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autoCompressPictures="0" defaultThemeVersion="124226"/>
  <mc:AlternateContent xmlns:mc="http://schemas.openxmlformats.org/markup-compatibility/2006">
    <mc:Choice Requires="x15">
      <x15ac:absPath xmlns:x15ac="http://schemas.microsoft.com/office/spreadsheetml/2010/11/ac" url="/Users/juliandeanquin/Downloads/"/>
    </mc:Choice>
  </mc:AlternateContent>
  <xr:revisionPtr revIDLastSave="0" documentId="13_ncr:1_{F1418838-0CEE-EE4F-8849-28E7885F4FFC}" xr6:coauthVersionLast="47" xr6:coauthVersionMax="47" xr10:uidLastSave="{00000000-0000-0000-0000-000000000000}"/>
  <bookViews>
    <workbookView xWindow="30240" yWindow="-3940" windowWidth="60160" windowHeight="32180" firstSheet="6" activeTab="9" xr2:uid="{00000000-000D-0000-FFFF-FFFF00000000}"/>
  </bookViews>
  <sheets>
    <sheet name="Guidance Note FF" sheetId="83" r:id="rId1"/>
    <sheet name="Dropdown menu" sheetId="2" r:id="rId2"/>
    <sheet name="Metadata" sheetId="8" r:id="rId3"/>
    <sheet name="Dashboard1" sheetId="5" r:id="rId4"/>
    <sheet name="Charts" sheetId="65" r:id="rId5"/>
    <sheet name="Targets_Oucomes_Outputs" sheetId="87" r:id="rId6"/>
    <sheet name="Contribution_NDC_Output" sheetId="95" r:id="rId7"/>
    <sheet name="Contribution_GGCRS2" sheetId="97" r:id="rId8"/>
    <sheet name="Abreviations" sheetId="42" r:id="rId9"/>
    <sheet name="Partnership Plan template" sheetId="6" r:id="rId10"/>
    <sheet name="All_Projects_by_Institution" sheetId="90" r:id="rId11"/>
    <sheet name="Indicative&amp;Without support" sheetId="89" r:id="rId12"/>
    <sheet name="Prioritazation _List" sheetId="96" r:id="rId13"/>
    <sheet name="Project_Prioritized_by_Outcomes" sheetId="73" r:id="rId14"/>
    <sheet name="_Methodology" sheetId="52" r:id="rId15"/>
    <sheet name="Indicators without project" sheetId="60" r:id="rId16"/>
    <sheet name="METHODOLOGY for prioritisation" sheetId="51" r:id="rId17"/>
  </sheets>
  <externalReferences>
    <externalReference r:id="rId18"/>
    <externalReference r:id="rId19"/>
    <externalReference r:id="rId20"/>
  </externalReferences>
  <definedNames>
    <definedName name="_xlnm._FilterDatabase" localSheetId="14" hidden="1">_Methodology!$A$2:$K$266</definedName>
    <definedName name="_xlnm._FilterDatabase" localSheetId="9" hidden="1">'Partnership Plan template'!$A$2:$AT$742</definedName>
    <definedName name="_xlnm._FilterDatabase" localSheetId="13" hidden="1">Project_Prioritized_by_Outcomes!$A$1:$J$209</definedName>
    <definedName name="_Toc39492488" localSheetId="8">Abreviations!$D$61</definedName>
  </definedNames>
  <calcPr calcId="191029"/>
  <pivotCaches>
    <pivotCache cacheId="0" r:id="rId21"/>
    <pivotCache cacheId="1" r:id="rId22"/>
    <pivotCache cacheId="2" r:id="rId23"/>
    <pivotCache cacheId="3" r:id="rId24"/>
    <pivotCache cacheId="4" r:id="rId2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28" i="97" l="1"/>
  <c r="F736" i="97"/>
  <c r="G56" i="5"/>
  <c r="U82" i="6"/>
  <c r="U595" i="6"/>
  <c r="T201" i="6"/>
  <c r="T220" i="6"/>
  <c r="U220" i="6" s="1"/>
  <c r="T605" i="6"/>
  <c r="U605" i="6" s="1"/>
  <c r="T157" i="6"/>
  <c r="U157" i="6" s="1"/>
  <c r="T156" i="6"/>
  <c r="U156" i="6" s="1"/>
  <c r="T158" i="6"/>
  <c r="T478" i="6"/>
  <c r="U477" i="6"/>
  <c r="T59" i="6"/>
  <c r="U59" i="6" s="1"/>
  <c r="T655" i="6" l="1"/>
  <c r="U655" i="6" s="1"/>
  <c r="T149" i="6"/>
  <c r="U149" i="6" s="1"/>
  <c r="T479" i="6"/>
  <c r="U479" i="6" s="1"/>
  <c r="T480" i="6"/>
  <c r="U478" i="6"/>
  <c r="T150" i="6"/>
  <c r="U150" i="6" s="1"/>
  <c r="U578" i="6"/>
  <c r="U148" i="6"/>
  <c r="T408" i="6"/>
  <c r="U407" i="6"/>
  <c r="T472" i="6"/>
  <c r="U121" i="6"/>
  <c r="T122" i="6"/>
  <c r="U122" i="6" s="1"/>
  <c r="T5" i="6"/>
  <c r="T4" i="6"/>
  <c r="F56" i="5"/>
  <c r="H56" i="5" s="1"/>
  <c r="D57" i="5"/>
  <c r="T426" i="6" l="1"/>
  <c r="U426" i="6" s="1"/>
  <c r="T26" i="6"/>
  <c r="U25" i="6"/>
  <c r="T87" i="6"/>
  <c r="U87" i="6" s="1"/>
  <c r="T654" i="6"/>
  <c r="U654" i="6" s="1"/>
  <c r="T653" i="6"/>
  <c r="U653" i="6" s="1"/>
  <c r="AS592" i="6"/>
  <c r="T592" i="6"/>
  <c r="U592" i="6" s="1"/>
  <c r="AS591" i="6"/>
  <c r="T591" i="6"/>
  <c r="U591" i="6" s="1"/>
  <c r="AS590" i="6"/>
  <c r="T590" i="6"/>
  <c r="U590" i="6" s="1"/>
  <c r="T86" i="6"/>
  <c r="U86" i="6" s="1"/>
  <c r="T66" i="6"/>
  <c r="T656" i="6"/>
  <c r="T7" i="6"/>
  <c r="U7" i="6" s="1"/>
  <c r="T6" i="6"/>
  <c r="U6" i="6" s="1"/>
  <c r="T622" i="6"/>
  <c r="U622" i="6" s="1"/>
  <c r="T36" i="6"/>
  <c r="U36" i="6" s="1"/>
  <c r="T68" i="6"/>
  <c r="T546" i="6"/>
  <c r="T192" i="6"/>
  <c r="T69" i="6"/>
  <c r="T738" i="6" l="1"/>
  <c r="T295" i="6"/>
  <c r="T294" i="6"/>
  <c r="T292" i="6"/>
  <c r="T290" i="6"/>
  <c r="T288" i="6"/>
  <c r="T285" i="6"/>
  <c r="T284" i="6"/>
  <c r="T282" i="6"/>
  <c r="T259" i="6"/>
  <c r="T258" i="6"/>
  <c r="T257" i="6"/>
  <c r="T293" i="6"/>
  <c r="T291" i="6"/>
  <c r="T95" i="6"/>
  <c r="T94" i="6"/>
  <c r="T60" i="6"/>
  <c r="U58" i="6"/>
  <c r="T49" i="6"/>
  <c r="T65" i="6"/>
  <c r="T606" i="6"/>
  <c r="T687" i="6" l="1"/>
  <c r="T620" i="6"/>
  <c r="T713" i="6"/>
  <c r="T702" i="6"/>
  <c r="T701" i="6"/>
  <c r="T13" i="6"/>
  <c r="U13" i="6" s="1"/>
  <c r="U85" i="6"/>
  <c r="T621" i="6"/>
  <c r="T221" i="6"/>
  <c r="T593" i="6"/>
  <c r="T632" i="6" l="1"/>
  <c r="T626" i="6"/>
  <c r="T625" i="6"/>
  <c r="T623" i="6"/>
  <c r="T576" i="6"/>
  <c r="T460" i="6"/>
  <c r="T364" i="6"/>
  <c r="T270" i="6"/>
  <c r="T269" i="6"/>
  <c r="T266" i="6"/>
  <c r="T265" i="6"/>
  <c r="T263" i="6"/>
  <c r="T262" i="6"/>
  <c r="T261" i="6"/>
  <c r="T260" i="6"/>
  <c r="T256" i="6"/>
  <c r="T255" i="6"/>
  <c r="T254" i="6"/>
  <c r="T233" i="6"/>
  <c r="T185" i="6"/>
  <c r="T93" i="6"/>
  <c r="T91" i="6"/>
  <c r="T90" i="6"/>
  <c r="T88" i="6"/>
  <c r="T79" i="6"/>
  <c r="T73" i="6"/>
  <c r="T71" i="6"/>
  <c r="T54" i="6"/>
  <c r="T52" i="6"/>
  <c r="T45" i="6"/>
  <c r="T39" i="6"/>
  <c r="T38" i="6"/>
  <c r="T37" i="6"/>
  <c r="T35" i="6"/>
  <c r="T33" i="6"/>
  <c r="T29" i="6"/>
  <c r="T28" i="6"/>
  <c r="T17" i="6"/>
  <c r="T10" i="6"/>
  <c r="T8" i="6"/>
  <c r="U290" i="6" l="1"/>
  <c r="AS593" i="6"/>
  <c r="AS269" i="6"/>
  <c r="AS265" i="6"/>
  <c r="AS263" i="6"/>
  <c r="AS262" i="6"/>
  <c r="E31" i="5" l="1"/>
  <c r="U500" i="6" l="1"/>
  <c r="U499" i="6"/>
  <c r="U497" i="6"/>
  <c r="U496" i="6"/>
  <c r="U498" i="6"/>
  <c r="U501" i="6"/>
  <c r="U495" i="6"/>
  <c r="E32" i="5"/>
  <c r="D30" i="5" l="1"/>
  <c r="U698" i="6" l="1"/>
  <c r="U587" i="6" l="1"/>
  <c r="U81" i="6"/>
  <c r="U699" i="6"/>
  <c r="U131" i="6"/>
  <c r="U136" i="6"/>
  <c r="U391" i="6" l="1"/>
  <c r="U456" i="6"/>
  <c r="U428" i="6"/>
  <c r="U468" i="6" l="1"/>
  <c r="U585" i="6"/>
  <c r="U211" i="6"/>
  <c r="U708" i="6"/>
  <c r="U588" i="6"/>
  <c r="U589" i="6"/>
  <c r="U403" i="6"/>
  <c r="U147" i="6"/>
  <c r="U46" i="6"/>
  <c r="U44" i="6"/>
  <c r="U45" i="6" l="1"/>
  <c r="U502" i="6" l="1"/>
  <c r="U410" i="6"/>
  <c r="U409" i="6"/>
  <c r="U88" i="6"/>
  <c r="U342" i="6"/>
  <c r="U392" i="6"/>
  <c r="U201" i="6"/>
  <c r="U408" i="6"/>
  <c r="U516" i="6"/>
  <c r="U406" i="6" l="1"/>
  <c r="U108" i="6"/>
  <c r="U107" i="6"/>
  <c r="U674" i="6" l="1"/>
  <c r="U258" i="6"/>
  <c r="U257" i="6"/>
  <c r="U256" i="6"/>
  <c r="U291" i="6"/>
  <c r="U94" i="6"/>
  <c r="U470" i="6"/>
  <c r="U67" i="6"/>
  <c r="U93" i="6" l="1"/>
  <c r="U95" i="6" l="1"/>
  <c r="U117" i="6"/>
  <c r="U612" i="6" l="1"/>
  <c r="U701" i="6" l="1"/>
  <c r="U700" i="6"/>
  <c r="U719" i="6"/>
  <c r="U278" i="6"/>
  <c r="U277" i="6"/>
  <c r="U146" i="6"/>
  <c r="U481" i="6"/>
  <c r="U439" i="6"/>
  <c r="U560" i="6"/>
  <c r="U640" i="6"/>
  <c r="U639" i="6"/>
  <c r="U665" i="6"/>
  <c r="U634" i="6"/>
  <c r="U657" i="6"/>
  <c r="U638" i="6"/>
  <c r="U637" i="6"/>
  <c r="U636" i="6"/>
  <c r="U642" i="6"/>
  <c r="U567" i="6"/>
  <c r="D31" i="5"/>
  <c r="D32" i="5"/>
  <c r="U581" i="6"/>
  <c r="U236" i="6"/>
  <c r="U280" i="6"/>
  <c r="U279" i="6"/>
  <c r="H13" i="5" l="1"/>
  <c r="H14" i="5"/>
  <c r="H15" i="5"/>
  <c r="H12" i="5"/>
  <c r="D42" i="5"/>
  <c r="G12" i="5"/>
  <c r="D43" i="5" l="1"/>
  <c r="E43" i="5"/>
  <c r="G13" i="5"/>
  <c r="G14" i="5"/>
  <c r="G15" i="5"/>
  <c r="D44" i="5" l="1"/>
  <c r="D33" i="5"/>
  <c r="U739" i="6" l="1"/>
  <c r="U740" i="6"/>
  <c r="U741" i="6"/>
  <c r="U742" i="6"/>
  <c r="U738" i="6"/>
  <c r="U726" i="6"/>
  <c r="U727" i="6"/>
  <c r="U728" i="6"/>
  <c r="U729" i="6"/>
  <c r="U730" i="6"/>
  <c r="U731" i="6"/>
  <c r="U732" i="6"/>
  <c r="U733" i="6"/>
  <c r="U734" i="6"/>
  <c r="U735" i="6"/>
  <c r="U736" i="6"/>
  <c r="U737" i="6"/>
  <c r="U725" i="6"/>
  <c r="U722" i="6"/>
  <c r="U723" i="6"/>
  <c r="U724" i="6"/>
  <c r="U718" i="6"/>
  <c r="U720" i="6"/>
  <c r="U721" i="6"/>
  <c r="U717" i="6"/>
  <c r="U714" i="6"/>
  <c r="U715" i="6"/>
  <c r="U716" i="6"/>
  <c r="U713" i="6"/>
  <c r="U694" i="6"/>
  <c r="U695" i="6"/>
  <c r="U696" i="6"/>
  <c r="U697" i="6"/>
  <c r="U702" i="6"/>
  <c r="U703" i="6"/>
  <c r="U704" i="6"/>
  <c r="U705" i="6"/>
  <c r="U706" i="6"/>
  <c r="U707" i="6"/>
  <c r="U709" i="6"/>
  <c r="U710" i="6"/>
  <c r="U711" i="6"/>
  <c r="U712" i="6"/>
  <c r="U693" i="6"/>
  <c r="U688" i="6"/>
  <c r="U689" i="6"/>
  <c r="U690" i="6"/>
  <c r="U691" i="6"/>
  <c r="U692" i="6"/>
  <c r="U687" i="6"/>
  <c r="U579" i="6"/>
  <c r="U580" i="6"/>
  <c r="U582" i="6"/>
  <c r="U583" i="6"/>
  <c r="U584" i="6"/>
  <c r="U586" i="6"/>
  <c r="U593" i="6"/>
  <c r="U594" i="6"/>
  <c r="U596" i="6"/>
  <c r="U597" i="6"/>
  <c r="U598" i="6"/>
  <c r="U599" i="6"/>
  <c r="U600" i="6"/>
  <c r="U601" i="6"/>
  <c r="U602" i="6"/>
  <c r="U603" i="6"/>
  <c r="U604" i="6"/>
  <c r="U606" i="6"/>
  <c r="U607" i="6"/>
  <c r="U608" i="6"/>
  <c r="U609" i="6"/>
  <c r="U610" i="6"/>
  <c r="U611" i="6"/>
  <c r="U613" i="6"/>
  <c r="U614" i="6"/>
  <c r="U615" i="6"/>
  <c r="U616" i="6"/>
  <c r="U617" i="6"/>
  <c r="U618" i="6"/>
  <c r="U619" i="6"/>
  <c r="U620" i="6"/>
  <c r="U621" i="6"/>
  <c r="U623" i="6"/>
  <c r="U624" i="6"/>
  <c r="U625" i="6"/>
  <c r="U626" i="6"/>
  <c r="U627" i="6"/>
  <c r="U628" i="6"/>
  <c r="U629" i="6"/>
  <c r="U630" i="6"/>
  <c r="U631" i="6"/>
  <c r="U632" i="6"/>
  <c r="U633" i="6"/>
  <c r="U635" i="6"/>
  <c r="U641" i="6"/>
  <c r="U643" i="6"/>
  <c r="U644" i="6"/>
  <c r="U645" i="6"/>
  <c r="U646" i="6"/>
  <c r="U647" i="6"/>
  <c r="U648" i="6"/>
  <c r="U649" i="6"/>
  <c r="U650" i="6"/>
  <c r="U651" i="6"/>
  <c r="U652" i="6"/>
  <c r="U656" i="6"/>
  <c r="U658" i="6"/>
  <c r="U659" i="6"/>
  <c r="U660" i="6"/>
  <c r="U661" i="6"/>
  <c r="U662" i="6"/>
  <c r="U663" i="6"/>
  <c r="U664" i="6"/>
  <c r="U666" i="6"/>
  <c r="U667" i="6"/>
  <c r="U668" i="6"/>
  <c r="U669" i="6"/>
  <c r="U670" i="6"/>
  <c r="U671" i="6"/>
  <c r="U672" i="6"/>
  <c r="U673" i="6"/>
  <c r="U675" i="6"/>
  <c r="U676" i="6"/>
  <c r="U677" i="6"/>
  <c r="U678" i="6"/>
  <c r="U679" i="6"/>
  <c r="U680" i="6"/>
  <c r="U681" i="6"/>
  <c r="U682" i="6"/>
  <c r="U683" i="6"/>
  <c r="U684" i="6"/>
  <c r="U685" i="6"/>
  <c r="U686" i="6"/>
  <c r="U577" i="6"/>
  <c r="U547" i="6"/>
  <c r="U548" i="6"/>
  <c r="U549" i="6"/>
  <c r="U550" i="6"/>
  <c r="U551" i="6"/>
  <c r="U552" i="6"/>
  <c r="U553" i="6"/>
  <c r="U554" i="6"/>
  <c r="U555" i="6"/>
  <c r="U556" i="6"/>
  <c r="U557" i="6"/>
  <c r="U558" i="6"/>
  <c r="U559" i="6"/>
  <c r="U561" i="6"/>
  <c r="U562" i="6"/>
  <c r="U563" i="6"/>
  <c r="U564" i="6"/>
  <c r="U565" i="6"/>
  <c r="U566" i="6"/>
  <c r="U568" i="6"/>
  <c r="U569" i="6"/>
  <c r="U570" i="6"/>
  <c r="U571" i="6"/>
  <c r="U572" i="6"/>
  <c r="U573" i="6"/>
  <c r="U574" i="6"/>
  <c r="U575" i="6"/>
  <c r="U576" i="6"/>
  <c r="U546" i="6"/>
  <c r="U545" i="6"/>
  <c r="U544" i="6"/>
  <c r="U520" i="6"/>
  <c r="U521" i="6"/>
  <c r="U522" i="6"/>
  <c r="U523" i="6"/>
  <c r="U524" i="6"/>
  <c r="U525" i="6"/>
  <c r="U526" i="6"/>
  <c r="U527" i="6"/>
  <c r="U528" i="6"/>
  <c r="U529" i="6"/>
  <c r="U530" i="6"/>
  <c r="U531" i="6"/>
  <c r="U532" i="6"/>
  <c r="U533" i="6"/>
  <c r="U534" i="6"/>
  <c r="U535" i="6"/>
  <c r="U536" i="6"/>
  <c r="U537" i="6"/>
  <c r="U538" i="6"/>
  <c r="U539" i="6"/>
  <c r="U540" i="6"/>
  <c r="U541" i="6"/>
  <c r="U542" i="6"/>
  <c r="U543" i="6"/>
  <c r="U519" i="6"/>
  <c r="U517" i="6"/>
  <c r="U518" i="6"/>
  <c r="U515" i="6"/>
  <c r="U492" i="6"/>
  <c r="U493" i="6"/>
  <c r="U494" i="6"/>
  <c r="U503" i="6"/>
  <c r="U504" i="6"/>
  <c r="U505" i="6"/>
  <c r="U506" i="6"/>
  <c r="U507" i="6"/>
  <c r="U508" i="6"/>
  <c r="U509" i="6"/>
  <c r="U510" i="6"/>
  <c r="U511" i="6"/>
  <c r="U512" i="6"/>
  <c r="U513" i="6"/>
  <c r="U514" i="6"/>
  <c r="U469" i="6"/>
  <c r="U471" i="6"/>
  <c r="U472" i="6"/>
  <c r="U473" i="6"/>
  <c r="U474" i="6"/>
  <c r="U475" i="6"/>
  <c r="U476" i="6"/>
  <c r="U480" i="6"/>
  <c r="U482" i="6"/>
  <c r="U483" i="6"/>
  <c r="U484" i="6"/>
  <c r="U485" i="6"/>
  <c r="U486" i="6"/>
  <c r="U487" i="6"/>
  <c r="U488" i="6"/>
  <c r="U489" i="6"/>
  <c r="U490" i="6"/>
  <c r="U491" i="6"/>
  <c r="U467" i="6"/>
  <c r="U465" i="6"/>
  <c r="U466" i="6"/>
  <c r="U464" i="6"/>
  <c r="U458" i="6"/>
  <c r="U459" i="6"/>
  <c r="U460" i="6"/>
  <c r="U461" i="6"/>
  <c r="U462" i="6"/>
  <c r="U463" i="6"/>
  <c r="U411" i="6"/>
  <c r="U412" i="6"/>
  <c r="U413" i="6"/>
  <c r="U414" i="6"/>
  <c r="U415" i="6"/>
  <c r="U416" i="6"/>
  <c r="U417" i="6"/>
  <c r="U418" i="6"/>
  <c r="U419" i="6"/>
  <c r="U420" i="6"/>
  <c r="U421" i="6"/>
  <c r="U422" i="6"/>
  <c r="U423" i="6"/>
  <c r="U424" i="6"/>
  <c r="U425" i="6"/>
  <c r="U427" i="6"/>
  <c r="U429" i="6"/>
  <c r="U430" i="6"/>
  <c r="U431" i="6"/>
  <c r="U432" i="6"/>
  <c r="U433" i="6"/>
  <c r="U434" i="6"/>
  <c r="U435" i="6"/>
  <c r="U436" i="6"/>
  <c r="U437" i="6"/>
  <c r="U438" i="6"/>
  <c r="U440" i="6"/>
  <c r="U441" i="6"/>
  <c r="U442" i="6"/>
  <c r="U443" i="6"/>
  <c r="U444" i="6"/>
  <c r="U445" i="6"/>
  <c r="U446" i="6"/>
  <c r="U447" i="6"/>
  <c r="U448" i="6"/>
  <c r="U449" i="6"/>
  <c r="U450" i="6"/>
  <c r="U451" i="6"/>
  <c r="U452" i="6"/>
  <c r="U453" i="6"/>
  <c r="U454" i="6"/>
  <c r="U455" i="6"/>
  <c r="U457" i="6"/>
  <c r="U405" i="6"/>
  <c r="U404" i="6"/>
  <c r="U399" i="6"/>
  <c r="U400" i="6"/>
  <c r="U401" i="6"/>
  <c r="U402" i="6"/>
  <c r="U398" i="6"/>
  <c r="U397" i="6"/>
  <c r="U394" i="6"/>
  <c r="U395" i="6"/>
  <c r="U396" i="6"/>
  <c r="U370" i="6"/>
  <c r="U371" i="6"/>
  <c r="U372" i="6"/>
  <c r="U373" i="6"/>
  <c r="U374" i="6"/>
  <c r="U375" i="6"/>
  <c r="U376" i="6"/>
  <c r="U377" i="6"/>
  <c r="U378" i="6"/>
  <c r="U379" i="6"/>
  <c r="U380" i="6"/>
  <c r="U381" i="6"/>
  <c r="U382" i="6"/>
  <c r="U383" i="6"/>
  <c r="U384" i="6"/>
  <c r="U385" i="6"/>
  <c r="U386" i="6"/>
  <c r="U387" i="6"/>
  <c r="U388" i="6"/>
  <c r="U389" i="6"/>
  <c r="U390" i="6"/>
  <c r="U393" i="6"/>
  <c r="U369" i="6"/>
  <c r="U368" i="6"/>
  <c r="U365" i="6"/>
  <c r="U366" i="6"/>
  <c r="U367" i="6"/>
  <c r="U364" i="6"/>
  <c r="U361" i="6"/>
  <c r="U362" i="6"/>
  <c r="U363" i="6"/>
  <c r="U360" i="6"/>
  <c r="U349" i="6"/>
  <c r="U350" i="6"/>
  <c r="U351" i="6"/>
  <c r="U352" i="6"/>
  <c r="U353" i="6"/>
  <c r="U354" i="6"/>
  <c r="U355" i="6"/>
  <c r="U356" i="6"/>
  <c r="U357" i="6"/>
  <c r="U358" i="6"/>
  <c r="U359" i="6"/>
  <c r="U348" i="6"/>
  <c r="U347" i="6"/>
  <c r="U346" i="6"/>
  <c r="U345" i="6"/>
  <c r="U344" i="6"/>
  <c r="U343" i="6"/>
  <c r="U341" i="6"/>
  <c r="U254" i="6"/>
  <c r="U255" i="6"/>
  <c r="U259" i="6"/>
  <c r="U260" i="6"/>
  <c r="U261" i="6"/>
  <c r="U262" i="6"/>
  <c r="U263" i="6"/>
  <c r="U264" i="6"/>
  <c r="U265" i="6"/>
  <c r="U266" i="6"/>
  <c r="U267" i="6"/>
  <c r="U268" i="6"/>
  <c r="U269" i="6"/>
  <c r="U270" i="6"/>
  <c r="U271" i="6"/>
  <c r="U272" i="6"/>
  <c r="U273" i="6"/>
  <c r="U274" i="6"/>
  <c r="U275" i="6"/>
  <c r="U276" i="6"/>
  <c r="U281" i="6"/>
  <c r="U282" i="6"/>
  <c r="U283" i="6"/>
  <c r="U284" i="6"/>
  <c r="U285" i="6"/>
  <c r="U286" i="6"/>
  <c r="U287" i="6"/>
  <c r="U288" i="6"/>
  <c r="U289" i="6"/>
  <c r="U292" i="6"/>
  <c r="U293" i="6"/>
  <c r="U294" i="6"/>
  <c r="U295" i="6"/>
  <c r="U296" i="6"/>
  <c r="U297" i="6"/>
  <c r="U298" i="6"/>
  <c r="U299" i="6"/>
  <c r="U300" i="6"/>
  <c r="U301" i="6"/>
  <c r="U302" i="6"/>
  <c r="U303" i="6"/>
  <c r="U304" i="6"/>
  <c r="U305" i="6"/>
  <c r="U306" i="6"/>
  <c r="U307" i="6"/>
  <c r="U308" i="6"/>
  <c r="U309" i="6"/>
  <c r="U310" i="6"/>
  <c r="U311" i="6"/>
  <c r="U312" i="6"/>
  <c r="U313" i="6"/>
  <c r="U314" i="6"/>
  <c r="U315" i="6"/>
  <c r="U316" i="6"/>
  <c r="U317" i="6"/>
  <c r="U318" i="6"/>
  <c r="U319" i="6"/>
  <c r="U320" i="6"/>
  <c r="U321" i="6"/>
  <c r="U322" i="6"/>
  <c r="U323" i="6"/>
  <c r="U324" i="6"/>
  <c r="U325" i="6"/>
  <c r="U326" i="6"/>
  <c r="U327" i="6"/>
  <c r="U328" i="6"/>
  <c r="U329" i="6"/>
  <c r="U330" i="6"/>
  <c r="U331" i="6"/>
  <c r="U332" i="6"/>
  <c r="U333" i="6"/>
  <c r="U334" i="6"/>
  <c r="U335" i="6"/>
  <c r="U336" i="6"/>
  <c r="U337" i="6"/>
  <c r="U338" i="6"/>
  <c r="U339" i="6"/>
  <c r="U340" i="6"/>
  <c r="U253" i="6"/>
  <c r="U252" i="6"/>
  <c r="U251" i="6"/>
  <c r="U250" i="6"/>
  <c r="U246" i="6"/>
  <c r="U247" i="6"/>
  <c r="U248" i="6"/>
  <c r="U249" i="6"/>
  <c r="U245" i="6"/>
  <c r="U244" i="6"/>
  <c r="U243" i="6"/>
  <c r="U241" i="6"/>
  <c r="U242" i="6"/>
  <c r="U240" i="6"/>
  <c r="U237" i="6"/>
  <c r="U238" i="6"/>
  <c r="U239" i="6"/>
  <c r="U235" i="6"/>
  <c r="U234" i="6"/>
  <c r="U184" i="6"/>
  <c r="U185" i="6"/>
  <c r="U186" i="6"/>
  <c r="U187" i="6"/>
  <c r="U188" i="6"/>
  <c r="U189" i="6"/>
  <c r="U190" i="6"/>
  <c r="U191" i="6"/>
  <c r="U192" i="6"/>
  <c r="U193" i="6"/>
  <c r="U194" i="6"/>
  <c r="U195" i="6"/>
  <c r="U196" i="6"/>
  <c r="U197" i="6"/>
  <c r="U198" i="6"/>
  <c r="U199" i="6"/>
  <c r="U200" i="6"/>
  <c r="U202" i="6"/>
  <c r="U203" i="6"/>
  <c r="U204" i="6"/>
  <c r="U205" i="6"/>
  <c r="U206" i="6"/>
  <c r="U207" i="6"/>
  <c r="U208" i="6"/>
  <c r="U209" i="6"/>
  <c r="U210" i="6"/>
  <c r="U212" i="6"/>
  <c r="U213" i="6"/>
  <c r="U214" i="6"/>
  <c r="U215" i="6"/>
  <c r="U216" i="6"/>
  <c r="U217" i="6"/>
  <c r="U218" i="6"/>
  <c r="U219" i="6"/>
  <c r="U221" i="6"/>
  <c r="U222" i="6"/>
  <c r="U223" i="6"/>
  <c r="U224" i="6"/>
  <c r="U225" i="6"/>
  <c r="U226" i="6"/>
  <c r="U227" i="6"/>
  <c r="U228" i="6"/>
  <c r="U229" i="6"/>
  <c r="U230" i="6"/>
  <c r="U231" i="6"/>
  <c r="U232" i="6"/>
  <c r="U233" i="6"/>
  <c r="U183" i="6"/>
  <c r="U182" i="6"/>
  <c r="U181" i="6"/>
  <c r="U180" i="6"/>
  <c r="U179" i="6"/>
  <c r="U168" i="6"/>
  <c r="U169" i="6"/>
  <c r="U170" i="6"/>
  <c r="U171" i="6"/>
  <c r="U172" i="6"/>
  <c r="U173" i="6"/>
  <c r="U174" i="6"/>
  <c r="U175" i="6"/>
  <c r="U176" i="6"/>
  <c r="U177" i="6"/>
  <c r="U178" i="6"/>
  <c r="U167" i="6"/>
  <c r="U165" i="6"/>
  <c r="U166" i="6"/>
  <c r="U164" i="6"/>
  <c r="U163" i="6"/>
  <c r="U162" i="6"/>
  <c r="U161" i="6"/>
  <c r="U134" i="6"/>
  <c r="U135" i="6"/>
  <c r="U137" i="6"/>
  <c r="U138" i="6"/>
  <c r="U139" i="6"/>
  <c r="U140" i="6"/>
  <c r="U141" i="6"/>
  <c r="U142" i="6"/>
  <c r="U143" i="6"/>
  <c r="U144" i="6"/>
  <c r="U145" i="6"/>
  <c r="U151" i="6"/>
  <c r="U152" i="6"/>
  <c r="U153" i="6"/>
  <c r="U154" i="6"/>
  <c r="U155" i="6"/>
  <c r="U158" i="6"/>
  <c r="U159" i="6"/>
  <c r="U160" i="6"/>
  <c r="U133" i="6"/>
  <c r="U124" i="6"/>
  <c r="U125" i="6"/>
  <c r="U126" i="6"/>
  <c r="U127" i="6"/>
  <c r="U128" i="6"/>
  <c r="U129" i="6"/>
  <c r="U130" i="6"/>
  <c r="U132" i="6"/>
  <c r="U123" i="6"/>
  <c r="U115" i="6"/>
  <c r="U116" i="6"/>
  <c r="U118" i="6"/>
  <c r="U119" i="6"/>
  <c r="U120" i="6"/>
  <c r="U114" i="6"/>
  <c r="U92" i="6"/>
  <c r="U96" i="6"/>
  <c r="U97" i="6"/>
  <c r="U98" i="6"/>
  <c r="U99" i="6"/>
  <c r="U100" i="6"/>
  <c r="U101" i="6"/>
  <c r="U102" i="6"/>
  <c r="U103" i="6"/>
  <c r="U104" i="6"/>
  <c r="U105" i="6"/>
  <c r="U106" i="6"/>
  <c r="U109" i="6"/>
  <c r="U110" i="6"/>
  <c r="U111" i="6"/>
  <c r="U112" i="6"/>
  <c r="U113" i="6"/>
  <c r="U91" i="6"/>
  <c r="U90" i="6"/>
  <c r="U78" i="6"/>
  <c r="U79" i="6"/>
  <c r="U80" i="6"/>
  <c r="U83" i="6"/>
  <c r="U84" i="6"/>
  <c r="U89" i="6"/>
  <c r="U77" i="6"/>
  <c r="U75" i="6"/>
  <c r="U76" i="6"/>
  <c r="U74" i="6"/>
  <c r="U66" i="6"/>
  <c r="U68" i="6"/>
  <c r="U69" i="6"/>
  <c r="U70" i="6"/>
  <c r="U71" i="6"/>
  <c r="U72" i="6"/>
  <c r="U73" i="6"/>
  <c r="U65" i="6"/>
  <c r="U40" i="6"/>
  <c r="U41" i="6"/>
  <c r="U42" i="6"/>
  <c r="U43" i="6"/>
  <c r="U47" i="6"/>
  <c r="U48" i="6"/>
  <c r="U49" i="6"/>
  <c r="U50" i="6"/>
  <c r="U51" i="6"/>
  <c r="U52" i="6"/>
  <c r="U54" i="6"/>
  <c r="U55" i="6"/>
  <c r="U56" i="6"/>
  <c r="U57" i="6"/>
  <c r="U60" i="6"/>
  <c r="U62" i="6"/>
  <c r="U63" i="6"/>
  <c r="U64" i="6"/>
  <c r="U39" i="6"/>
  <c r="U34" i="6"/>
  <c r="U35" i="6"/>
  <c r="U37" i="6"/>
  <c r="U38" i="6"/>
  <c r="U33" i="6"/>
  <c r="U32" i="6"/>
  <c r="U29" i="6"/>
  <c r="U30" i="6"/>
  <c r="U31" i="6"/>
  <c r="U28" i="6"/>
  <c r="U26" i="6"/>
  <c r="U27" i="6"/>
  <c r="U24" i="6"/>
  <c r="U22" i="6"/>
  <c r="U23" i="6"/>
  <c r="U21" i="6"/>
  <c r="U20" i="6"/>
  <c r="U19" i="6"/>
  <c r="U18" i="6"/>
  <c r="U15" i="6"/>
  <c r="U16" i="6"/>
  <c r="U17" i="6"/>
  <c r="U14" i="6"/>
  <c r="U11" i="6"/>
  <c r="U12" i="6"/>
  <c r="U10" i="6"/>
  <c r="U5" i="6"/>
  <c r="U8" i="6"/>
  <c r="U9" i="6"/>
  <c r="U4" i="6"/>
  <c r="U3" i="6"/>
  <c r="U61" i="6"/>
  <c r="J41" i="52" l="1"/>
  <c r="I41" i="52"/>
  <c r="J40" i="52"/>
  <c r="I40" i="52"/>
  <c r="J266" i="52" l="1"/>
  <c r="I266" i="52"/>
  <c r="J265" i="52"/>
  <c r="I265" i="52"/>
  <c r="J264" i="52"/>
  <c r="I264" i="52"/>
  <c r="J263" i="52"/>
  <c r="I263" i="52"/>
  <c r="J262" i="52"/>
  <c r="I262" i="52"/>
  <c r="J261" i="52"/>
  <c r="I261" i="52"/>
  <c r="J260" i="52"/>
  <c r="I260" i="52"/>
  <c r="J259" i="52"/>
  <c r="I259" i="52"/>
  <c r="J258" i="52"/>
  <c r="I258" i="52"/>
  <c r="J257" i="52"/>
  <c r="I257" i="52"/>
  <c r="J256" i="52"/>
  <c r="I256" i="52"/>
  <c r="J255" i="52"/>
  <c r="I255" i="52"/>
  <c r="J254" i="52"/>
  <c r="I254" i="52"/>
  <c r="J253" i="52"/>
  <c r="I253" i="52"/>
  <c r="J252" i="52"/>
  <c r="I252" i="52"/>
  <c r="J251" i="52"/>
  <c r="I251" i="52"/>
  <c r="J250" i="52"/>
  <c r="I250" i="52"/>
  <c r="J249" i="52"/>
  <c r="I249" i="52"/>
  <c r="J248" i="52"/>
  <c r="I248" i="52"/>
  <c r="J247" i="52"/>
  <c r="I247" i="52"/>
  <c r="J246" i="52"/>
  <c r="I246" i="52"/>
  <c r="J245" i="52"/>
  <c r="I245" i="52"/>
  <c r="J244" i="52"/>
  <c r="I244" i="52"/>
  <c r="J243" i="52"/>
  <c r="I243" i="52"/>
  <c r="J242" i="52"/>
  <c r="I242" i="52"/>
  <c r="J241" i="52"/>
  <c r="I241" i="52"/>
  <c r="J240" i="52"/>
  <c r="I240" i="52"/>
  <c r="J239" i="52"/>
  <c r="I239" i="52"/>
  <c r="J238" i="52"/>
  <c r="I238" i="52"/>
  <c r="J237" i="52"/>
  <c r="I237" i="52"/>
  <c r="J236" i="52"/>
  <c r="I236" i="52"/>
  <c r="J235" i="52"/>
  <c r="I235" i="52"/>
  <c r="J234" i="52"/>
  <c r="I234" i="52"/>
  <c r="J233" i="52"/>
  <c r="I233" i="52"/>
  <c r="J232" i="52"/>
  <c r="I232" i="52"/>
  <c r="J231" i="52"/>
  <c r="I231" i="52"/>
  <c r="J230" i="52"/>
  <c r="I230" i="52"/>
  <c r="J229" i="52"/>
  <c r="I229" i="52"/>
  <c r="J228" i="52"/>
  <c r="I228" i="52"/>
  <c r="J227" i="52"/>
  <c r="I227" i="52"/>
  <c r="J226" i="52"/>
  <c r="I226" i="52"/>
  <c r="J225" i="52"/>
  <c r="I225" i="52"/>
  <c r="J224" i="52"/>
  <c r="I224" i="52"/>
  <c r="J223" i="52"/>
  <c r="I223" i="52"/>
  <c r="J222" i="52"/>
  <c r="I222" i="52"/>
  <c r="J221" i="52"/>
  <c r="I221" i="52"/>
  <c r="J220" i="52"/>
  <c r="I220" i="52"/>
  <c r="J219" i="52"/>
  <c r="I219" i="52"/>
  <c r="J218" i="52"/>
  <c r="I218" i="52"/>
  <c r="J217" i="52"/>
  <c r="I217" i="52"/>
  <c r="J216" i="52"/>
  <c r="I216" i="52"/>
  <c r="J215" i="52"/>
  <c r="I215" i="52"/>
  <c r="J214" i="52"/>
  <c r="I214" i="52"/>
  <c r="J213" i="52"/>
  <c r="I213" i="52"/>
  <c r="J212" i="52"/>
  <c r="I212" i="52"/>
  <c r="J211" i="52"/>
  <c r="I211" i="52"/>
  <c r="J210" i="52"/>
  <c r="I210" i="52"/>
  <c r="J209" i="52"/>
  <c r="I209" i="52"/>
  <c r="J208" i="52"/>
  <c r="I208" i="52"/>
  <c r="J207" i="52"/>
  <c r="I207" i="52"/>
  <c r="J206" i="52"/>
  <c r="I206" i="52"/>
  <c r="J205" i="52"/>
  <c r="I205" i="52"/>
  <c r="J204" i="52"/>
  <c r="I204" i="52"/>
  <c r="J203" i="52"/>
  <c r="I203" i="52"/>
  <c r="J202" i="52"/>
  <c r="I202" i="52"/>
  <c r="J201" i="52"/>
  <c r="I201" i="52"/>
  <c r="J200" i="52"/>
  <c r="I200" i="52"/>
  <c r="J199" i="52"/>
  <c r="I199" i="52"/>
  <c r="J198" i="52"/>
  <c r="I198" i="52"/>
  <c r="J197" i="52"/>
  <c r="I197" i="52"/>
  <c r="J196" i="52"/>
  <c r="I196" i="52"/>
  <c r="J195" i="52"/>
  <c r="I195" i="52"/>
  <c r="J194" i="52"/>
  <c r="I194" i="52"/>
  <c r="J193" i="52"/>
  <c r="I193" i="52"/>
  <c r="J192" i="52"/>
  <c r="I192" i="52"/>
  <c r="J191" i="52"/>
  <c r="I191" i="52"/>
  <c r="J190" i="52"/>
  <c r="I190" i="52"/>
  <c r="J189" i="52"/>
  <c r="I189" i="52"/>
  <c r="J188" i="52"/>
  <c r="I188" i="52"/>
  <c r="J187" i="52"/>
  <c r="I187" i="52"/>
  <c r="J186" i="52"/>
  <c r="I186" i="52"/>
  <c r="J185" i="52"/>
  <c r="I185" i="52"/>
  <c r="J184" i="52"/>
  <c r="I184" i="52"/>
  <c r="J183" i="52"/>
  <c r="I183" i="52"/>
  <c r="J182" i="52"/>
  <c r="I182" i="52"/>
  <c r="J181" i="52"/>
  <c r="I181" i="52"/>
  <c r="J180" i="52"/>
  <c r="I180" i="52"/>
  <c r="J179" i="52"/>
  <c r="I179" i="52"/>
  <c r="J178" i="52"/>
  <c r="I178" i="52"/>
  <c r="J177" i="52"/>
  <c r="I177" i="52"/>
  <c r="J176" i="52"/>
  <c r="I176" i="52"/>
  <c r="J175" i="52"/>
  <c r="I175" i="52"/>
  <c r="J174" i="52"/>
  <c r="I174" i="52"/>
  <c r="J173" i="52"/>
  <c r="I173" i="52"/>
  <c r="J172" i="52"/>
  <c r="I172" i="52"/>
  <c r="J171" i="52"/>
  <c r="I171" i="52"/>
  <c r="J170" i="52"/>
  <c r="I170" i="52"/>
  <c r="J169" i="52"/>
  <c r="I169" i="52"/>
  <c r="J168" i="52"/>
  <c r="I168" i="52"/>
  <c r="J167" i="52"/>
  <c r="I167" i="52"/>
  <c r="J166" i="52"/>
  <c r="I166" i="52"/>
  <c r="J165" i="52"/>
  <c r="I165" i="52"/>
  <c r="J164" i="52"/>
  <c r="I164" i="52"/>
  <c r="J163" i="52"/>
  <c r="I163" i="52"/>
  <c r="J162" i="52"/>
  <c r="I162" i="52"/>
  <c r="J161" i="52"/>
  <c r="I161" i="52"/>
  <c r="J160" i="52"/>
  <c r="I160" i="52"/>
  <c r="J159" i="52"/>
  <c r="I159" i="52"/>
  <c r="J158" i="52"/>
  <c r="I158" i="52"/>
  <c r="J157" i="52"/>
  <c r="I157" i="52"/>
  <c r="J156" i="52"/>
  <c r="I156" i="52"/>
  <c r="J155" i="52"/>
  <c r="I155" i="52"/>
  <c r="J154" i="52"/>
  <c r="I154" i="52"/>
  <c r="J153" i="52"/>
  <c r="I153" i="52"/>
  <c r="J152" i="52"/>
  <c r="I152" i="52"/>
  <c r="J151" i="52"/>
  <c r="I151" i="52"/>
  <c r="J150" i="52"/>
  <c r="I150" i="52"/>
  <c r="J149" i="52"/>
  <c r="I149" i="52"/>
  <c r="J148" i="52"/>
  <c r="I148" i="52"/>
  <c r="J147" i="52"/>
  <c r="I147" i="52"/>
  <c r="J146" i="52"/>
  <c r="I146" i="52"/>
  <c r="J145" i="52"/>
  <c r="I145" i="52"/>
  <c r="J144" i="52"/>
  <c r="I144" i="52"/>
  <c r="J143" i="52"/>
  <c r="I143" i="52"/>
  <c r="J142" i="52"/>
  <c r="I142" i="52"/>
  <c r="J141" i="52"/>
  <c r="I141" i="52"/>
  <c r="J140" i="52"/>
  <c r="I140" i="52"/>
  <c r="J139" i="52"/>
  <c r="I139" i="52"/>
  <c r="J138" i="52"/>
  <c r="I138" i="52"/>
  <c r="J137" i="52"/>
  <c r="I137" i="52"/>
  <c r="J136" i="52"/>
  <c r="I136" i="52"/>
  <c r="J135" i="52"/>
  <c r="I135" i="52"/>
  <c r="J134" i="52"/>
  <c r="I134" i="52"/>
  <c r="J133" i="52"/>
  <c r="I133" i="52"/>
  <c r="J132" i="52"/>
  <c r="I132" i="52"/>
  <c r="J131" i="52"/>
  <c r="I131" i="52"/>
  <c r="J130" i="52"/>
  <c r="I130" i="52"/>
  <c r="J129" i="52"/>
  <c r="I129" i="52"/>
  <c r="J128" i="52"/>
  <c r="I128" i="52"/>
  <c r="J127" i="52"/>
  <c r="I127" i="52"/>
  <c r="J126" i="52"/>
  <c r="I126" i="52"/>
  <c r="J125" i="52"/>
  <c r="I125" i="52"/>
  <c r="J124" i="52"/>
  <c r="I124" i="52"/>
  <c r="J123" i="52"/>
  <c r="I123" i="52"/>
  <c r="J122" i="52"/>
  <c r="I122" i="52"/>
  <c r="J121" i="52"/>
  <c r="I121" i="52"/>
  <c r="J120" i="52"/>
  <c r="I120" i="52"/>
  <c r="J119" i="52"/>
  <c r="I119" i="52"/>
  <c r="J118" i="52"/>
  <c r="I118" i="52"/>
  <c r="J117" i="52"/>
  <c r="I117" i="52"/>
  <c r="J116" i="52"/>
  <c r="I116" i="52"/>
  <c r="J115" i="52"/>
  <c r="I115" i="52"/>
  <c r="J114" i="52"/>
  <c r="I114" i="52"/>
  <c r="J113" i="52"/>
  <c r="I113" i="52"/>
  <c r="J112" i="52"/>
  <c r="I112" i="52"/>
  <c r="J111" i="52"/>
  <c r="I111" i="52"/>
  <c r="J110" i="52"/>
  <c r="I110" i="52"/>
  <c r="J109" i="52"/>
  <c r="I109" i="52"/>
  <c r="J108" i="52"/>
  <c r="I108" i="52"/>
  <c r="J107" i="52"/>
  <c r="I107" i="52"/>
  <c r="J106" i="52"/>
  <c r="I106" i="52"/>
  <c r="J105" i="52"/>
  <c r="I105" i="52"/>
  <c r="J104" i="52"/>
  <c r="I104" i="52"/>
  <c r="J103" i="52"/>
  <c r="I103" i="52"/>
  <c r="J102" i="52"/>
  <c r="I102" i="52"/>
  <c r="J101" i="52"/>
  <c r="I101" i="52"/>
  <c r="J100" i="52"/>
  <c r="I100" i="52"/>
  <c r="J99" i="52"/>
  <c r="I99" i="52"/>
  <c r="J98" i="52"/>
  <c r="I98" i="52"/>
  <c r="J97" i="52"/>
  <c r="I97" i="52"/>
  <c r="J96" i="52"/>
  <c r="I96" i="52"/>
  <c r="J95" i="52"/>
  <c r="I95" i="52"/>
  <c r="J94" i="52"/>
  <c r="I94" i="52"/>
  <c r="J93" i="52"/>
  <c r="I93" i="52"/>
  <c r="J92" i="52"/>
  <c r="I92" i="52"/>
  <c r="J91" i="52"/>
  <c r="I91" i="52"/>
  <c r="J90" i="52"/>
  <c r="I90" i="52"/>
  <c r="J89" i="52"/>
  <c r="I89" i="52"/>
  <c r="J88" i="52"/>
  <c r="I88" i="52"/>
  <c r="J87" i="52"/>
  <c r="I87" i="52"/>
  <c r="J86" i="52"/>
  <c r="I86" i="52"/>
  <c r="J85" i="52"/>
  <c r="I85" i="52"/>
  <c r="J84" i="52"/>
  <c r="I84" i="52"/>
  <c r="J83" i="52"/>
  <c r="I83" i="52"/>
  <c r="J82" i="52"/>
  <c r="I82" i="52"/>
  <c r="J81" i="52"/>
  <c r="I81" i="52"/>
  <c r="J80" i="52"/>
  <c r="I80" i="52"/>
  <c r="J79" i="52"/>
  <c r="I79" i="52"/>
  <c r="J78" i="52"/>
  <c r="I78" i="52"/>
  <c r="J77" i="52"/>
  <c r="I77" i="52"/>
  <c r="J76" i="52"/>
  <c r="I76" i="52"/>
  <c r="J75" i="52"/>
  <c r="I75" i="52"/>
  <c r="J74" i="52"/>
  <c r="I74" i="52"/>
  <c r="J73" i="52"/>
  <c r="I73" i="52"/>
  <c r="J72" i="52"/>
  <c r="I72" i="52"/>
  <c r="J71" i="52"/>
  <c r="I71" i="52"/>
  <c r="J70" i="52"/>
  <c r="I70" i="52"/>
  <c r="J69" i="52"/>
  <c r="I69" i="52"/>
  <c r="J68" i="52"/>
  <c r="I68" i="52"/>
  <c r="J67" i="52"/>
  <c r="I67" i="52"/>
  <c r="J66" i="52"/>
  <c r="I66" i="52"/>
  <c r="J65" i="52"/>
  <c r="I65" i="52"/>
  <c r="J64" i="52"/>
  <c r="I64" i="52"/>
  <c r="J63" i="52"/>
  <c r="I63" i="52"/>
  <c r="J62" i="52"/>
  <c r="I62" i="52"/>
  <c r="J61" i="52"/>
  <c r="I61" i="52"/>
  <c r="J60" i="52"/>
  <c r="I60" i="52"/>
  <c r="J59" i="52"/>
  <c r="I59" i="52"/>
  <c r="J58" i="52"/>
  <c r="I58" i="52"/>
  <c r="J57" i="52"/>
  <c r="I57" i="52"/>
  <c r="J56" i="52"/>
  <c r="I56" i="52"/>
  <c r="J55" i="52"/>
  <c r="I55" i="52"/>
  <c r="J54" i="52"/>
  <c r="I54" i="52"/>
  <c r="J53" i="52"/>
  <c r="I53" i="52"/>
  <c r="J52" i="52"/>
  <c r="I52" i="52"/>
  <c r="J51" i="52"/>
  <c r="I51" i="52"/>
  <c r="J50" i="52"/>
  <c r="I50" i="52"/>
  <c r="J49" i="52"/>
  <c r="I49" i="52"/>
  <c r="J48" i="52"/>
  <c r="I48" i="52"/>
  <c r="J47" i="52"/>
  <c r="I47" i="52"/>
  <c r="J46" i="52"/>
  <c r="I46" i="52"/>
  <c r="J45" i="52"/>
  <c r="I45" i="52"/>
  <c r="J44" i="52"/>
  <c r="I44" i="52"/>
  <c r="J43" i="52"/>
  <c r="I43" i="52"/>
  <c r="J42" i="52"/>
  <c r="I42" i="52"/>
  <c r="J39" i="52"/>
  <c r="I39" i="52"/>
  <c r="J38" i="52"/>
  <c r="I38" i="52"/>
  <c r="J37" i="52"/>
  <c r="I37" i="52"/>
  <c r="J36" i="52"/>
  <c r="I36" i="52"/>
  <c r="J35" i="52"/>
  <c r="I35" i="52"/>
  <c r="J34" i="52"/>
  <c r="I34" i="52"/>
  <c r="J33" i="52"/>
  <c r="I33" i="52"/>
  <c r="J32" i="52"/>
  <c r="I32" i="52"/>
  <c r="J31" i="52"/>
  <c r="I31" i="52"/>
  <c r="J30" i="52"/>
  <c r="I30" i="52"/>
  <c r="J29" i="52"/>
  <c r="I29" i="52"/>
  <c r="J28" i="52"/>
  <c r="I28" i="52"/>
  <c r="J27" i="52"/>
  <c r="I27" i="52"/>
  <c r="J26" i="52"/>
  <c r="I26" i="52"/>
  <c r="J25" i="52"/>
  <c r="I25" i="52"/>
  <c r="J24" i="52"/>
  <c r="I24" i="52"/>
  <c r="J23" i="52"/>
  <c r="I23" i="52"/>
  <c r="J22" i="52"/>
  <c r="I22" i="52"/>
  <c r="J21" i="52"/>
  <c r="I21" i="52"/>
  <c r="J20" i="52"/>
  <c r="I20" i="52"/>
  <c r="J19" i="52"/>
  <c r="I19" i="52"/>
  <c r="J18" i="52"/>
  <c r="I18" i="52"/>
  <c r="J17" i="52"/>
  <c r="I17" i="52"/>
  <c r="J16" i="52"/>
  <c r="I16" i="52"/>
  <c r="J15" i="52"/>
  <c r="I15" i="52"/>
  <c r="J14" i="52"/>
  <c r="I14" i="52"/>
  <c r="J13" i="52"/>
  <c r="I13" i="52"/>
  <c r="J12" i="52"/>
  <c r="I12" i="52"/>
  <c r="J11" i="52"/>
  <c r="I11" i="52"/>
  <c r="J10" i="52"/>
  <c r="I10" i="52"/>
  <c r="J9" i="52"/>
  <c r="I9" i="52"/>
  <c r="J8" i="52"/>
  <c r="I8" i="52"/>
  <c r="J7" i="52"/>
  <c r="I7" i="52"/>
  <c r="J6" i="52"/>
  <c r="I6" i="52"/>
  <c r="J5" i="52"/>
  <c r="I5" i="52"/>
  <c r="J4" i="52"/>
  <c r="I4" i="52"/>
  <c r="J3" i="52"/>
  <c r="I3" i="52"/>
  <c r="V630" i="6"/>
  <c r="V629" i="6"/>
  <c r="V204" i="6"/>
  <c r="H16" i="5" l="1"/>
  <c r="G16" i="5"/>
  <c r="E30" i="5"/>
  <c r="E42" i="5" s="1"/>
  <c r="E44" i="5" s="1"/>
  <c r="V53" i="6"/>
  <c r="U53" i="6"/>
  <c r="E33" i="5" l="1"/>
  <c r="E55" i="5" s="1"/>
  <c r="G55" i="5" s="1"/>
  <c r="F55" i="5" l="1"/>
  <c r="H55" i="5" s="1"/>
  <c r="E57" i="5"/>
  <c r="F57" i="5" l="1"/>
  <c r="H57" i="5" s="1"/>
  <c r="G57" i="5"/>
</calcChain>
</file>

<file path=xl/sharedStrings.xml><?xml version="1.0" encoding="utf-8"?>
<sst xmlns="http://schemas.openxmlformats.org/spreadsheetml/2006/main" count="27404" uniqueCount="2636">
  <si>
    <t>GUIDANCE NOTE</t>
  </si>
  <si>
    <t xml:space="preserve">Column by column Guidance: Please use the filter function to select the column of your interest: </t>
  </si>
  <si>
    <t>Name of Column</t>
  </si>
  <si>
    <t>Guidance</t>
  </si>
  <si>
    <t>Outcome</t>
  </si>
  <si>
    <t>Output</t>
  </si>
  <si>
    <t>Output Cost</t>
  </si>
  <si>
    <t>Baseline</t>
  </si>
  <si>
    <t>Target</t>
  </si>
  <si>
    <t>Activities - optional</t>
  </si>
  <si>
    <t>Contribution to the NDC</t>
  </si>
  <si>
    <t>Focus</t>
  </si>
  <si>
    <t>Sector</t>
  </si>
  <si>
    <t>Primary Government Agency or Institution</t>
  </si>
  <si>
    <t>Type of Primary Government Agency / Institution</t>
  </si>
  <si>
    <t>Government contact details - Optional</t>
  </si>
  <si>
    <r>
      <t xml:space="preserve">This column is optional and serves to capture the contact details for individuals within the primary government agency. 
</t>
    </r>
    <r>
      <rPr>
        <b/>
        <sz val="11"/>
        <color theme="1"/>
        <rFont val="Arial"/>
        <family val="2"/>
      </rPr>
      <t>Guidance</t>
    </r>
    <r>
      <rPr>
        <sz val="11"/>
        <color theme="1"/>
        <rFont val="Arial"/>
        <family val="2"/>
      </rPr>
      <t xml:space="preserve">
- Include the full name and contact details of the individual to contact within the primary government agency.</t>
    </r>
  </si>
  <si>
    <t>Other relevant government agencies or institutions - Optional</t>
  </si>
  <si>
    <t>Implementing Entity</t>
  </si>
  <si>
    <t>Implementing entity contact details</t>
  </si>
  <si>
    <t>Status</t>
  </si>
  <si>
    <t>Support type</t>
  </si>
  <si>
    <t>Funding source</t>
  </si>
  <si>
    <t>Name of the project</t>
  </si>
  <si>
    <t>Budget (Year 1, 2, 3 &amp; Total)</t>
  </si>
  <si>
    <t>Comments or additional information</t>
  </si>
  <si>
    <t>FLAG</t>
  </si>
  <si>
    <t>Overview</t>
  </si>
  <si>
    <t>Components of the Plan</t>
  </si>
  <si>
    <t>Number</t>
  </si>
  <si>
    <t>Number</t>
    <phoneticPr fontId="15" type="noConversion"/>
  </si>
  <si>
    <t>Budget</t>
  </si>
  <si>
    <t>Outcomes</t>
    <phoneticPr fontId="15" type="noConversion"/>
  </si>
  <si>
    <t>Planned</t>
  </si>
  <si>
    <t>Outputs</t>
  </si>
  <si>
    <t>Ongoing</t>
  </si>
  <si>
    <t>KPIs</t>
    <phoneticPr fontId="15" type="noConversion"/>
  </si>
  <si>
    <t>Concluded</t>
  </si>
  <si>
    <t>Adaptation</t>
  </si>
  <si>
    <t>Indicative</t>
  </si>
  <si>
    <t>Mitigation</t>
  </si>
  <si>
    <t>Without support</t>
  </si>
  <si>
    <t>Cross-cutting</t>
  </si>
  <si>
    <t>Total</t>
  </si>
  <si>
    <t>Legend:</t>
  </si>
  <si>
    <t>Categorization of KPIs/specific deliverables</t>
  </si>
  <si>
    <t>Without support</t>
    <phoneticPr fontId="15" type="noConversion"/>
  </si>
  <si>
    <t>AFOLU (Agriculture, Forestry &amp; Other Land Use)</t>
  </si>
  <si>
    <t>Banking &amp; Finance</t>
  </si>
  <si>
    <t>Buildings &amp; Infrastructure</t>
  </si>
  <si>
    <t>Energy</t>
  </si>
  <si>
    <t>Industry</t>
  </si>
  <si>
    <t>Multi-sector</t>
  </si>
  <si>
    <t>Oceans &amp; Coasts</t>
  </si>
  <si>
    <t>Transport</t>
  </si>
  <si>
    <t>Waste</t>
  </si>
  <si>
    <t>Water</t>
  </si>
  <si>
    <t>Member Date</t>
  </si>
  <si>
    <t>XXXX</t>
  </si>
  <si>
    <t>Focal Points (institutions)</t>
  </si>
  <si>
    <r>
      <t>·</t>
    </r>
    <r>
      <rPr>
        <sz val="7"/>
        <color theme="1"/>
        <rFont val="Times New Roman"/>
        <family val="1"/>
      </rPr>
      <t>       </t>
    </r>
    <r>
      <rPr>
        <sz val="10"/>
        <color theme="1"/>
        <rFont val="Arial"/>
        <family val="2"/>
      </rPr>
      <t>XXX</t>
    </r>
  </si>
  <si>
    <r>
      <t>·</t>
    </r>
    <r>
      <rPr>
        <sz val="7"/>
        <color theme="1"/>
        <rFont val="Times New Roman"/>
        <family val="1"/>
      </rPr>
      <t xml:space="preserve">        </t>
    </r>
    <r>
      <rPr>
        <sz val="10"/>
        <color theme="1"/>
        <rFont val="Arial"/>
        <family val="2"/>
      </rPr>
      <t>XXX</t>
    </r>
  </si>
  <si>
    <t>Milestones</t>
  </si>
  <si>
    <t>Planning and Consultation Process</t>
  </si>
  <si>
    <t>• 	Description of the PP process across the five stages of the CES (1-3 in particular), outcomes of missions and workshops, including summary of partner consultations and communications, and rationale of the request to the NDC Partnership
• 	Timeline of key steps along the process (request, workshops, missions, consultations)
• 	Explanation of next steps and model of coordination / implementation / reassessment</t>
  </si>
  <si>
    <t>Participation from Key Ministries (Finance/Planning/Environment)</t>
  </si>
  <si>
    <t>• Description of in-country consultation process involving the sectoral ministries
• Overview of the engagement process with the Finance/Planning ministry</t>
  </si>
  <si>
    <t>Contacts (who to contact regarding the Plan - i.e. Gov focal points, Facilitator, NDC Partnership Support Unit Team</t>
  </si>
  <si>
    <t>IP/DP support indicated</t>
  </si>
  <si>
    <t>Yes</t>
  </si>
  <si>
    <t>No</t>
  </si>
  <si>
    <t>Tentative</t>
  </si>
  <si>
    <t>IP/DP confirmed support</t>
  </si>
  <si>
    <t>Support Type</t>
  </si>
  <si>
    <t>Technical Assistance</t>
  </si>
  <si>
    <t>Project</t>
  </si>
  <si>
    <t>Environment or Climate Change</t>
  </si>
  <si>
    <t>Finance or Planning</t>
  </si>
  <si>
    <t>President or Prime Minister</t>
  </si>
  <si>
    <t xml:space="preserve">Subnational or city </t>
  </si>
  <si>
    <t>Private Sector</t>
  </si>
  <si>
    <t>Civil Society Organizations</t>
  </si>
  <si>
    <t>None</t>
  </si>
  <si>
    <t>REQUEST/GOVERNMENT PRIORITY INFORMATION</t>
  </si>
  <si>
    <t>Outcomes</t>
  </si>
  <si>
    <t>KPI</t>
  </si>
  <si>
    <t>Activities 
(optional field)</t>
  </si>
  <si>
    <t>Primary government agency / institution
(full name)</t>
  </si>
  <si>
    <t>Focal point in the government
(optional field)</t>
  </si>
  <si>
    <t>Other relevant government agencies / institutions
(optional field)</t>
  </si>
  <si>
    <t>Comments or additional information on request/Government priority</t>
  </si>
  <si>
    <t>Contribution to National and/or Sectoral Plans and Strategies</t>
  </si>
  <si>
    <t>Focal point in the Implementing Entity
(optional field)</t>
  </si>
  <si>
    <t>Name of the project (if applicable)</t>
  </si>
  <si>
    <t>Start - End date of the project</t>
  </si>
  <si>
    <t>Budget Consolidated</t>
  </si>
  <si>
    <t>Comments or additional information on the support/implementation</t>
  </si>
  <si>
    <t xml:space="preserve">In 2019, 40 climate resilient crop  varieties released, </t>
  </si>
  <si>
    <t xml:space="preserve">In 2018, agro processing facilities were estimated at a capacity of 400,000 MT  </t>
  </si>
  <si>
    <t>By 2016, only 48,508 ha (7.5% of land with irrigation potential) had been equipped with irrigation technology</t>
  </si>
  <si>
    <t>Crop insured by 2019: Maize : 247.61 Ha, Rice : 1,588 Ha</t>
  </si>
  <si>
    <t>By 2025 and 2030, respectively 100 and 200 climate resilient varieties will be released (based on vision 2050)</t>
  </si>
  <si>
    <t xml:space="preserve">In 2030, agro processing facilities will increase at a capacity of 1,200,000 MT </t>
  </si>
  <si>
    <t>37,462 Ha of crops insured by 2025.           Maize: 16,244 Ha Rice: 10,322 Ha Banana: 928 Ha Cassava: 975 Ha Beans: 278 Ha  Irish potato: 2785 Ha Soybeans: 278 Ha French beans: 975 Ha Chili: 500 Ha        Tea: 4177 Ha Horticulture:</t>
  </si>
  <si>
    <t>Rwanda Agriculture Board (RAB)</t>
  </si>
  <si>
    <t>Ministry of Agriculture and Animal Resources (MINAGRI)</t>
  </si>
  <si>
    <t>Reduction of CO2 and N2O emissions and carbon
sequestration in soils.</t>
  </si>
  <si>
    <t xml:space="preserve">Ministry of Environment (MoE)
</t>
  </si>
  <si>
    <t xml:space="preserve">Rwanda Forest Authority (RFA) </t>
  </si>
  <si>
    <t>Rwanda Land Management and use Authority (RLMUA)</t>
  </si>
  <si>
    <t>Reduction in CH4 emissions from enteric fermentation.</t>
  </si>
  <si>
    <t>Reduction in GHG emissions from manure management.</t>
  </si>
  <si>
    <t>Reduction of CO2 and N2O emissions and carbon sequestration in soils.</t>
  </si>
  <si>
    <t>Reduced GHG emissions from improved land use and livestock species</t>
  </si>
  <si>
    <t>Reduced GHG emissions from improved postharvest management</t>
  </si>
  <si>
    <t>Reduced GHG emissions from improved crop management</t>
  </si>
  <si>
    <t>Reduced GHG emissions from improved land use changes</t>
  </si>
  <si>
    <t>Efficient irrigation reduces nitrogen losses including emissions from nitrous oxide</t>
  </si>
  <si>
    <t>Reduced GHG emissions from improved management of  crop failure</t>
  </si>
  <si>
    <t>Improved GHG sink capacity/reduced emissions</t>
  </si>
  <si>
    <t>Reduced GHG emissions through sequestration</t>
  </si>
  <si>
    <t>Reduced GHG emissions from efficient land use plus increased surface area for carbon sink</t>
  </si>
  <si>
    <t>Reduced GHG emissions from efficient land use and surface area for carbon sink</t>
  </si>
  <si>
    <t>Reduced GHG emissions from efficient land use and increased surface area for carbon sink</t>
  </si>
  <si>
    <t>Ministry of Infrastructure (MININFRA)</t>
  </si>
  <si>
    <t>Rwanda Housing Authority (RHA)</t>
  </si>
  <si>
    <t>Reduced GHG emissions from efficient land use, electricity and transport plus increased surface area for carbon sink</t>
  </si>
  <si>
    <t>MINAGRI / MoE / MINALOC, (RAB, REMA, RLUMA, RFA, Private sector, Civil society)</t>
  </si>
  <si>
    <t>MINAGRI / MININFRA / MINALOC (RLUMA, RAB, RHA, REMA, RFA, Districts, Private sector, Civil society)</t>
  </si>
  <si>
    <t>MoE, RHA, RLUMA, RWRB, WASAC, Districts, Private Sector, RDB, Civil society)</t>
  </si>
  <si>
    <t>MoE, RLUMA, RWB, WASAC, Districts, Private Sector,RDB, Civil society)</t>
  </si>
  <si>
    <t>REG, EDCL</t>
  </si>
  <si>
    <t xml:space="preserve">Displacement of GHG emissions from fossil fuel power generation (peat, diesel oil). </t>
  </si>
  <si>
    <t>Reduction of grid-based GHG emisisons.</t>
  </si>
  <si>
    <t>REG, RHA</t>
  </si>
  <si>
    <t>FONERWA</t>
  </si>
  <si>
    <t>Reduced pressure on forests resources, with reduced impacts from extreme rainfall events.</t>
  </si>
  <si>
    <t>Reduced biomass usage for cooking. Reduced dependence on availability of traditional biomass fuels, which is vulnerable to climate variability.</t>
  </si>
  <si>
    <t>REG, EDCL, EUCL</t>
  </si>
  <si>
    <t>Displacement of grid power and diesel consumption and associated GHG emissions</t>
  </si>
  <si>
    <t>REG, EDCL, Local Government, RAB</t>
  </si>
  <si>
    <t>Ministry of Trade and Industry (MINICOM)</t>
  </si>
  <si>
    <t>PSF</t>
  </si>
  <si>
    <t>Mining Companies</t>
  </si>
  <si>
    <t>Reduced GHG emissions, improved energy security and water security and reduced vulnerability to floods and landslides</t>
  </si>
  <si>
    <t>Reduced GHG emissions by reducing reliance on biomass energy and related air pollution. Reduced pressure on forests.</t>
  </si>
  <si>
    <t>RHA, REMA, RFA, brick companies</t>
  </si>
  <si>
    <t xml:space="preserve"> MINICOM (RMB,
Private Sector, Civil
society)</t>
  </si>
  <si>
    <t>Reduced GHG emissions from energy efficiency measures</t>
  </si>
  <si>
    <t>Reduced clinker production and associated calcination process CO2 emissions.</t>
  </si>
  <si>
    <t>Reduced CO2 emmission</t>
  </si>
  <si>
    <t>MOE (REMA,), PSF</t>
  </si>
  <si>
    <t>MOE (REMA), PSF</t>
  </si>
  <si>
    <t>RSB,REMA, PSF</t>
  </si>
  <si>
    <t>Reduced GHG emissions from F-gases with high GWP</t>
  </si>
  <si>
    <t>Reduced GHG emissions from improved access to technology and knowledge</t>
  </si>
  <si>
    <t>other NDC participating sectors</t>
  </si>
  <si>
    <t>MoE,  REMA and other NDC participating sectors)</t>
  </si>
  <si>
    <t>Ministry in Charge of Emergency Management (MINEMA)</t>
  </si>
  <si>
    <t>MoE (Meteo Rwanda, REMA, RWB, MINALOC, MININFRA, NISR)</t>
  </si>
  <si>
    <t>Reduced GHG emissions from community-based DRR programs such as improved farming techniques</t>
  </si>
  <si>
    <t>Ministry of Health (MINISANTE)</t>
  </si>
  <si>
    <t>Meteo Rwanda, Civil
society</t>
  </si>
  <si>
    <t>Challenging to evaluate the several factors for health related GHG emissions</t>
  </si>
  <si>
    <t xml:space="preserve">River Nyabarongo Ecosystem Rehabilitation to Increase Resilience to Climate Change Effects by Improving Youth Livelihoods </t>
  </si>
  <si>
    <t xml:space="preserve">Start date: 1/07/2019
End date: 30/06/2022
</t>
  </si>
  <si>
    <t xml:space="preserve">National Strategic Grain Reserve (NSGR) Project </t>
  </si>
  <si>
    <t>Ministry of Finance and Economic Planning (MINECOFIN)/GoR</t>
  </si>
  <si>
    <t>The project aims to ensure national food security and mitigate the impacts of potential shocks of food supply</t>
  </si>
  <si>
    <t xml:space="preserve">Agriculture Insurance Project   </t>
  </si>
  <si>
    <t>The objective of the project is to de-risk agriculture through ensuring crops and livestock (pilot phase in 14Districts)</t>
  </si>
  <si>
    <t xml:space="preserve">Improving coffee production, productivity and quality </t>
  </si>
  <si>
    <t>National Agricultural Export Development Board (NAEB)</t>
  </si>
  <si>
    <t>Coffee production volumes will be increased (2.8 to 3.0kg/tree)</t>
  </si>
  <si>
    <t>Ngororero, Muhanga, Karongi</t>
  </si>
  <si>
    <t xml:space="preserve">Howard G. Buffet Foundation Project </t>
  </si>
  <si>
    <t xml:space="preserve">Deeping Efforts to accelerate Nationally Determined Contribution (NDC) implementation project </t>
  </si>
  <si>
    <t>UNDP</t>
  </si>
  <si>
    <t>The objective of the project is to implement the milestones of  the Nationally Determined Contribution (NDC) falling under Agriculture Sector</t>
  </si>
  <si>
    <t>The objective of the project is to build practical capacity of agricultural practitioners through learning by doing</t>
  </si>
  <si>
    <t xml:space="preserve">Gabiro Agri-Business Hub Project </t>
  </si>
  <si>
    <t xml:space="preserve">the project supports water Infrastructure for hillside Irrigation
</t>
  </si>
  <si>
    <t>Kayonza Irrigation and Integrated Watershed management Project (KIIWP)</t>
  </si>
  <si>
    <t xml:space="preserve">Start date: 01/01/2019
End date: 31/12/2026
</t>
  </si>
  <si>
    <t xml:space="preserve">Post-Harvest and Agribusiness Support Project </t>
  </si>
  <si>
    <t xml:space="preserve">The project supports construction of  post-harvest infrastructures including among others warehouses, drying facilities, potatoes collection centers and cassava collection centers </t>
  </si>
  <si>
    <t>Rural Community support Project (RCSP)</t>
  </si>
  <si>
    <t xml:space="preserve">Start date: 15/01/2015
End date: 31/12/2020
</t>
  </si>
  <si>
    <t>IFAD/GoR</t>
  </si>
  <si>
    <t>KOICA/GoR</t>
  </si>
  <si>
    <t>NETAFIM/GoR</t>
  </si>
  <si>
    <t>Howard G. Buffet/GoR</t>
  </si>
  <si>
    <t>Countrywide</t>
  </si>
  <si>
    <t xml:space="preserve">The Project for Valorization of Rurambi Irrigation Scheme in Bugesera District </t>
  </si>
  <si>
    <t xml:space="preserve">Aquaculture and Fisheries Development Project </t>
  </si>
  <si>
    <t>RAB Competitive Research</t>
  </si>
  <si>
    <t xml:space="preserve">Development of market Responsive Plant Varieties and Seed Systems to Reduce Rwanda's Dependency on Seed Importation Project </t>
  </si>
  <si>
    <t xml:space="preserve">Start date: 01/07/2016
End date: 30/06/2021
</t>
  </si>
  <si>
    <t>Export Targeted Modern Irrigated Agriculture Project (ETI)</t>
  </si>
  <si>
    <t>EXIM BANK OF INDIA/GoR</t>
  </si>
  <si>
    <t xml:space="preserve">Warufu-Nyamukana-Mugesera Irrigation project </t>
  </si>
  <si>
    <t xml:space="preserve">Start date: 23/07/2018
End date: 30/6/2023
</t>
  </si>
  <si>
    <t xml:space="preserve">Technology Development for Enhancement of Food Safety and Value Addition in Agriculture </t>
  </si>
  <si>
    <t>Project for Rehabilitation of Irrigation Facilities in Rwamagana (300Ha)</t>
  </si>
  <si>
    <t xml:space="preserve">Start date: 17/03/2017
End date: 31/10/2020
</t>
  </si>
  <si>
    <t>Rwamagana</t>
  </si>
  <si>
    <t>JICA/GoR</t>
  </si>
  <si>
    <t>Rehabilitation of Bugesera Irrigation Schemes (166 Ha)</t>
  </si>
  <si>
    <t xml:space="preserve">Start date: 01/07/2020
End date: 30/06/2021
</t>
  </si>
  <si>
    <t xml:space="preserve">45 km of 30kv Double circuit line: Gabiro SS-Gabiro Commercial Farm constructed </t>
  </si>
  <si>
    <t xml:space="preserve">Start date: 01/07/2018
End date: 30/06/2021
</t>
  </si>
  <si>
    <t xml:space="preserve"> Gatsibo </t>
  </si>
  <si>
    <t xml:space="preserve">Lake Kivu Monitoring And Management Project </t>
  </si>
  <si>
    <t xml:space="preserve">AfDB/GoR </t>
  </si>
  <si>
    <t xml:space="preserve">74 km of 220kV Bwishyura-Kigoma-Rwabusoro Transmission Line </t>
  </si>
  <si>
    <t xml:space="preserve">110kV single circuit Mukungwa-Nyabihu </t>
  </si>
  <si>
    <t>220kV Interconnection Substations ( Rwanda-DRC)</t>
  </si>
  <si>
    <t>AfDB/KWF/ GoR</t>
  </si>
  <si>
    <t xml:space="preserve">Improvement of Substation and Distribution Network (JICA III) </t>
  </si>
  <si>
    <t>Street Lighting of National Roads and District Roads</t>
  </si>
  <si>
    <t>43.5MW Nyabarongo II Hydro Power Plant</t>
  </si>
  <si>
    <t>CHINA/GoR</t>
  </si>
  <si>
    <t>AfDB, WB, SAUDI, BELGIUM/GoR</t>
  </si>
  <si>
    <t xml:space="preserve">KFW/GoR </t>
  </si>
  <si>
    <t xml:space="preserve">220kV line double Circuit Mamba-Rwabusoro-Rilima and associated substations (Mamba and Rwabusoro) and 110kV Line Gahanga -Rilima constructed and extension of Gahanga substation </t>
  </si>
  <si>
    <t xml:space="preserve">Electricity Loss Reduction Project- Jabana-Mt.Kigali-Gahanga with related substations </t>
  </si>
  <si>
    <t xml:space="preserve">Start date: 19/03/2015
 End date: 31/12/2020
</t>
  </si>
  <si>
    <t>Gasabo</t>
  </si>
  <si>
    <t>EU/GoR</t>
  </si>
  <si>
    <t xml:space="preserve">30kV single circuit Nyagasozi-Kavumu TL constructed </t>
  </si>
  <si>
    <t xml:space="preserve">Start date: 01/07/2018
Initial end date: 30/06/2019
Current end date: 30/06/2021
</t>
  </si>
  <si>
    <t>Musanze</t>
  </si>
  <si>
    <t xml:space="preserve">15kV Single circuit Musha-Rwamagana industrial Parks </t>
  </si>
  <si>
    <t xml:space="preserve">30kV single circuit Kizinga Border TL constructed </t>
  </si>
  <si>
    <t xml:space="preserve"> 30kV single circuit Ndama-Health centre connected</t>
  </si>
  <si>
    <t xml:space="preserve">Counterpart fund for Rusizi III (147 MW) /Construction of 147 Mw Rusizi III Hydropower Plant </t>
  </si>
  <si>
    <t xml:space="preserve">Start date: 01/01/2017
End date: 30/06/2024
</t>
  </si>
  <si>
    <t>KFW, WB, EIB, AfDB, AFD, EU/GoR</t>
  </si>
  <si>
    <t xml:space="preserve">Electrification of border points and surrounding areas </t>
  </si>
  <si>
    <t xml:space="preserve">Start date: 01/07/2020
End date: 30/06/2022
</t>
  </si>
  <si>
    <t>Retaining Wall of Nyabarongo I HPP Dam</t>
  </si>
  <si>
    <t>Strengthening National and Local Disaster Risk Management Capacity, Resilience and Enhancing preparedness and early warning syatem in Rwanda</t>
  </si>
  <si>
    <t>Meteo Rwanda</t>
  </si>
  <si>
    <t xml:space="preserve">Strengthening Climate Resilience for Rural Communities in northern Rwanda (SCRNRP) </t>
  </si>
  <si>
    <t>FONERWA/GCF</t>
  </si>
  <si>
    <t xml:space="preserve">Start: 01/07/2019
End date: 30/06/2025 
</t>
  </si>
  <si>
    <t>Gicumbi</t>
  </si>
  <si>
    <t>Ministry of Environment (MoE)</t>
  </si>
  <si>
    <t xml:space="preserve">Adapting to Climate Change in Lake Victoria Basin (ACC-LVB) project </t>
  </si>
  <si>
    <t xml:space="preserve">Start date: 1/7/2019
End date: 30/6/2021
</t>
  </si>
  <si>
    <t>Kayonza, Kirehe and Ngoma</t>
  </si>
  <si>
    <t>ADAPTATION FUND</t>
  </si>
  <si>
    <t xml:space="preserve">Start: 01/01/2020
End: 30/09/2021
</t>
  </si>
  <si>
    <t>GCF/GoR</t>
  </si>
  <si>
    <t>Support for the development of a scale-up plan for the project reducing vulnerability to climate change in north west Rwanda through community based adaptation</t>
  </si>
  <si>
    <t xml:space="preserve">Start: 30/06/2018
End: 30/06/2023
</t>
  </si>
  <si>
    <t>The project aims to design and develop scaling up pathways for adaptation funds projects</t>
  </si>
  <si>
    <t>UNFCCC</t>
  </si>
  <si>
    <t>technical assistance to scale up project proposal</t>
  </si>
  <si>
    <t xml:space="preserve">Start date: 1-1-2020
End date: 31-12-2021
</t>
  </si>
  <si>
    <t>GREEN CLIMATE FUND (GCF)</t>
  </si>
  <si>
    <t>Strengthening Capacities of the Environment And Natural Resources (ENR) Sector For Green Economy Transformation</t>
  </si>
  <si>
    <t xml:space="preserve">OZONE PROJECT </t>
  </si>
  <si>
    <t>UNEP</t>
  </si>
  <si>
    <t xml:space="preserve"> (a) 2020 to 2024: 95%; (b) 2025 to 2028: 65%; (c) 2029 to 2033: 30%.</t>
  </si>
  <si>
    <t xml:space="preserve">Sustainable Urban Wetlands Development in Kigali City </t>
  </si>
  <si>
    <t xml:space="preserve">Start date:15/11/2016 
Current End date:15/11/2021
</t>
  </si>
  <si>
    <t xml:space="preserve"> Gasabo, Kicukiro</t>
  </si>
  <si>
    <t>ITALY</t>
  </si>
  <si>
    <t>Rwanda Environment Management Authority (REMA)</t>
  </si>
  <si>
    <t>Improved quantity and quality of water resources which sustain new and existing hydropower plants</t>
  </si>
  <si>
    <t xml:space="preserve">Global mitigation of climate change and promote carbon sequestration through Ecosystem rehabilitation </t>
  </si>
  <si>
    <t>Conduct National GHG inventory of GHG emissions by sources and removals by sink</t>
  </si>
  <si>
    <t>Improving the Efficiency and Sustainability of Charcoal and Wood fuel Value Chains</t>
  </si>
  <si>
    <t xml:space="preserve">Start date: 01/07/2018
End date: 30/9/2021
</t>
  </si>
  <si>
    <t>Nyabihu, Nyamagabe and Nyaruguru</t>
  </si>
  <si>
    <t>IDA</t>
  </si>
  <si>
    <t xml:space="preserve">Landscape Approach to Forest Restoration and conservation (LAFREC) </t>
  </si>
  <si>
    <t xml:space="preserve">IDA </t>
  </si>
  <si>
    <t xml:space="preserve">Start date: 15/12/2014
End date: 30/ 09/2021
</t>
  </si>
  <si>
    <t>Nyabihu, Rutsiro, Ngororero and Rubavu</t>
  </si>
  <si>
    <t xml:space="preserve">Reducing Vulnerability to Climate Change of Communities Living in Degraded Savannahs, Forests and Wetlands Using Ecosystem Based Adaptation Approach   In Rwanda (LDCF II) </t>
  </si>
  <si>
    <t xml:space="preserve">Global Environment Facility (GEF) </t>
  </si>
  <si>
    <t xml:space="preserve">Start date: 12/7/2017
End date: 30/6/2024
</t>
  </si>
  <si>
    <t>Public finance and investment frameworks incentivize shift in public and private investments towards environmental sustainability and climate objectives for poverty eradication</t>
  </si>
  <si>
    <t>Building the Capacity of Rwanda’s Government to advance the National Adaptation Planning Process (NAP project)</t>
  </si>
  <si>
    <t xml:space="preserve">UNEP/UNDP </t>
  </si>
  <si>
    <t xml:space="preserve">Baseline Survey to inform tracking of NDC actions </t>
  </si>
  <si>
    <t>FOREST LANDSCAPE RESTORATION IN THE MAYAGA REGION</t>
  </si>
  <si>
    <t>Improve GHG inventory and MRV system</t>
  </si>
  <si>
    <t>BIODIVERISTY FINANCE INITIATIVE PHASE II (BIOFIN II)</t>
  </si>
  <si>
    <t>Rwanda Air Quality and Climate Change Monitoring Project</t>
  </si>
  <si>
    <t xml:space="preserve">Start date: 01/07/2017
Current End date: 25-3-2021
</t>
  </si>
  <si>
    <t>UNEP/GoR</t>
  </si>
  <si>
    <t>The objective of the project is to Monitor Air Quality and Climate change</t>
  </si>
  <si>
    <t>Nyandungu Urban Wetland Eco-Tourism Park (NUWEP)</t>
  </si>
  <si>
    <t xml:space="preserve">FONERWA, ITALY, LDCFII </t>
  </si>
  <si>
    <t xml:space="preserve">Improving the Efficiency and Sustainability of Charcoal and Wood Fuel Value Chains </t>
  </si>
  <si>
    <t xml:space="preserve">Start date: 01/07/2018
End date: 30/09/2021
</t>
  </si>
  <si>
    <t>Musanze, Nyabihu, and Rutsiro</t>
  </si>
  <si>
    <t xml:space="preserve">Forest Management and Woody Biomass Energy Support PROJECT (FMBE) </t>
  </si>
  <si>
    <t xml:space="preserve">Start date: 20/12/2016
End date: 20/06/2021
</t>
  </si>
  <si>
    <t xml:space="preserve">Gakenke, Rulindo, Gicumbi, Rwamagana, Gasabo, Nyarugenge, Kicukiro </t>
  </si>
  <si>
    <t>BELGIAN TECHNICAL COOPERATION (BTC)</t>
  </si>
  <si>
    <t>The project outputs focus on developmemt of Districts Forest Management Plans and training of forest owners</t>
  </si>
  <si>
    <t>URBAN FORESTRY FOR SUSTAINABLE CITY</t>
  </si>
  <si>
    <t xml:space="preserve">Start date: 1/7/2019
End date: 6/30/2021
</t>
  </si>
  <si>
    <t>Kicukiro, Gasabo, Nyarugenge</t>
  </si>
  <si>
    <t xml:space="preserve">Development of National Spatial Data Infrastructure (DSDI) And Land Use Plan Monitoring </t>
  </si>
  <si>
    <t xml:space="preserve">Start date: 1/07/2019
End date: 6/30/2021
</t>
  </si>
  <si>
    <t>the project aims to develop an evidence based technology solution to improve the land use management</t>
  </si>
  <si>
    <t xml:space="preserve">Developing A Certified Analytical Mining Laboratory </t>
  </si>
  <si>
    <t xml:space="preserve">Start date: 01-Jul-2018
End date: 30- Jun- 2021
</t>
  </si>
  <si>
    <t xml:space="preserve">Oil and Gas exploration project  </t>
  </si>
  <si>
    <t xml:space="preserve">Start date: 01-Jul-2016
End date: 30/6/2021
</t>
  </si>
  <si>
    <t xml:space="preserve">Management of Water Flows from Volcano Area </t>
  </si>
  <si>
    <t>Rwanda Water Resources Board (RWB)</t>
  </si>
  <si>
    <t>Establisment of Mitigation measures for flood control and Early warning system for floods in volcano area</t>
  </si>
  <si>
    <t>affected Districts (Rubavu, Nyabihu, Musanze and Burera)</t>
  </si>
  <si>
    <t xml:space="preserve">Sebeya Landscape Restoration Pilot Programme in Rwanda </t>
  </si>
  <si>
    <t xml:space="preserve">Muvumba Multipurpose Dam Project </t>
  </si>
  <si>
    <t xml:space="preserve">The Integrated Water Resources Management (IWRM) Investment Fund (IIF) </t>
  </si>
  <si>
    <t xml:space="preserve">Living water International project </t>
  </si>
  <si>
    <t xml:space="preserve">Living water international/GoR </t>
  </si>
  <si>
    <t xml:space="preserve">Sustaining Influenza Surveillance Networks and Response to Seasonal and Pandemic Influenza </t>
  </si>
  <si>
    <t xml:space="preserve">Start date: 1/9/2016
End date: 31/8/2021
</t>
  </si>
  <si>
    <t xml:space="preserve">Start date: 1/7/2019      
End date: 30/6/2022
</t>
  </si>
  <si>
    <t>The main project output is technical assistance in support to a strengthened health system</t>
  </si>
  <si>
    <t>Global Fund</t>
  </si>
  <si>
    <t>WHO</t>
  </si>
  <si>
    <t xml:space="preserve">Post Implementation Support of Electronic Cargo Tracking System (ECTS) </t>
  </si>
  <si>
    <t xml:space="preserve">Start date: 01/05/2018
End date: 30/06/2021
</t>
  </si>
  <si>
    <t xml:space="preserve">The project objective is to increased and enhanced investments that deliver concrete and significant results in poverty reduction, environmental and natural resource sustainability and resilience </t>
  </si>
  <si>
    <t xml:space="preserve">The project contributes to increase the number of taxpayers with EBM </t>
  </si>
  <si>
    <t xml:space="preserve"> TMEA</t>
  </si>
  <si>
    <t>Rwanda Revenue Authoriry (RRA)</t>
  </si>
  <si>
    <t xml:space="preserve">Enhancement of EBM V.2 </t>
  </si>
  <si>
    <t>The number of taxpayers with EBM Version 2 is increasing and will help complete migration from EBM V1 to EBMV2 which is more user friendly</t>
  </si>
  <si>
    <t>JAPAN</t>
  </si>
  <si>
    <t>Gikondo Industrial Park Relocation project</t>
  </si>
  <si>
    <t xml:space="preserve">Start date: 01/07/2011
End date: 30/06/2023
</t>
  </si>
  <si>
    <t xml:space="preserve">Installing Lightning protection equipment in Rutsiro District funded </t>
  </si>
  <si>
    <t xml:space="preserve">Start date: 1/7/2020
End date: 30/6/2023
</t>
  </si>
  <si>
    <t>Ministry of Emergencies Management (MINEMA)</t>
  </si>
  <si>
    <t xml:space="preserve">Strengthening DRM Capacity, Resilience and Enhancing Preparedness and Early Warning System in Rwanda </t>
  </si>
  <si>
    <t xml:space="preserve">Start date: 01/07/2019
End date: 30/06/2023
</t>
  </si>
  <si>
    <t xml:space="preserve">Start date: 1/07/2016
End date: 30/06/2021
</t>
  </si>
  <si>
    <t xml:space="preserve">Countrywide.the project will contribute to  upgrade unplanned settlements in the Nyarugenge District / City of Kigali and provision of Basic Infrastructure in Secondary Cities
</t>
  </si>
  <si>
    <t>LODA</t>
  </si>
  <si>
    <t>Disaster response intervention</t>
  </si>
  <si>
    <t xml:space="preserve">Start date: 1/7/2018
End date: 30/6/2024
</t>
  </si>
  <si>
    <t xml:space="preserve"> The project that aims to construct houses for households’ to be relocated from high risk zone in Rubavu</t>
  </si>
  <si>
    <t xml:space="preserve">Developing new Integrated Development Program (IDP) Model villages in 24 Districts </t>
  </si>
  <si>
    <t xml:space="preserve">Start date: 01/01/2016
End date: 30/06/2021
</t>
  </si>
  <si>
    <t xml:space="preserve">Start date: 1/7/2017
End date: 30/6/2024
</t>
  </si>
  <si>
    <t>CoK and Secondary City Master Plans reviewed and their Physical Plans developed in harmony with the Land Use Master Plan</t>
  </si>
  <si>
    <t xml:space="preserve">Start date: 1/7/2016
End date: 30/6/2024
</t>
  </si>
  <si>
    <t>The project seeks to review and update CoK and secondary city master plans to respond to the actual development needs of the respective districts while being aligned to the land use management master plan (NLUMP)</t>
  </si>
  <si>
    <t>Supporting Integration of Village Greening Program</t>
  </si>
  <si>
    <t>Urban Economic development project in two secondary cities and one District town</t>
  </si>
  <si>
    <t xml:space="preserve">Reduced GHG emissions through installation of smart green house farming </t>
  </si>
  <si>
    <t>ENABEL</t>
  </si>
  <si>
    <t>Water and Sanitation SWAp Secretariat Activities Support</t>
  </si>
  <si>
    <t>Wolrd Bank/GoR</t>
  </si>
  <si>
    <t xml:space="preserve">Gicumbi Wash Program </t>
  </si>
  <si>
    <t xml:space="preserve">Water for People/ GoR </t>
  </si>
  <si>
    <t>Water and Sanitation Corporation (WASAC)</t>
  </si>
  <si>
    <t xml:space="preserve">Rwanda Sustainable Water Supply and Sanitation Program </t>
  </si>
  <si>
    <t>AfDB</t>
  </si>
  <si>
    <t xml:space="preserve">Improvement of Urban Water Supply </t>
  </si>
  <si>
    <t xml:space="preserve">JICA/GoR </t>
  </si>
  <si>
    <t>RURAL WATER SUSTAINABILITY SUPPORT</t>
  </si>
  <si>
    <t xml:space="preserve">Rural Water Supply and Sanitation (PRSC-PEAMER 70% Increase) </t>
  </si>
  <si>
    <t>UNICEF/GoR</t>
  </si>
  <si>
    <t xml:space="preserve">Start date: 01/01/2014
End date:  12/1/2022
</t>
  </si>
  <si>
    <t xml:space="preserve">Improvement of Sanitation in Urban Areas </t>
  </si>
  <si>
    <t xml:space="preserve">ADF, KFW, CDF/GoR </t>
  </si>
  <si>
    <t>Feasibility study for water access roll out program for households and productive use areas connections</t>
  </si>
  <si>
    <t xml:space="preserve">Start date: 1/7/2019
End date: 30/6/2024
</t>
  </si>
  <si>
    <t xml:space="preserve">The project’s output is the development of water access roll out program for households and productive use areas connections. </t>
  </si>
  <si>
    <t xml:space="preserve">Rehabilitation and Extension of Water Supply in the Volcanic Region in Rwanda </t>
  </si>
  <si>
    <t xml:space="preserve">Start: 1/7/2019
End: 31/08/2021
</t>
  </si>
  <si>
    <t>Musanze and Nyabihu</t>
  </si>
  <si>
    <t>Netherlands/GoR</t>
  </si>
  <si>
    <t xml:space="preserve">Kigali Bulk Water Supply </t>
  </si>
  <si>
    <t xml:space="preserve">Akagera Tourism Camps Sites Water Supply Project </t>
  </si>
  <si>
    <t xml:space="preserve">Start date: 7/1/2020
Current End date: 30/6/2024
</t>
  </si>
  <si>
    <t>Construction of Nyankora Water supply system in Nyagatare District</t>
  </si>
  <si>
    <t xml:space="preserve">Start: 1/7/2020
End: 30/6/2021
</t>
  </si>
  <si>
    <t>Burera, Gicumbi and Nyagatare districts</t>
  </si>
  <si>
    <t xml:space="preserve">Quick Win for Karongi district Water </t>
  </si>
  <si>
    <t xml:space="preserve">Start: 01/12/2019
End: 30/06/2021
</t>
  </si>
  <si>
    <t>Karongi</t>
  </si>
  <si>
    <t>Type of Implementing Entity</t>
  </si>
  <si>
    <t>Type of implementing Agency</t>
  </si>
  <si>
    <t>Sector/NST1</t>
  </si>
  <si>
    <t>Gasabo/Construction of Km 11 Water supply system in Bisenga, Kinyana, Gasagara Cells in Rusororo sector and Kibara, Gicaca Cells in Gikomero sectors</t>
  </si>
  <si>
    <t>Start: 6/12/2020
End: 30/6/2021</t>
  </si>
  <si>
    <t>City of Kigali (CoK)</t>
  </si>
  <si>
    <t>Gasabo/Construction of Burunga-Gitaraga-Kira water supply system (Km7) in Ndera Sector</t>
  </si>
  <si>
    <t>CoK</t>
  </si>
  <si>
    <t>Start: 5/2/2020
End: 12/2/2020</t>
  </si>
  <si>
    <t>KFW/GoR</t>
  </si>
  <si>
    <t>Develop irrigation schemes through SSIT/Gasabo</t>
  </si>
  <si>
    <t>Develop irrigation schemes through SSIT/Nyarugenge</t>
  </si>
  <si>
    <t>Develop irrigation schemes through SSIT/Kicukiro</t>
  </si>
  <si>
    <t>Construction works of Ayabaraya IDP Model Village</t>
  </si>
  <si>
    <t>Construction works (Rellocation of Households in High Risk Zones</t>
  </si>
  <si>
    <t xml:space="preserve">Start: 12/1/2020
End: 12/1/2021
</t>
  </si>
  <si>
    <t>Agriculture</t>
  </si>
  <si>
    <t>Decentralization</t>
  </si>
  <si>
    <t>Education</t>
  </si>
  <si>
    <t>Urbanization, rural settlements</t>
  </si>
  <si>
    <t>Water and Sanitation</t>
  </si>
  <si>
    <t>Environment and Natural Resources</t>
  </si>
  <si>
    <t>Sport and culture</t>
  </si>
  <si>
    <t>Private Sector Development</t>
  </si>
  <si>
    <t>Health</t>
  </si>
  <si>
    <t>Multi-Sector</t>
  </si>
  <si>
    <t>Rwanda Biomedical Center (RBC)</t>
  </si>
  <si>
    <t>Rwanda Mines, Petroleum and Gas Board (RMB)</t>
  </si>
  <si>
    <t xml:space="preserve">Sectoral Ministry </t>
  </si>
  <si>
    <t>Funding Type</t>
  </si>
  <si>
    <t>Loan</t>
  </si>
  <si>
    <t>Grant</t>
  </si>
  <si>
    <t>Loan/GoR</t>
  </si>
  <si>
    <t>Grant/GoR</t>
  </si>
  <si>
    <t>Grant/Loan/GoR</t>
  </si>
  <si>
    <t>Grant/Loan</t>
  </si>
  <si>
    <t>Displacement of traditional biomass fuels, diesel and kerosene for domestic energy use</t>
  </si>
  <si>
    <t>BMZ</t>
  </si>
  <si>
    <t>Low carbon transformation of the Rwandan tea processing sector</t>
  </si>
  <si>
    <t xml:space="preserve">Green of Health System </t>
  </si>
  <si>
    <t xml:space="preserve">Lighting: Energy-efficient bulbs, outdoor energy-efficient bulbs with motion sensors, solar street lights
3. Hot water: High-pressure solar hot water geyser </t>
  </si>
  <si>
    <t>SE4All</t>
  </si>
  <si>
    <t xml:space="preserve">Project Idea Note </t>
  </si>
  <si>
    <t>GCF/FONERWA</t>
  </si>
  <si>
    <t>Least Cost Power Development Plan</t>
  </si>
  <si>
    <t xml:space="preserve">Study Conducted to Re-energise Agriculture through Solar Power </t>
  </si>
  <si>
    <t>Displacing fossil fuel use and associated GHG emissions.</t>
  </si>
  <si>
    <t>RAB/REG</t>
  </si>
  <si>
    <t>Start date:
End date: 2024</t>
  </si>
  <si>
    <t>National Electrification Programme with the support of financial support instruments established in the Rwanda Energy Access and Quality Improvement Project (REAQIP) for off-grid solar under programme 5 hosted at the Development Bank of Rwanda.</t>
  </si>
  <si>
    <t xml:space="preserve">15.9 % by end of December 2020 </t>
  </si>
  <si>
    <t>Assessment of the Implementation of the National Biogass Programme</t>
  </si>
  <si>
    <t>Start date:2021
End date: 2024</t>
  </si>
  <si>
    <t>This assessment provides an assessment of Rwanda’s National Domestic Biogas Programme (NDBP) and document lessons learned</t>
  </si>
  <si>
    <t>PROECCO/ Promoting off-farm employment and income in the Great Lakes Region through climate responsive construction material production</t>
  </si>
  <si>
    <t>Swiss Development Cooperation (SDC)/GoR</t>
  </si>
  <si>
    <t xml:space="preserve">Start date: 2016
End date: 2021
</t>
  </si>
  <si>
    <t>The Project consists of transfering . knowledge to the traditional brick makers and  building their  capacity to make mdern bricks using climate responsive methods. They are also trained to invest in big and modern brick yards</t>
  </si>
  <si>
    <t>Skat Consulting Rwanda</t>
  </si>
  <si>
    <t>Rwanda National Police (RNP)</t>
  </si>
  <si>
    <t>Reduction of GHG and local emissions from gasoline and diesel use.</t>
  </si>
  <si>
    <t>Development of vehicle emission standards and adoption of IEC electric vehicle standards</t>
  </si>
  <si>
    <t>RSB, RNP, REMA</t>
  </si>
  <si>
    <t>Vehicular emission standards are available (gazetted), and their enforcement started at Motovehicle Inspection Center, but need to be strengthened (e.g. for vehicles importation, etc.).</t>
  </si>
  <si>
    <t xml:space="preserve">Development of Bus Rapid Transit (BRT) infrastructure in City of Kigali </t>
  </si>
  <si>
    <t>RTDA, REMA, CoK, RURA</t>
  </si>
  <si>
    <t>RTDA, RURA</t>
  </si>
  <si>
    <t>Since this is a private sector led business one needs to understand if the 50Mn USD if for purchase of buses to use in DBLs.</t>
  </si>
  <si>
    <t>Start date:2020
End date: 2030</t>
  </si>
  <si>
    <t>Development partners</t>
  </si>
  <si>
    <t>Development of Comprehensive Mobility Plan in City of Kigali and Six Secondary Cities</t>
  </si>
  <si>
    <t>Project concept note and draft ToRs</t>
  </si>
  <si>
    <t>RTDA, CoK, RURA, REMA, Transport operators</t>
  </si>
  <si>
    <t>Rwanda Transport Development Agency (RTDA)</t>
  </si>
  <si>
    <t xml:space="preserve"> Reduced CH4 emissions from landfill sites and avoided CO2 emissions from displacement of fossil-based electricity use.</t>
  </si>
  <si>
    <t xml:space="preserve">Construction of Sanitary landfill in the City of Kigali   </t>
  </si>
  <si>
    <t>Not identified</t>
  </si>
  <si>
    <t>Feasibility study ongoing and will be completed March, 2021</t>
  </si>
  <si>
    <t xml:space="preserve">Start date:
End date: 2025
</t>
  </si>
  <si>
    <t>Construction of Kigali Centralised Sewerages system</t>
  </si>
  <si>
    <t>Reduction of CH4, and CO2 emissions</t>
  </si>
  <si>
    <t>AfDB and EIB</t>
  </si>
  <si>
    <t>Start date:
Current End date:2024</t>
  </si>
  <si>
    <t>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t>
  </si>
  <si>
    <t>E-Moto Deployment</t>
  </si>
  <si>
    <t>RTDA, CoK, RURA</t>
  </si>
  <si>
    <t>NAMA</t>
  </si>
  <si>
    <t>Concept note</t>
  </si>
  <si>
    <t xml:space="preserve">Promoting climate resilient and sustainable land and water management technologies for improving agriculture productivity in rural community areas </t>
  </si>
  <si>
    <t xml:space="preserve">Wetlands Management and Restoration using community-based adaptation approach </t>
  </si>
  <si>
    <t xml:space="preserve">International Climate Initiative ( IKI) </t>
  </si>
  <si>
    <t>ARCOS</t>
  </si>
  <si>
    <t>Developed by International Union for Conservation of Nature (IUCN) in collaboration with the Ministry of Ministry of Environment and Albertine Rift Conservation Society ( ARCOS)</t>
  </si>
  <si>
    <t xml:space="preserve">Water storage capacity per capita (artificial dam) is  estimated at 6.89m³  in 2018 </t>
  </si>
  <si>
    <t>10 m³  per capita storage by 2025   12 m³  per capita storage by 2030</t>
  </si>
  <si>
    <t xml:space="preserve">Rwanda is still a water scarce country with 670 m³  of water per capita per year and 25% of the population still unable to access safe drinking water in 2015 </t>
  </si>
  <si>
    <t xml:space="preserve">1000 m³ /capita/a of renewable resource availability by 2030 </t>
  </si>
  <si>
    <t>GCF</t>
  </si>
  <si>
    <t xml:space="preserve">Giciye-Shyira- Karago-Mugogo-Satinskyi-Ndiza Subcatchment Landscape Restoration </t>
  </si>
  <si>
    <t>Bishenyi Watershed rehabilitation Project</t>
  </si>
  <si>
    <t>Tackling storm water, soil erosion, and sedimentation in Kigali City flood hotspots (Gatsata, Gisozi and MAGERWA-RWANDEX)</t>
  </si>
  <si>
    <t>Hydrological Information System supporting water use efficiency planning and resilience to climate change</t>
  </si>
  <si>
    <t>MINECOFIN</t>
  </si>
  <si>
    <t>Start date:01/07/2021                  End date: 30/06/2024</t>
  </si>
  <si>
    <t>Start date:01/07/2021                      End date: 30/06/2024</t>
  </si>
  <si>
    <t>Submitted to MINECOFIN</t>
  </si>
  <si>
    <t xml:space="preserve">15% of water bodies with ambient water quality by (2017/18) </t>
  </si>
  <si>
    <t>45% of water bodies with ambient water quality by 2025</t>
  </si>
  <si>
    <t xml:space="preserve">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t>
  </si>
  <si>
    <t xml:space="preserve">Kivu watershed restauration </t>
  </si>
  <si>
    <t>budget and timeline not mentionned</t>
  </si>
  <si>
    <t>Smart agriculture extension services</t>
  </si>
  <si>
    <t>Sustainable Agricultural Productivity and Market Linkage Project (SAPMP)</t>
  </si>
  <si>
    <t>Livestock insured by 2019:               Poultry:  To be determined      Piggery: To be determined         Cows: 3,496</t>
  </si>
  <si>
    <t>Development of Agroforestry for Sustainable Agriculture</t>
  </si>
  <si>
    <t>Avoided CO2 emissions from displacement of fossil-based electricity use.</t>
  </si>
  <si>
    <t>Reduction in CH4 emissions, since methane-producing microbes are not active in the presence of oxygen.</t>
  </si>
  <si>
    <t>Green City Kigali</t>
  </si>
  <si>
    <t>Hinga Weze</t>
  </si>
  <si>
    <t>USAID/CNFA</t>
  </si>
  <si>
    <t>The project aims to sustainably increase smallholder farmers’ income, improve the nutritional status of women and children, and increase the resilience of Rwanda’s agricultural and food systems to a changing climate</t>
  </si>
  <si>
    <t>Start: 2017
End date: 2022</t>
  </si>
  <si>
    <t>USAID</t>
  </si>
  <si>
    <t>Pro-Poor Results Based Financing incentive program for off-grid solar home systems for low income households. Implemented by EnDev and EDCL.</t>
  </si>
  <si>
    <t>Start date:2018
End date: 2021</t>
  </si>
  <si>
    <t>Development of a CAMA Valuation System of Natural Resource and Ecosystem Services (Monetary Accounts of Natural Resources Under Natural Capital Accounting)</t>
  </si>
  <si>
    <t>concept note</t>
  </si>
  <si>
    <t>Enhancing sustainable land-use management through evidence-based land use monitoring and learning in Rwanda</t>
  </si>
  <si>
    <t>Improving water security in Rwanda through rain water harvesting</t>
  </si>
  <si>
    <t>Support to rain water harvesting in Schools, Health Centers and households</t>
  </si>
  <si>
    <t>New area of investment</t>
  </si>
  <si>
    <t>Muvumba catchment restoration</t>
  </si>
  <si>
    <t>Second Rwanda Urban Development Project (RUDPII)</t>
  </si>
  <si>
    <t>REMA, LODA, CoK</t>
  </si>
  <si>
    <t>Start date: 1/12/2020
End date: 1/12/2025</t>
  </si>
  <si>
    <t xml:space="preserve">Feasibility study on the involvement of the private sector in Dam construction/potential business opportunities in water production and access </t>
  </si>
  <si>
    <t>Multi Purpose-Dam Akanyaru: NELSAP</t>
  </si>
  <si>
    <t>Ministry of Finance (MINECOFIN)</t>
  </si>
  <si>
    <t>Government of Rwanda(GoR)</t>
  </si>
  <si>
    <t xml:space="preserve">Climate Action Enhancement Package (CAEP) – Revision of the ENR SSP and integration of NDC in districts plans </t>
  </si>
  <si>
    <t>CAEP/ World Bank</t>
  </si>
  <si>
    <t>Strengthening national capacity for NDC implementation, tracking the progress and reporting</t>
  </si>
  <si>
    <t>Swedish Environmental Protection Agency</t>
  </si>
  <si>
    <t xml:space="preserve">Climate Action Enhancement Package (CAEP)-Technical assistance to conduct baseline study in agriculture </t>
  </si>
  <si>
    <t>NDC Partneship  Support Unit</t>
  </si>
  <si>
    <t>World Bank</t>
  </si>
  <si>
    <t xml:space="preserve">Climate Action Enhancement Package (CAEP)-Technical assistance to support to private sector to develop business ideas </t>
  </si>
  <si>
    <t>Private Sector Federation (PSF)</t>
  </si>
  <si>
    <t>Community Adaptation Fund (CAF)</t>
  </si>
  <si>
    <t>Water Security for All – Planning &amp; TA</t>
  </si>
  <si>
    <t xml:space="preserve">Start date: 07/01/2020
End date: 30/06/2023
</t>
  </si>
  <si>
    <t xml:space="preserve">Start date: 30/11/2011
Current End date: 30/06/2037
</t>
  </si>
  <si>
    <t>Concept note submited to GCF</t>
  </si>
  <si>
    <t>Feasibility study of intercatchment</t>
  </si>
  <si>
    <t>Local Administrative Development Agency (LODA)</t>
  </si>
  <si>
    <t>Concept Note. There is a planned project to dissiminate Efficient cook stoves for 500,000HH to be financed by World Bank.The operation manual for this project is under development.The committed budget is 20,000,000 USD</t>
  </si>
  <si>
    <t>Solar Public Lighting</t>
  </si>
  <si>
    <t>Districts</t>
  </si>
  <si>
    <t xml:space="preserve">PPF. Pilot innovative strategies to develop low carbon and climate resilient neighbourhood </t>
  </si>
  <si>
    <t xml:space="preserve">Fund Recapitalization </t>
  </si>
  <si>
    <t>FONERWA is aiming to recapitalize its basket fund and put out a call for proposals (CFP) earmarked for NDC implementation measures.</t>
  </si>
  <si>
    <t>Building Climate Resilience by implementing the Upper
Nyabarongo Catchment Restoration Plan in the Mbirurume</t>
  </si>
  <si>
    <t>Construction of Mwange water Supply System  in Gicumbi (12,000m3)</t>
  </si>
  <si>
    <t>Constructed of Ngoma River Water Supply System Phase I ( 12,000 m3/day water treatment plant and distribution network)</t>
  </si>
  <si>
    <t>Construction of Lake Muhazi Water Supply System (Phase I: Kiramuruzi Water Treatment Plant of 10,000 m3/day and distribution network)</t>
  </si>
  <si>
    <t>Construction of Sake Water Supply System , Phase I (6,000 m3/day treatment plant and distribution system)</t>
  </si>
  <si>
    <t>Construction of Busogwe Water Supply System  ( 12 000 m3/day)</t>
  </si>
  <si>
    <t>WASAC Ltd,  District</t>
  </si>
  <si>
    <t>WASAC &amp; AfDB</t>
  </si>
  <si>
    <t xml:space="preserve">Start: 01/07/2021
End: 30/06/2022
</t>
  </si>
  <si>
    <t xml:space="preserve">Start: 01/07/2021
End: 30/06/2023
</t>
  </si>
  <si>
    <t>Construction of Kivu Belt Water Supply System ( 6,500 m3/day)</t>
  </si>
  <si>
    <t xml:space="preserve">Rehabilitation of Shyogwe mayaga Dyke </t>
  </si>
  <si>
    <t xml:space="preserve">Strengthening11km for Nzove-Ntora Principal Transmission Pipeline in Kigali City </t>
  </si>
  <si>
    <t>Rehabilitation and extension of 284km in city of Kigali and surounding areas Construction of 200km and Rehabilitation of 84km</t>
  </si>
  <si>
    <t xml:space="preserve">Construction, rehabilitatio, reinforcement and extention of 214km for Water supply distribution networks in RUBAVU secondary City  </t>
  </si>
  <si>
    <t>Construction of Nkururo-Nyamicucu-Kivuye-Rugarambiro water supply system in Burera District.</t>
  </si>
  <si>
    <t>Water Network Extension to Kagogo, Cyanika, Kinyababa and Bungwe Sectors in Burera District</t>
  </si>
  <si>
    <t xml:space="preserve">Construction of Ngororero Water Supply System in Ngororero District </t>
  </si>
  <si>
    <t>Construction of Water Supply System for Volcano Belt</t>
  </si>
  <si>
    <t>Improvement of Efficiency for Rural Water Supply Piped Schemes</t>
  </si>
  <si>
    <t>Construction of 58.3 km of Water supply network  in Gicumbi</t>
  </si>
  <si>
    <t>Construction of Water supply to selected IDP Model Villages</t>
  </si>
  <si>
    <t>Rwanda Water Resources Board (RWB)/RDB</t>
  </si>
  <si>
    <t>Climate adaptation in the volcanoes region of Rwanda</t>
  </si>
  <si>
    <t xml:space="preserve">Rwanda Integrated Landscape Climate Resilient Management Project </t>
  </si>
  <si>
    <t>Water supply projects alongside the border</t>
  </si>
  <si>
    <t>WASAC &amp; JICA</t>
  </si>
  <si>
    <t>WASAC &amp; Districts</t>
  </si>
  <si>
    <t>WASAC &amp; Gicumbi Districts</t>
  </si>
  <si>
    <t xml:space="preserve">Wasac &amp;Districts </t>
  </si>
  <si>
    <t xml:space="preserve">Rehabilitation of 203 non-function rural water supply systems    </t>
  </si>
  <si>
    <t>Construction of extension of Gakirarugo water pipeline to Nyabitare and Nyakabungo Cells in Mpanga Sector Kirehe District</t>
  </si>
  <si>
    <t>Construction of 130 boreholes</t>
  </si>
  <si>
    <t>Rehabilitation of of Karenge-Juru Pipeline to supply water to Mwogo and Juru: 100 km pipelines, 2 reservoirs</t>
  </si>
  <si>
    <t>Construction of 47.8 km Water supply network  in Karongi</t>
  </si>
  <si>
    <t>Feasibility study and detailed design of Water Supply System in Gakenke district</t>
  </si>
  <si>
    <t>Feasibility study and detailed design for construction of Rwimbeho-Mwogo water supply system district in Nyamagabe District</t>
  </si>
  <si>
    <t>WASAC &amp; Austria</t>
  </si>
  <si>
    <t>WASAC &amp; WFP, Karongi District</t>
  </si>
  <si>
    <t xml:space="preserve">Feasibility study and detailed design for water supply system from Muvumba multipurpose dam in Nyagatare District </t>
  </si>
  <si>
    <t>Feasibility study and detailed design for water supply system along Kivu Belt (phase II)</t>
  </si>
  <si>
    <t>Feasibility study and detailed design for water supply system in Kirehe District</t>
  </si>
  <si>
    <t>Development of Water Supply Master Plan for Kigali City</t>
  </si>
  <si>
    <t>National Integrated Water Supply and Sanitation Master Plan</t>
  </si>
  <si>
    <t>WASAC&amp; AfDB</t>
  </si>
  <si>
    <t>GoR,WASAC, The Netherlands</t>
  </si>
  <si>
    <t>GoR, JICA
,WASAC</t>
  </si>
  <si>
    <t xml:space="preserve">Rehabilitation of non functional water supply sytems </t>
  </si>
  <si>
    <t xml:space="preserve">Karongi WASH Program </t>
  </si>
  <si>
    <t xml:space="preserve">GoR </t>
  </si>
  <si>
    <t xml:space="preserve">Start: 01/07/2022
End: 30/06/2025
</t>
  </si>
  <si>
    <t xml:space="preserve">Start: 01/07/2022
End: 30/06/2024
</t>
  </si>
  <si>
    <t>Construction of Kagaga  Water Treatment System  from Kagaga River  (9,000 m3/day)</t>
  </si>
  <si>
    <t>Operationalization of Kanzenze WTP (Tariff gap)</t>
  </si>
  <si>
    <t>Detailed design  for Construction of Water and Waste water quality laboratory plus equipment and Construction of Training center</t>
  </si>
  <si>
    <t xml:space="preserve">Construction of Kigali Centralized Sewerage System, Phase I </t>
  </si>
  <si>
    <t>Rehabilitation and upgrading of semi-centralized sewerage system in Kigali Estates plus rehabilitation</t>
  </si>
  <si>
    <t xml:space="preserve">Construction of Faecal sludge treatment plants and  Landfills in Musanze, Rubavu, Karongi and Rusizi </t>
  </si>
  <si>
    <t>Completion of 2 public toilets in Musanze and Nyanza Districts</t>
  </si>
  <si>
    <t>Construction of  14 permanent toilets and  sanitary facilities  in  Different stop overs</t>
  </si>
  <si>
    <t>Construction of Kigali Municipal Solid Waste Management System at Nduba</t>
  </si>
  <si>
    <t>Quick fix solution for wastewater treatment in Kigali (Masaka fecal sludge)</t>
  </si>
  <si>
    <t>Construction of Kigali Faecal Sludge Treatment Plant constructed</t>
  </si>
  <si>
    <t>Operationalization of sanitation facilities-Daily  management of   Nduba Landfill</t>
  </si>
  <si>
    <t>Feasibility study and detailed Design  for  Bugesera feacal sludge treatment plnt and modern landfill</t>
  </si>
  <si>
    <t>Feasibility study  and Detailed Design Gisagara   feacal sludge treatment plant and modern landfill</t>
  </si>
  <si>
    <t>Feasibility study  and detailed Design for  Muhanga   feacal sludge treatment plant and modern landfill</t>
  </si>
  <si>
    <t>GoR, WASAC &amp; Kigali Water Ltd (Metito)</t>
  </si>
  <si>
    <t>WASAC, AfDB &amp; CoK</t>
  </si>
  <si>
    <t>WASAC &amp; CoK</t>
  </si>
  <si>
    <t>MINECOFIN,
MININFRA,
WASAC &amp;
Districts</t>
  </si>
  <si>
    <t>WASAC, AfDB &amp; Districts</t>
  </si>
  <si>
    <t xml:space="preserve">Who Health Support </t>
  </si>
  <si>
    <t>Detailed studies for the construction of Kicukiro Centralized Sewerage System</t>
  </si>
  <si>
    <t>Review of detailed studies and construction of Gasabo Centralized Sewerage System</t>
  </si>
  <si>
    <t>French Embassy</t>
  </si>
  <si>
    <t xml:space="preserve">Start: 01/07/2024
End: 30/06/2027
</t>
  </si>
  <si>
    <t>Rehabilitation of Karenge WTP</t>
  </si>
  <si>
    <t xml:space="preserve">Expansion of Karenge WTP and transmission  and distributions facilities </t>
  </si>
  <si>
    <t>Construction of Masaka WTP</t>
  </si>
  <si>
    <t xml:space="preserve">Start: 01/07/2023
End: 30/06/2024
</t>
  </si>
  <si>
    <t>Feasibility study and detailed Design  for  Huye feacal sludge treatment plant and modern landfill</t>
  </si>
  <si>
    <t xml:space="preserve">Operationalization of Land management software </t>
  </si>
  <si>
    <t>Greening Girinka: piloting climate smart approaches in crop-livestock intensification</t>
  </si>
  <si>
    <t xml:space="preserve">Start date: 04/03/2019
End date: 30/06/2021
</t>
  </si>
  <si>
    <t>Climate mainstreaming pilot for the coffee and tea sectors</t>
  </si>
  <si>
    <t>Mainstreaming climate change to mitigate floods in Nyabugogo commercial area</t>
  </si>
  <si>
    <t xml:space="preserve">Start date: 06/12/2019
End date: 30/6/2022
</t>
  </si>
  <si>
    <t>Local partnership for rehabilitation of biodiversity and ecosystems in Nyabarongo Watershed /NGORORERO District</t>
  </si>
  <si>
    <t>Ngororero District</t>
  </si>
  <si>
    <t>Start date:24/02/2017                End date: 30/06/2020</t>
  </si>
  <si>
    <t>Transforming RNP into an efficient and low-carbon energy consumption institution</t>
  </si>
  <si>
    <t>Ampersand Rwanda Ltd</t>
  </si>
  <si>
    <t>Start date:29/01/2019
End date: 30/9/2020</t>
  </si>
  <si>
    <t>Electric Motos</t>
  </si>
  <si>
    <t xml:space="preserve">Start date: 18/01/2019
End date: 31/12/2020
</t>
  </si>
  <si>
    <t xml:space="preserve"> Protection of lake Cyohoha North to restore its hydro-ecological services
</t>
  </si>
  <si>
    <t>Greening Ntare School</t>
  </si>
  <si>
    <t>Improving livelihoods and climate resilience of the smallholder farmers by the use of green technologies in the district of Ngoma</t>
  </si>
  <si>
    <t>Empowerment of women and youth for climate change resilience and environmental conservation in Nyagatare District</t>
  </si>
  <si>
    <t>Empowering rural communities to cope with climate change effects through clean cooking and improved stoves</t>
  </si>
  <si>
    <t>Smart Irrigation</t>
  </si>
  <si>
    <t>Promoting green solutions for market led agriculture under variable and changing climatic conditions in Eastern Province of Rwanda</t>
  </si>
  <si>
    <t>NSOBA (Ntare Shool Old Boys Association)</t>
  </si>
  <si>
    <t xml:space="preserve">Start date: 1/1/2020
End date: 30/6/2021
</t>
  </si>
  <si>
    <t xml:space="preserve">Start date: 8/12/2020
End date: 30/6/2021
</t>
  </si>
  <si>
    <t>RWARRI (Rwanda Rural Rehabilitaion Initiatives)</t>
  </si>
  <si>
    <t>SGO (Save Generations Organization)</t>
  </si>
  <si>
    <t xml:space="preserve">Start date: 21/10/2010
End date: 30/6/2022
</t>
  </si>
  <si>
    <t>INADES-Formation Rwanda</t>
  </si>
  <si>
    <t xml:space="preserve">Start date:21/10/2020
End date: 30/09/2022
</t>
  </si>
  <si>
    <t>RDO (Rwanda Development Organization)</t>
  </si>
  <si>
    <t xml:space="preserve">Start date: 21/10/2020
End date: 30/6/2022
</t>
  </si>
  <si>
    <t>EUCORD ( European Cooperative for Rural Development)</t>
  </si>
  <si>
    <t xml:space="preserve">Start date: 30/10/2020
End date: 30/06/2022
</t>
  </si>
  <si>
    <t>AfDB/GoR</t>
  </si>
  <si>
    <t>Review of the national water Resource Master plan of 2015</t>
  </si>
  <si>
    <t>The overall project goal is to provide the Government of Rwanda with long-term 25 year masterplans that will allow the identification and implementation of effective water supply and sanitation projects.</t>
  </si>
  <si>
    <t xml:space="preserve">Mainstreaming Climate Smart Planning and Implementation into Agricultural Development feasibility study  </t>
  </si>
  <si>
    <t>Building resilience of vulnerable ecosystems to climate vulnerability in Rwanda's congo-Nile devide through forest and land scape restoration</t>
  </si>
  <si>
    <t xml:space="preserve">Institutional support project to the Ministry of Environment </t>
  </si>
  <si>
    <t>Scaling up the implementation of the NDCs in all Districts based on lessons learnt from 4 pilot Districts</t>
  </si>
  <si>
    <t xml:space="preserve">Greening and upgrading the rural settlement </t>
  </si>
  <si>
    <t xml:space="preserve">Develop Wetland masterplan for satellites and secondary cities </t>
  </si>
  <si>
    <t>IUCN</t>
  </si>
  <si>
    <t xml:space="preserve">Start date: 30/06/2021
End date: 1/ 07/2025
</t>
  </si>
  <si>
    <t>Forest land scape restoration in the Eastern Province</t>
  </si>
  <si>
    <t>GGGI</t>
  </si>
  <si>
    <t>Global Green Growth Institute (GGGI)</t>
  </si>
  <si>
    <t>PET Project (single use plastics)</t>
  </si>
  <si>
    <t xml:space="preserve">Start: 01/07/2022
End: 30/06/2023
</t>
  </si>
  <si>
    <t xml:space="preserve">Start: 01/07/2020
End: 30/12/2021
</t>
  </si>
  <si>
    <t xml:space="preserve">Start: 01/07/2021
End: 30/06/2024
</t>
  </si>
  <si>
    <t>MINAMATA initial assessment on mercury in Rwanda</t>
  </si>
  <si>
    <t>National action plan to phase out mercury</t>
  </si>
  <si>
    <t xml:space="preserve">Strengthening the capacity of Rwanda to implement bezol and rotadam conventions </t>
  </si>
  <si>
    <t>Strenthening instituonal capacity for sound management of chemical and waste in Rwanda</t>
  </si>
  <si>
    <t>Redness suppprt to strengthen Rwanda's capacity to access GCF funds</t>
  </si>
  <si>
    <t>Readness to Support on carbon pricing</t>
  </si>
  <si>
    <t>Decaupling harzadous waste generation from economic growth in Rwanda</t>
  </si>
  <si>
    <t>Technical asssistance to conduct Assessment to scale up LAFREC</t>
  </si>
  <si>
    <t xml:space="preserve">Rwanda Urban Development Project </t>
  </si>
  <si>
    <t>Land at scale project</t>
  </si>
  <si>
    <t>Project for large scale mapping and urban mobility improvement to support infrastructure and services in Kigali</t>
  </si>
  <si>
    <t>JAICA</t>
  </si>
  <si>
    <t xml:space="preserve">Start date: 1/07/2021
End date: 6/30/2024
</t>
  </si>
  <si>
    <t xml:space="preserve">New area of investment </t>
  </si>
  <si>
    <t>Establishement of landuse monitoring system: Automatic land use change detection and land scape monitoring: This should come after below project on large scale mapping</t>
  </si>
  <si>
    <t>Support to conduct detailed Physical plans:A fit for purpose  approach for detailed physical plans for the country</t>
  </si>
  <si>
    <t xml:space="preserve">Developing green District land use masterplans </t>
  </si>
  <si>
    <t>Scale up of the Project for large scale mapping and urban mobility improvement to support infrastructure and services in the whole Country</t>
  </si>
  <si>
    <t xml:space="preserve">Support to Upgrade  Building permiting Management Information System (BPMIS) to capture spartial component </t>
  </si>
  <si>
    <t>NDC deepdive: Advancing Financial innovation to scale up climate action project</t>
  </si>
  <si>
    <t xml:space="preserve">Start date: 07/01/2020
End date: 30/06/2022
</t>
  </si>
  <si>
    <t>Support to FONERWA basket-earmarked</t>
  </si>
  <si>
    <t xml:space="preserve">Accelerating the development of the e-mobility in Rwanda through the deployment of electric motorcycle taxis (e-motos) and e-buses </t>
  </si>
  <si>
    <t>Reducing dependency on Biomas energy through the promotion of highly effeicient alternative cooking technologies and increased forests productivity</t>
  </si>
  <si>
    <t>Water storage systems</t>
  </si>
  <si>
    <t xml:space="preserve">Enforcement and awareness raising on sustainable mining </t>
  </si>
  <si>
    <t>RMB</t>
  </si>
  <si>
    <t>Promote community based shock responsive mitigation and adaptation  measures to enhance food security: Dam construction- Kirehe</t>
  </si>
  <si>
    <t>Review/update  of the National risk Atlas</t>
  </si>
  <si>
    <t>ICRAF, UNHCR</t>
  </si>
  <si>
    <t>Mainstreaming Disaster management in projects</t>
  </si>
  <si>
    <t>Training of Districts staff on  Disaster management information system, Disaster risk profile data base</t>
  </si>
  <si>
    <t xml:space="preserve">Building resilience of the population: Construction of strong houses, drainage systems, settlement etc </t>
  </si>
  <si>
    <t>Operationalize the standard operating procedures (SOPs)</t>
  </si>
  <si>
    <t>RWANDA</t>
  </si>
  <si>
    <t>Informal settlement upgrading</t>
  </si>
  <si>
    <t>Open and green spaces-for secondary cities and City of Kigali (Nyagatare, Rubavu and City of Kigali)</t>
  </si>
  <si>
    <t>Evacuation Line for IPP's Micro Hydropower Plants (MHPPs) with the Length of 23.725 km</t>
  </si>
  <si>
    <t>Construction of Rulindo-Gabiro-Musha Transmission line; 30Kv Rulindo Byumba Gatuna and Byumba Ngarama; consturction of Gabiro S/S and Extension of Musha S/S</t>
  </si>
  <si>
    <t>56 MW Symbion Methane Gas Power Plant</t>
  </si>
  <si>
    <t>Payment for Kivuwatt pass through</t>
  </si>
  <si>
    <t>Eastern Province distribution Network upgrade from single phase to three phase</t>
  </si>
  <si>
    <t>Rehabilitation of the Ntaruka Hydro Power Plant</t>
  </si>
  <si>
    <t>Static Voltage Compensator ( SVC) at Shango and Rwabusoro Substations</t>
  </si>
  <si>
    <t>Completing installation of smart metering for all distribution transformers and medium/large customers.</t>
  </si>
  <si>
    <t>Rwanda Electrical Network Connectivity Model and Satellite Imaging (Building of GIS system)</t>
  </si>
  <si>
    <t>Upgrade of Karisimbi from 6.6kV line to 30kV</t>
  </si>
  <si>
    <t>Reinforcement and upgrade of Distribution network (countrywide)</t>
  </si>
  <si>
    <t>Upgrade of single to three-phase lines countrywide</t>
  </si>
  <si>
    <t>Transformer upgrades and Replacement ( Karongi , Gikondo, Gahanga Nzove and Kibogora )</t>
  </si>
  <si>
    <t>Upgradation of Nyamata 30/30kV Switching substation , and rehabilitation of distribution substations in Rubavu, Muhanga and secondary cities (4 lots)</t>
  </si>
  <si>
    <t>Kigali Distribution Rehabilitation</t>
  </si>
  <si>
    <t>Construction of Bugesera Industrial park substation (3*30 MVA)</t>
  </si>
  <si>
    <t>110kV Transmission Line Rwinkwavu-Kirehe and associated Substations</t>
  </si>
  <si>
    <t>110kV Transmission Line Rukarara-Huye-Gisagara and associated Substations</t>
  </si>
  <si>
    <t>110kV Transmission Line Gabiro - Nyagatare and associated Substations</t>
  </si>
  <si>
    <t>110kV Rulindo – Gicumbi TL (cut in -cut out) and associated substations</t>
  </si>
  <si>
    <t>110kV transmission line from Bugesera industrial park to Bugesera international airport substation (2) with associated substations</t>
  </si>
  <si>
    <t>Feasibility study of REG Control Center and Communication Building</t>
  </si>
  <si>
    <t>220kV Transmission Line Mamba-Gisagara and extension of Mamba/Gisagara substations</t>
  </si>
  <si>
    <t>Rwanda based Solar Home Systems Manufacturing (NOTS)</t>
  </si>
  <si>
    <t>Consultancy Services for the Elaboration of the Detailed Geoscientific Surface Exploration Studies</t>
  </si>
  <si>
    <t>Expropriation Funds</t>
  </si>
  <si>
    <t>110kV Double Circuit Gasogi-Bugesera and extension of Gasogi/Bugesera substations</t>
  </si>
  <si>
    <t>110kV Double Circuit Nyabihu-Rubavu and extension of Nyabihu/Rubavu substations</t>
  </si>
  <si>
    <t>110kV Double Circuit Rwabusoro-Bugesera Industrial Park (IP) and extension of Rwabusoro/Bugesera IP substations</t>
  </si>
  <si>
    <t>Power supply stabilizers and governing systems on main generators installed (Nyabarongo and Mukungwa)</t>
  </si>
  <si>
    <t>Energy PROJECT Implementation Support</t>
  </si>
  <si>
    <t>Rwanda Electricity Sector Strengthening</t>
  </si>
  <si>
    <t>Construction of Rwanda Energy Group Office Building</t>
  </si>
  <si>
    <t>Capacity Building of REG Staffs</t>
  </si>
  <si>
    <t>Construction of 3x30MVA, 110/30kV Bugesera Industrial park substation and associated line bays</t>
  </si>
  <si>
    <t>Construction of 2 x 40 MVA Bugesera Airport substation</t>
  </si>
  <si>
    <t>Upgrade of Network fro Single Phase to Three Phase</t>
  </si>
  <si>
    <t>Upgrade of Gasogi Feeder From Gikondo to Gahanga</t>
  </si>
  <si>
    <t>Upgrade of Transformers ( Nyabarongo I, Mukungwa I, Kibogora, Gikondo and Kilinda)</t>
  </si>
  <si>
    <t>Rwanda Energy Group Training Center Constructed</t>
  </si>
  <si>
    <t>Installation of Clean Cooking systems in Boarding Schools</t>
  </si>
  <si>
    <t>Installation of smart metering for all distribution transformers and medium/large customers</t>
  </si>
  <si>
    <t>Substation upgrades, connections of feeders to substations, and rehabilitation (Nyamata, Rutongo, Gikomero and Kanombe, Shango,Muhanga, Rubavu and Nyagatare)</t>
  </si>
  <si>
    <t>Upgrade and extension of different Medium Voltage lines for improved supply</t>
  </si>
  <si>
    <t>REG</t>
  </si>
  <si>
    <t>EIB</t>
  </si>
  <si>
    <t>OPEC/ SAUDI</t>
  </si>
  <si>
    <t>KOREA/ EDCF</t>
  </si>
  <si>
    <t xml:space="preserve">Start date: 01/07/2017
End date: 30/06/2024
</t>
  </si>
  <si>
    <t xml:space="preserve">Start date: 01/07/2016
End date: 30/06/2022
</t>
  </si>
  <si>
    <t xml:space="preserve">Start date: 08/04/2020
End date: 30/06/2023
</t>
  </si>
  <si>
    <t xml:space="preserve">Start date: 23/09/2020
End date: 30/06/2025
</t>
  </si>
  <si>
    <t xml:space="preserve">Start date: 23/09/2020
End date: 30/06/2023
</t>
  </si>
  <si>
    <t xml:space="preserve">Start date: 23/09/2020
End date: 30/06/2024
</t>
  </si>
  <si>
    <t xml:space="preserve">Start date: 30/12/2020
End date: 30/06/2023
</t>
  </si>
  <si>
    <t xml:space="preserve">Start date: 30/12/2020
End date: 30/06/2025
</t>
  </si>
  <si>
    <t xml:space="preserve">Start date: 30/12/2020
End date: 30/06/2024
</t>
  </si>
  <si>
    <t xml:space="preserve">Start date: 30/12/2020
End date: 30/06/2026
</t>
  </si>
  <si>
    <t xml:space="preserve">Start date: 26/11/2020
End date: 30/06/2026
</t>
  </si>
  <si>
    <t xml:space="preserve">Start date: 20/02/2020
End date: 30/06/2024
</t>
  </si>
  <si>
    <t xml:space="preserve">Start date: 30/09/2020
End date: 30/06/2023
</t>
  </si>
  <si>
    <t xml:space="preserve">Start date: 01/07/2019
End date: 30/06/2022
</t>
  </si>
  <si>
    <t xml:space="preserve">Start date: 01/07/2020
End date: 30/06/2023
</t>
  </si>
  <si>
    <t xml:space="preserve">Start date: 01/07/2014
End date: 30/06/2023
</t>
  </si>
  <si>
    <t xml:space="preserve">Start date: 01/07/2019
End date: 30/06/2021
</t>
  </si>
  <si>
    <t>Small Scale Irrigation Technology</t>
  </si>
  <si>
    <t>Horticulture Center of Excellence (HCoE)</t>
  </si>
  <si>
    <t xml:space="preserve">Development of efficient and inclusive market-systems for value chains of poultry and pig industries under ENABEL </t>
  </si>
  <si>
    <t>Partnership for Resilient and Inclusive Small Livestock Markets (PRISM)</t>
  </si>
  <si>
    <t xml:space="preserve">Start date: 01/07/2006
End date: 30/06/2024
</t>
  </si>
  <si>
    <t xml:space="preserve">Start date: 01/07/2014
End date: 30/06/2025
</t>
  </si>
  <si>
    <t xml:space="preserve">Start date:01/07/2016
End date: 30/06/2022
</t>
  </si>
  <si>
    <t>Livestock Infrastructure Support Program (LISP)</t>
  </si>
  <si>
    <t xml:space="preserve">Increased area under Irrigation at Cyohoha (3000 Ha) </t>
  </si>
  <si>
    <t xml:space="preserve">The Project for Development of Rweru Irrigation Scheme(2000 Ha) </t>
  </si>
  <si>
    <t xml:space="preserve">The Project for Development of Gashora Irrigation Scheme(2650 Ha) </t>
  </si>
  <si>
    <t>Rehabilitation and modernization of Bugarama mashland Project(2000 Ha)</t>
  </si>
  <si>
    <t>Production and integration of improved forage into smallholder feeding systems</t>
  </si>
  <si>
    <t>Tea Expansion Project</t>
  </si>
  <si>
    <t>Exports logistics development project</t>
  </si>
  <si>
    <t>Flower park construction Project</t>
  </si>
  <si>
    <t xml:space="preserve">Kigali wholesale Market </t>
  </si>
  <si>
    <t>Export Commodity Profiling</t>
  </si>
  <si>
    <t>Development of New Agriculture ExportChain</t>
  </si>
  <si>
    <t xml:space="preserve">Green House for Vegetables Production </t>
  </si>
  <si>
    <t xml:space="preserve">Development of Perennial Cash Crops on Kivu Belt </t>
  </si>
  <si>
    <t xml:space="preserve">Start date:01/07/2016
End date: 30/06/2024
</t>
  </si>
  <si>
    <t>Enhancing the capacity of Meteo Rwanda to meet the category 2 of the Global Framework for Climate Service (GFCS) classification</t>
  </si>
  <si>
    <t>Feasibility study  and construction of a Centre for Meteorological experiment, atmospheric measurement equipment calibration and recertification</t>
  </si>
  <si>
    <t>Developing a holistic weather and Climate information generation and dissemination system to user representatives country wide</t>
  </si>
  <si>
    <t>Feasibility study and setting up radar mosaicking and upper air stations</t>
  </si>
  <si>
    <t>Curriculum development, Feasibility study and establishment of Rwanda Meteorological Training and Research Centre (RMTRC)</t>
  </si>
  <si>
    <t xml:space="preserve">Start date: 01/07/2014
End date: 30/06/2021
</t>
  </si>
  <si>
    <t xml:space="preserve">Start date:15/03/2018 
End date: 15/03/2023
</t>
  </si>
  <si>
    <t>SEF (Studies and Expertise Fund)</t>
  </si>
  <si>
    <t xml:space="preserve">Start date: 17/12/2015
End date: 30/06/2021
</t>
  </si>
  <si>
    <t>UEDI - MiR ( Urban Economic Development Intervention, promotion of Made in Rwanda products)</t>
  </si>
  <si>
    <t>European Union (EU)</t>
  </si>
  <si>
    <t xml:space="preserve">Start date: 13/2020
End date: 30/06/2024
</t>
  </si>
  <si>
    <t xml:space="preserve">Start date: 01/07/2019
End date: 30/6/2024
</t>
  </si>
  <si>
    <t xml:space="preserve">Start: 01/03/2020
End: 30/06/2024
</t>
  </si>
  <si>
    <t xml:space="preserve">TREPAM ( Transforming Eastern Province  through Adaptation and Mitigation program)-- Forests and Landscapes Restoration </t>
  </si>
  <si>
    <t xml:space="preserve">ENABEL/EMBASSY OF BELGIUM </t>
  </si>
  <si>
    <t xml:space="preserve">Regional Program on Social Protection and Climate Friendly Job Creation </t>
  </si>
  <si>
    <t>EU support for enhanced Small livestock, Aquaculture and Horticulture Value chains  ( Climate Smart Agriculture )</t>
  </si>
  <si>
    <t xml:space="preserve">Start date: 01/01/2012
End date: 30/06/2025
</t>
  </si>
  <si>
    <t>Application to German Call for expanding the Urban Economic Development Program to Rwamagana &amp; Bugesera</t>
  </si>
  <si>
    <t>A Stand Still  Regional Program Idea  for Watershed Protection and Livelihood Resilience around Lake Kivu ( Rwanda &amp; Congo )</t>
  </si>
  <si>
    <t>ERIMEC ( Enhanced Resilience to Climate Change by improved Forests management in the North-West of Rwanda to feed Efficient low emissions Cooking soultions for Urban and per urban areas)</t>
  </si>
  <si>
    <t xml:space="preserve">Start date: 01/01/2023
End date:
</t>
  </si>
  <si>
    <t xml:space="preserve"> A project  idea submitted to GCF  , a concept note under finalization to be submitted through Enabel ' Accreditation ( SAP - Simplified Application Procedures) ---- targeted 10 M USD  Grant </t>
  </si>
  <si>
    <t xml:space="preserve">Start date: 01/01/2023
End date: 
</t>
  </si>
  <si>
    <t>Solar lighthing in urban infrastructure</t>
  </si>
  <si>
    <t>Enforce use of efficient lighting in private sector building construction</t>
  </si>
  <si>
    <t>UN-HABITAT, ICLEI, Districts</t>
  </si>
  <si>
    <t>Start date:2020
End date: 2021</t>
  </si>
  <si>
    <t>Energy efficient lighting for selected health centres. Kigali and Muhanga</t>
  </si>
  <si>
    <t>Energy efficiency and use of renewable energy in buildings; optimisation of building orientation and fabric.</t>
  </si>
  <si>
    <t>Start date:2020
End date: 2025</t>
  </si>
  <si>
    <t xml:space="preserve">Start date: 2020
End date: 2025
</t>
  </si>
  <si>
    <t>Innovative housing programme to improve housing building and achieve Rwanda modern household model</t>
  </si>
  <si>
    <t>Muhanga Cultural Park Project</t>
  </si>
  <si>
    <t>Wetland Park and Mixed Use Development</t>
  </si>
  <si>
    <t xml:space="preserve">Stadium Park Project </t>
  </si>
  <si>
    <t>Muhanga Core Area Community (200ha)</t>
  </si>
  <si>
    <t>Botanic Gardens Area - 15 ha</t>
  </si>
  <si>
    <t>Wetland Park Area - 22.3 ha</t>
  </si>
  <si>
    <t>Valley park Area - 12 ha</t>
  </si>
  <si>
    <t>Development of GGGI public space Area - 1.5 ha</t>
  </si>
  <si>
    <t>Kicukiro Wetland and Biodiversity Park</t>
  </si>
  <si>
    <t>Equestrian Park</t>
  </si>
  <si>
    <t>Nyabarongo ECO Park and Wetlands</t>
  </si>
  <si>
    <t>Kanyinya Wetland Town Park</t>
  </si>
  <si>
    <t>Botanic Garden</t>
  </si>
  <si>
    <t>Horticulture Park at Ntora</t>
  </si>
  <si>
    <t>Development of open and green spaces for public use (30 ha)</t>
  </si>
  <si>
    <t>Agro Tourism Valley Rutunga &amp; Bumbogo</t>
  </si>
  <si>
    <t>Kigali CBD Wetland Park</t>
  </si>
  <si>
    <t>Kimichanga Garden (Prev. Kimicanga Entertainment District)</t>
  </si>
  <si>
    <t>CBD Green Corridors and Urban Parks</t>
  </si>
  <si>
    <t>Muhima Wetland Front</t>
  </si>
  <si>
    <t>National flagship project to develop public green spaces in Rwanda</t>
  </si>
  <si>
    <t>Urban Agriculture Develoment Plan</t>
  </si>
  <si>
    <t>Preservation and Restoration of fragile and vulnerable agricultural lands and application of soil and water conservation practices</t>
  </si>
  <si>
    <t>Integration of Horticulture into design and development of green open spaces, urban parks, green city trails/corridors, streetscapes, and mass transport corridors.</t>
  </si>
  <si>
    <t>Busana Hill, vacant open spaces, Valley parks and Wetland park</t>
  </si>
  <si>
    <t>Mirama Hill, Road side plantation, Open spaces, Valley parks and Wetland park</t>
  </si>
  <si>
    <t xml:space="preserve">Afforestation Project to tackle the flood by planting trees(Phase 1) </t>
  </si>
  <si>
    <t>Expand land for forestry</t>
  </si>
  <si>
    <t>Hill Top and Steep Slope Forest Parks</t>
  </si>
  <si>
    <t>Air pollution mitigated through planting specialized trees in urban area</t>
  </si>
  <si>
    <t>Rwamagana Market upgrading and public space development</t>
  </si>
  <si>
    <t>Rubavu District</t>
  </si>
  <si>
    <t>Muhanga District</t>
  </si>
  <si>
    <t>Nyagatare District</t>
  </si>
  <si>
    <t>Rwamagana District</t>
  </si>
  <si>
    <t xml:space="preserve">Start date: 2021
End date: 2024
</t>
  </si>
  <si>
    <t>Action Plan for Made in Rwanda construction sector</t>
  </si>
  <si>
    <t xml:space="preserve">Start: 01/03/2020
End: 30/06/2025
</t>
  </si>
  <si>
    <t xml:space="preserve">Boosting the use of efficient brick construction technique </t>
  </si>
  <si>
    <t>Establishment of brick production industrial clusters</t>
  </si>
  <si>
    <t>Promotion of circular economy approach in brick kilns</t>
  </si>
  <si>
    <t>High-efficiency and sustainable plants establishment</t>
  </si>
  <si>
    <t xml:space="preserve">Start date: 2021
End date: 2025
</t>
  </si>
  <si>
    <t>PSPE ( Private Sector Participation in the Generation of Electricity from Renewable Resources)</t>
  </si>
  <si>
    <t>Detailed NMT plan for CBD and Kacyiru area</t>
  </si>
  <si>
    <t>Detailed NMT plan for Gahanga area</t>
  </si>
  <si>
    <t>Reservation of BRT Corridor</t>
  </si>
  <si>
    <t>BRT Phase for 2025 relevant road upgrades to two lanes per direction and relevant NMT Primary Routes (RouteNyamirambo ‐</t>
  </si>
  <si>
    <t>Dedicated Bus Lanes (DBL)  on  expanded roads</t>
  </si>
  <si>
    <t xml:space="preserve">Extension and Improvement of existing PT Services </t>
  </si>
  <si>
    <t>Gitega Kimisagara Green Link</t>
  </si>
  <si>
    <t>Cable Car System between Nyabugogo and the CBD (Feasibility Study)</t>
  </si>
  <si>
    <t>100% Universal Access for Streets and Sidewalks including BRT and NMT infrastructure</t>
  </si>
  <si>
    <t>Investigate the establishment of a Kigali Transport Authority</t>
  </si>
  <si>
    <t>Compilation of Transport Assessment Guidelines</t>
  </si>
  <si>
    <t>People-Centered Street Design Manual</t>
  </si>
  <si>
    <t>City-wide Origin-Destination Surveys</t>
  </si>
  <si>
    <t xml:space="preserve">Commercial Street Upgrading Project I - Isoko Stade (500m) </t>
  </si>
  <si>
    <t xml:space="preserve">Commercial Street Upgrading Project II - NR1 (400m) </t>
  </si>
  <si>
    <t>City Center Street Improvement</t>
  </si>
  <si>
    <t>Integrated Transport - Bus/taxi terminus</t>
  </si>
  <si>
    <t xml:space="preserve">CIP 2: Market Street (2.5km)- Convert to one-way street with NMT lane </t>
  </si>
  <si>
    <t xml:space="preserve">Rubavu High Street Project </t>
  </si>
  <si>
    <t>CIP 3 - Construction of a transit taxi park in Rusizi CBD/construction of vehicular parking lots in city center &amp; cross border areas</t>
  </si>
  <si>
    <t>CIP 1 - Creation of City Touristic Site (Musanze)</t>
  </si>
  <si>
    <t>CIP 3 - City Center Street Improvement (Huye)</t>
  </si>
  <si>
    <t>Huye District</t>
  </si>
  <si>
    <t>Musanze District</t>
  </si>
  <si>
    <t>Construction of landfill (Kigali (Ruliba)</t>
  </si>
  <si>
    <t>Integrated waste management plan to be developed by the City (Kigali)</t>
  </si>
  <si>
    <t>Construction of Engineered Landfill (Muhanga)</t>
  </si>
  <si>
    <t>Construction of transfer stations (Muhanga)</t>
  </si>
  <si>
    <t>Construction of a Landfill (Musanze)</t>
  </si>
  <si>
    <t>Construction of Transfer Stations (Musanze)</t>
  </si>
  <si>
    <t>Upgrading of existing landfill Nyagatare)</t>
  </si>
  <si>
    <t>Construction of transfer stations Nyagatare)</t>
  </si>
  <si>
    <t>Construction of engineered landfill (Rubavu)</t>
  </si>
  <si>
    <t>Construction of transfer station (Rubavu)</t>
  </si>
  <si>
    <t>Construction of a Landfill (Rusizi)</t>
  </si>
  <si>
    <t>Construction of transfer stations (Rusizi)</t>
  </si>
  <si>
    <t>Rusizi District</t>
  </si>
  <si>
    <t xml:space="preserve">Start: 01/07/2021
End: 30/06/2025
</t>
  </si>
  <si>
    <t>New area of Investment</t>
  </si>
  <si>
    <t>Storm Water Management system (Kigali)</t>
  </si>
  <si>
    <t>Rehabilitation of 300 ha of Gikondo wetland (Kigali)</t>
  </si>
  <si>
    <t>Implementation of Kigali Urban Wetland Master Plan (Kigali)</t>
  </si>
  <si>
    <t>Kigali Wetland Biodiversity Parks (Kigali)</t>
  </si>
  <si>
    <t>Kigali Water front development (Kigali)</t>
  </si>
  <si>
    <t>CIP 7 -Storm Water Drains (Huye)</t>
  </si>
  <si>
    <t>Construction of Waste Water Treatment Plant (Muhanga)</t>
  </si>
  <si>
    <t>Construction of a Waste Water Treatment Plant (Musanze)</t>
  </si>
  <si>
    <t>Construction a waste water treatment plant to serve the City (Nyagatare)</t>
  </si>
  <si>
    <t>Drainage and Sewerage Management for the City Core ( Rubavu)</t>
  </si>
  <si>
    <t>Construction of waste water treatment plant (Rubavu)</t>
  </si>
  <si>
    <t>Construction, rehabilitation, reinforcement and extention of 132.6km for Water supply distribution networks in RUSIZI secondary City</t>
  </si>
  <si>
    <t>Energising Development (EnDev)</t>
  </si>
  <si>
    <t>Policy Dialogue on Low Emission and Resilient Economic Development (DIAPOL)</t>
  </si>
  <si>
    <t>Deutsche Gesellschaft für Internationale Zusammenarbeit (GIZ)</t>
  </si>
  <si>
    <t>German Federal Ministry for Economic Cooperation and Dvpt (BMZ)</t>
  </si>
  <si>
    <t>Inclusive Green Urban Development (IGUD)</t>
  </si>
  <si>
    <t xml:space="preserve">Project is continuing in 2021 under a different title (Climate Resilient Urban Development) with more focused outputs </t>
  </si>
  <si>
    <t xml:space="preserve">Start date: 01-Jul-2017
End date: 30/6/2021
</t>
  </si>
  <si>
    <t>Technical asssistance  support to REMA - GGGI Collaboration with Italian Ministry of Environment,  Lands and Seas (IMELS) phase 2</t>
  </si>
  <si>
    <t xml:space="preserve">GGGI and Italian Ministry of Environment,  Lands and Seas (IMELS) </t>
  </si>
  <si>
    <t xml:space="preserve">Start date: 2018
End date: 2021
</t>
  </si>
  <si>
    <t xml:space="preserve">https://gggi.org/project/project-reference-profiles-rwanda-rw15-imels-gggi-contribution-agreement-phase-2/ </t>
  </si>
  <si>
    <t xml:space="preserve">Greening Rwanda’s Existing Public Building Stock
Technical asssistance support to RHA, MININFRA, MOE, RDB, RSSB, MINAFFET, Private &amp; Public Real Estate Developers, Rwanda Green Building Organization (RwGBO)  </t>
  </si>
  <si>
    <t xml:space="preserve">Green Infrastructure Planning and Delivery (GIPD)
Technical asssistance  support to RHA, MININFRA, Private &amp; Public Real Estate Developers, Rwanda Green Building Organization (RwGBO)  </t>
  </si>
  <si>
    <t>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t>
  </si>
  <si>
    <t xml:space="preserve">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t>
  </si>
  <si>
    <t xml:space="preserve">Start date: 01-Jul-2020
End date: 30/6/2021
</t>
  </si>
  <si>
    <t>Sustainable Mobility - Strengthening, Prioritizing, and Investing in Non-Motorized Transport Infrastructure</t>
  </si>
  <si>
    <t xml:space="preserve">Start date: 2018
End date: 2022
</t>
  </si>
  <si>
    <t xml:space="preserve">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t>
  </si>
  <si>
    <t>GCF Readiness and Preparatory Support to Capacitate Rwanda’s Sub-National Level Actors in Green Growth and Climate Resilience</t>
  </si>
  <si>
    <t xml:space="preserve">Start: 06/05/2020
End:  06/11/2021
</t>
  </si>
  <si>
    <t xml:space="preserve">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t>
  </si>
  <si>
    <t xml:space="preserve">Supporting bamboo processing activities in Rugarama Sector, Burera District  around the volcanoes National Park for sustainable forest conservation, women empowerment   and local development  including promotion of community tourism.   </t>
  </si>
  <si>
    <t xml:space="preserve">Bamboo plantation for landscape restoration, biodiversity conservation and community livelihood in Jenda Sector, Nyabihu District </t>
  </si>
  <si>
    <t>Development of efficient cook stove  around Gishwati-Mukura National Park</t>
  </si>
  <si>
    <t>ARECO Rwanda Nziza</t>
  </si>
  <si>
    <t xml:space="preserve">Likano Development GmbH </t>
  </si>
  <si>
    <t xml:space="preserve">This project aimed at  dissemination of  70000 cook stoves Canarumwe within poor households in Rutsiro and Ngororero Districts  </t>
  </si>
  <si>
    <t>OIF</t>
  </si>
  <si>
    <t>Dian Fossey Gorilla Fund International (DFGFI)</t>
  </si>
  <si>
    <t xml:space="preserve">Start date: 06/11/2020
End date: 30/ 12/2021
</t>
  </si>
  <si>
    <t xml:space="preserve">Start date: 20/012020
End date: 19/ 03/2025
</t>
  </si>
  <si>
    <t>Agro-ecology practices promotion as climate resilience and sustainable agriculture in Nyamata Sector, Bugesera District,</t>
  </si>
  <si>
    <t>Promoting Sustainable agriculture in a changing climate in Bugesera District</t>
  </si>
  <si>
    <t>Community access to drinking water and rainwater harvesting in Ruhango District</t>
  </si>
  <si>
    <t>Clean and renewable energy using solar energy in irrigation systems and agroforestry in farming systems in Bugesera District</t>
  </si>
  <si>
    <t>Community empowerment by Beekeeping and beehives for honey production in Musanze District, National Volcanoes Park</t>
  </si>
  <si>
    <t>NCF/SIDA</t>
  </si>
  <si>
    <t xml:space="preserve">Start date:25/09/2020
End date: 25/09/2021
</t>
  </si>
  <si>
    <t>Rwanda Environmental   Conservation Organization (RECOR)</t>
  </si>
  <si>
    <t xml:space="preserve">Start date: 01/06/2021
End date: 31/12/2023
</t>
  </si>
  <si>
    <t xml:space="preserve">Start date: 30/06/2022
End date: 30/06/2023
</t>
  </si>
  <si>
    <t>Enhancing capacity building in efficient energy using improved cook stoves for the community around Nyungwe National Park in Nyamasheke District</t>
  </si>
  <si>
    <t>Improved green culture and climate change resilience within Rwandan rulal communities</t>
  </si>
  <si>
    <t>Assessment of the status of water pollution of the Nile Basin and its associated water ecosystems basins in Rwanda. Case study Nyabarongo river</t>
  </si>
  <si>
    <t>Promoting Improved Cooking Stovesfor Sustainable Conservation of Ibanda-Makera Natural Forest in Kirehe District</t>
  </si>
  <si>
    <t>Rural Environment and Development Organization (REDO)</t>
  </si>
  <si>
    <t>Austria</t>
  </si>
  <si>
    <t xml:space="preserve">Start date: 01/08/2020
End date: 01/08/2025
</t>
  </si>
  <si>
    <t>Promoting community and cultural based tourism in Gishwati-Mukura National Park area</t>
  </si>
  <si>
    <t xml:space="preserve">Start date: 30/05/2020
End date: 30/06/2021
</t>
  </si>
  <si>
    <t>Government of Italy</t>
  </si>
  <si>
    <t xml:space="preserve">Start Date: 1/08/2021
End date: 31/07/2024
</t>
  </si>
  <si>
    <t xml:space="preserve">Start date: 1/10/2020 
End date: 31/10/2021     
</t>
  </si>
  <si>
    <t>KNOWAT project (Knowing water better: Towards fairer and more sustainable access to natural resources for greater food security</t>
  </si>
  <si>
    <t>Strengthening Community Based Climate change Adaptation of smallholder farmers in Bugesera District Project</t>
  </si>
  <si>
    <t>Enhancing Socio-Economic And Climate Resilience Through Ecosystem Based Adaptation ( Esecreba) In Gakenke District</t>
  </si>
  <si>
    <t>Integrated Natural Resources Management for Resilience to climate Change and improving the livelihood for communities in Gakenke District. (INRM- Gakenke District)</t>
  </si>
  <si>
    <t>Strengthening environment and forestry ecosystem protection in and around artisanal mining sites in Rwanda</t>
  </si>
  <si>
    <t xml:space="preserve">Integrating Landscape Rehabilitation And Green Management Of Mines In Gatumba And Ndaro Sectors of Ngororero </t>
  </si>
  <si>
    <t>Mukungwa Watershed Conservation and Rehabilitation Project (MWCRP)</t>
  </si>
  <si>
    <t>REHABILITATION OF MUKUNGWA AND KINONI RIVERBANKS AND HILLSIDES)  IN GAKENKE  DISTRICT</t>
  </si>
  <si>
    <t>Improving the livelihood of the small holder farmers by promoting climate resilient measures in Ngeruka and Nyarugenge sectors, Bugesera District</t>
  </si>
  <si>
    <t>Action  pour la Protection de l'Environnement et la  Protection des Filieres  Agricoles (APEFA)</t>
  </si>
  <si>
    <t xml:space="preserve">Start date:19/03/2020
End date: 19/08/2021
</t>
  </si>
  <si>
    <t xml:space="preserve">Start Date: 15/06/2020
End date: 31/08/2021
</t>
  </si>
  <si>
    <t>Food and Agriculture Organization of the United Nations (FAO)</t>
  </si>
  <si>
    <t xml:space="preserve">Start date: 24/11/2019
End date: 20/10/2021
</t>
  </si>
  <si>
    <t>Promoting sustainable Organic Coffee production for communities resilience in Rwanda</t>
  </si>
  <si>
    <t>VER</t>
  </si>
  <si>
    <t>Vie et Environment Rwanda (VER)</t>
  </si>
  <si>
    <t>Landscape restoration and integrated management of water resources and other catchments for the Koko river in Rutsiro District</t>
  </si>
  <si>
    <t>Strengthening the Capacity of Environmental NGOs to actively participate and contribute to the Implementation of NDC and GGCRS Priorities through Bankable projects.</t>
  </si>
  <si>
    <t xml:space="preserve">Gender and NDC: Empower Women and Youth Organisations and Structures to actively participate in the implementation of NDC Priorities </t>
  </si>
  <si>
    <t>Evidence Based Advocacy: Conduct Policy and communuty based Research on   environmental and climate change Laws and strategies (2 annual policy research and  Policy Dialogue)</t>
  </si>
  <si>
    <t>Environmental and climate change education including training and build capacity of Media in environment and climate change reporting and establish a national/regional education and research centre</t>
  </si>
  <si>
    <t>Knowledge management and learning: Establish an online platform for best practices in environmental climate change for CSOs</t>
  </si>
  <si>
    <t>Rwanda Environmental NGO's Forum (RENGOF)</t>
  </si>
  <si>
    <t>COVID Response and Recovery: Impact Assessment of COVID-19 of CSO's Community Based Interventions and strategic Measures to improve community Livelihood and green recover</t>
  </si>
  <si>
    <t>Mobilisation and Support to community for collection, transportation and disposal of  COVID-19 Protectives equipements (masks).</t>
  </si>
  <si>
    <t>Power Africa ,Renewable Energy; Climate change mitigation; Sustainable infrastructure</t>
  </si>
  <si>
    <t xml:space="preserve">Power Africa: Pro-Poor Results Based Financing Program for Off-Grid Solar </t>
  </si>
  <si>
    <t>Energising Development</t>
  </si>
  <si>
    <t xml:space="preserve">Start date: 01/03/2018
End date: 01/12/2021
</t>
  </si>
  <si>
    <t>International Networking, Knowledge Sharing, and Capacity Building for Improved Air Quality in East African Countries (Rwanda, Kenya, Uganda)</t>
  </si>
  <si>
    <t>US State Department</t>
  </si>
  <si>
    <t xml:space="preserve">Start: 30/09/2020
End: 30/09/2023
</t>
  </si>
  <si>
    <t xml:space="preserve">Build a strong international community of practice that provides an exchange of knowledge, teaching materials, and data among scientists, practitioners, decision makers, and other stakeholders towards the goal of clean air in East Africa. </t>
  </si>
  <si>
    <t xml:space="preserve">Agro-forestry for Livelihood Project </t>
  </si>
  <si>
    <t>Eco-Schools Programme</t>
  </si>
  <si>
    <t>Sustainable DGP Budget</t>
  </si>
  <si>
    <t xml:space="preserve">Adpatation at Altitude </t>
  </si>
  <si>
    <t xml:space="preserve">Planting Trees – Reforestation </t>
  </si>
  <si>
    <t>Livelihoods Fund SICAV SIF – LCF2</t>
  </si>
  <si>
    <t xml:space="preserve">Start date: 2020
End date:  2039
</t>
  </si>
  <si>
    <t>OTP</t>
  </si>
  <si>
    <t>Albertine Rift Conservation Society (ARCOS)</t>
  </si>
  <si>
    <t xml:space="preserve">Start date: 2020
End date: 2021
</t>
  </si>
  <si>
    <t xml:space="preserve">UNEP-Grid Arental </t>
  </si>
  <si>
    <t xml:space="preserve">Start: 2020
End: 2025
</t>
  </si>
  <si>
    <t xml:space="preserve">Start: 2020
End: 2021
</t>
  </si>
  <si>
    <t xml:space="preserve">Agroforestry and Reforestation Programme in Mukura and Kirehe landscapes-Rwanda </t>
  </si>
  <si>
    <t xml:space="preserve">Building Nature Based Community Development Models for sustainable livelihoods and climate resilience in East Africa Mountain ecosystems </t>
  </si>
  <si>
    <t xml:space="preserve">Implementation of the Bonn Challenge through the provision of a robust supply of high quality native tree planting material in Africa and in Latin America </t>
  </si>
  <si>
    <t xml:space="preserve">Supporting Resilient Livelihoods and Ecosystems through biodiversity friendly and climate conscious fisheries, agriculture, and forestry value chains in the Lake Victoria region </t>
  </si>
  <si>
    <t xml:space="preserve">Nyagasenyi Remnant Forest Landscape Restoration for Improved Livelihoods and Resilience to climate change </t>
  </si>
  <si>
    <t xml:space="preserve">Impact of Nature Based Community Development Programme in addressing climate change issues and promotting Forest landscape restoration </t>
  </si>
  <si>
    <t xml:space="preserve">Eco-Schools as a tool for integrating sustainable development and climate action within the Competency-Based Curriculum in Rwanda </t>
  </si>
  <si>
    <t>Promoting Agroforestry for Sustainable Conservation of Ibanda-Makera Natural Forest In Kirehe District</t>
  </si>
  <si>
    <t>Support to Climate Adaptation to Climate Change at Local Level</t>
  </si>
  <si>
    <t>KFW Development  Bank</t>
  </si>
  <si>
    <t>Kigali Faecal Sludge Treatment Plant Project under Lake Victoria Basin Integrated Water Resources Management Programme</t>
  </si>
  <si>
    <t>Support to the Rwandan Nationally Determined Contributions</t>
  </si>
  <si>
    <t xml:space="preserve">Start date: 01/01/2015
End date: 30/12/2021
</t>
  </si>
  <si>
    <t>Lake Victoria Basin Integrated Water Resources Management Programme</t>
  </si>
  <si>
    <t xml:space="preserve">CONSERVATION AGRICULTURE </t>
  </si>
  <si>
    <t>SAVING FOR LIFE</t>
  </si>
  <si>
    <t>CAPR (Collectif des Artisans de la Paix et la Reconciliation )</t>
  </si>
  <si>
    <t xml:space="preserve">Start date: 01/04/2019
End date: 30/03/2022
</t>
  </si>
  <si>
    <t xml:space="preserve">Start date:01/08/2018
End date: 31/07/2022
</t>
  </si>
  <si>
    <t>Promotion of a bee-friendly environment around Akagera National Park in the Eastern province</t>
  </si>
  <si>
    <t>FIOM Rwanda</t>
  </si>
  <si>
    <t xml:space="preserve">UNDP </t>
  </si>
  <si>
    <t xml:space="preserve">Start date: 30/09/2020
End date: 30/09/2021
</t>
  </si>
  <si>
    <t>PROFIFA: Agri-Value Chain, Finance linkage</t>
  </si>
  <si>
    <t>DUHAMIC-ADRI</t>
  </si>
  <si>
    <t>Biogaz Project: Pig Biogaz Promotion</t>
  </si>
  <si>
    <t>Isuku Iwacu: Improved Latrines</t>
  </si>
  <si>
    <t>SMART: Terracing, Agri-activities</t>
  </si>
  <si>
    <t>START FUND  Project: Emergency Activities</t>
  </si>
  <si>
    <t>Horticulture Value Chain Project</t>
  </si>
  <si>
    <t xml:space="preserve">Start date: 2018
End date: 2020
</t>
  </si>
  <si>
    <t>Start date:2017
End date: 2020</t>
  </si>
  <si>
    <t xml:space="preserve">Start date: 2017
Current end date: 2020
</t>
  </si>
  <si>
    <t>Nyarugenge, Rwamagana,Kayonza</t>
  </si>
  <si>
    <t xml:space="preserve">Start: 2020
End date: 2023 
</t>
  </si>
  <si>
    <t>Kayonza and Rutsiro</t>
  </si>
  <si>
    <t>IWRM: Environmental protection</t>
  </si>
  <si>
    <t>Functionnal environmental committee at District level (Rulindo and Gakenke)</t>
  </si>
  <si>
    <t>Houses rehabilitation in Gakenke and Muhanga  Districts</t>
  </si>
  <si>
    <t xml:space="preserve">Rulindo District </t>
  </si>
  <si>
    <t>Technical assistance in improvement of TRM and seed value chain</t>
  </si>
  <si>
    <t>Improving resilience of farmers’ livelihoods to climate change through innovative, research proven climate-smart agroforestry and efficient use of tree resources in the Eastern Province and peri-urban areas of Kigali city</t>
  </si>
  <si>
    <t>International Union for Conservation of Nature (IUCN)</t>
  </si>
  <si>
    <t>Land, Soil and Crop Information Services to support Climate Smart Agriculture (LSC-IS)</t>
  </si>
  <si>
    <t xml:space="preserve">Start date: 15/01/2019
End date: 30/07/2021  
</t>
  </si>
  <si>
    <t>REMA/LDCF</t>
  </si>
  <si>
    <t xml:space="preserve">Start date: 01/02/2020
End date: 31/ 01/2024
</t>
  </si>
  <si>
    <t xml:space="preserve">Start date: 1/09/2021
End date: 30/08/2025
</t>
  </si>
  <si>
    <t>Start date: 2021
End date: 2025</t>
  </si>
  <si>
    <t>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t>
  </si>
  <si>
    <t>Rwanda Environment Management Authority (REMA) and Private Sector Federation (PSF)</t>
  </si>
  <si>
    <t>GCF National Adaptation Readiness and Preparatory Support for Building Flood Resilience Capacities in Rwanda</t>
  </si>
  <si>
    <t>Start date: 2020
End date: 2022</t>
  </si>
  <si>
    <t>To be determined</t>
  </si>
  <si>
    <t>Sub-Sector/NST1</t>
  </si>
  <si>
    <t>Meteorology</t>
  </si>
  <si>
    <t xml:space="preserve">Forests </t>
  </si>
  <si>
    <t>Lands</t>
  </si>
  <si>
    <t>Environmental Management</t>
  </si>
  <si>
    <t>Mining, Petroleum and Gas</t>
  </si>
  <si>
    <t xml:space="preserve">Integrated Water Resources Management </t>
  </si>
  <si>
    <t xml:space="preserve">Water Supply </t>
  </si>
  <si>
    <t>Sanitation</t>
  </si>
  <si>
    <t xml:space="preserve">Enhancing energy efficiency promotion for the conservation of Cyamudongo forest on Nyungwe National Park </t>
  </si>
  <si>
    <t>600,000 Ha</t>
  </si>
  <si>
    <t>Installation of 165,000 Ha land protection terracing structures in sloped arable areas to present soil erosion, leading to reduction of CO2 and N2O emissions and carbon sequestration in soils.</t>
  </si>
  <si>
    <t>Multicropping of coffee and bananas of up to 40,000 Ha, leading to prevention of soil erosion and reduction of CO2 and N2O emissions and carbon sequestration in soils.</t>
  </si>
  <si>
    <t>Reduction in vertical movement of soil, leaving more crop residue on the soil surface, thereby reducing soil erosion, reduction of CO2 and N2O emissions and carbon sequestration in soils.</t>
  </si>
  <si>
    <t>11,090,756,475 tone</t>
  </si>
  <si>
    <t xml:space="preserve">Adoption of more efficient manure management systems, including promotion of collective farms and training, under the Rwanda Livestock Master Plan. </t>
  </si>
  <si>
    <t xml:space="preserve">Replacement of 10% domestic cows with improved cow species; expansion of fish farming, poultry and other small livestock to increase protein food supply without increasing cows; and change in livestock mix. </t>
  </si>
  <si>
    <t>10% domestic cows with improved cow species; expansion of fish farming, poultry and other small livestock</t>
  </si>
  <si>
    <t xml:space="preserve"> Increased use of organic waste in soil fertilizers, supported by target to apply composting within all agricultural households by 2030, and more judicious fertilizer use and promotion of fertigation to enhance fertiliser uptake.</t>
  </si>
  <si>
    <t xml:space="preserve"> Use of solar water pumping systems for irrigation within agricultural production to replace diesel pumps.</t>
  </si>
  <si>
    <t>phasing out of diesel gensets for on-site electricity consumption, to be replaced with grid and/or on-site renewable power production.</t>
  </si>
  <si>
    <t>A range of energy efficiency measures focused on reducing firewood and electricity consumption in the coffee and tea sector.</t>
  </si>
  <si>
    <t>Phasing out use of clamp kilns, and applying energy efficiency measures in the brick manufacturing industry</t>
  </si>
  <si>
    <t>Use of waste heat recovery (WHR) and increased use of rice husks as fuel within clinker production.</t>
  </si>
  <si>
    <t xml:space="preserve">Increasing the share of volcanic pozzalanas used within national cement production beyond current cement-to-clinker ratio of 0.7, with target for an incremental 5% substitution of clinker with pozzolana through 2030. </t>
  </si>
  <si>
    <t xml:space="preserve">Development of 56.75 MW large hydro capacity (capacity &gt; 5 MW), 24.5 MW small and mini hydro projects (capacity &lt;5MW) and 75 MW regional projects by 2030. </t>
  </si>
  <si>
    <t xml:space="preserve">68 MWp of solar mini-grids to be installed in off-grid rural areas by 2030, as reflected in the Rural Electrification Strategy. </t>
  </si>
  <si>
    <t>68 MWp of solar mini-grids to be installed in off-grid rural areas by 2030</t>
  </si>
  <si>
    <t>current cement-to-clinker ratio: 0.7</t>
  </si>
  <si>
    <t xml:space="preserve">an incremental 5% substitution of clinker with pozzolana through 2030. </t>
  </si>
  <si>
    <t xml:space="preserve">Penetration of off-grid solar and rooftop solar PV panels consistent with the ESSP targets of around 1,500,000 households to be electrified through, equivalent to 250,000 connections per year. </t>
  </si>
  <si>
    <t>The target is to reach 48% by 2024 (1,500,000 households to be electrified through, equivalent to 250,000 connections per year)</t>
  </si>
  <si>
    <t xml:space="preserve"> Installation of solar thermal water heaters within urban residential buildings supported by use of loans and grants to subsidise purchase costs, as part of the National Green Building Code minium compliance system.</t>
  </si>
  <si>
    <t>Dissemination of modern efficient cook stoves to 80% of the rural population and 50% of the urban population by 2030, achieving a more sustainable balance between supply and demand of biomass, and reducing firewood and fossil energy consumption for cooking.</t>
  </si>
  <si>
    <t>Dissemination of modern efficient cook stoves to 80% of the rural population and 50% of the urban population by 2030</t>
  </si>
  <si>
    <t>Increased use of on-farm anaerobic digestion of manure for bioenergy (bio-digestors).</t>
  </si>
  <si>
    <t xml:space="preserve"> Installation of solar lighting and LED systems to replace high-pressure sodium (HPS) lamps for street lighting and public spaces within populated areas and main roads by 2024. </t>
  </si>
  <si>
    <t xml:space="preserve">Further dissemination of CFL and LED lamps in residential, commercial and institutional buildings. Supported by government subsidies and VAT exemptions on energy saving lamps. </t>
  </si>
  <si>
    <t>Wide range of measures including bus rapid transport (BRT) project, bus lanes, non-motorised transport (NMT) lanes, and other modal shift projects contained in the Transport Sector Strategic Plan as part of the NST1.</t>
  </si>
  <si>
    <t xml:space="preserve">Measures introduced to increase vehicle emissions performance of national vehicle fleet, including tax incentives and scrappage of older vehicles, and inspection. </t>
  </si>
  <si>
    <t>Gradual substitution of F-gases by less polluting substitutes, implemented as part of Rwanda’s commitments to the Kigali Amendment to the Montreal Protocol on Substances that Deplete the Ozone Layer. F-gases not to exceed the following percentages</t>
  </si>
  <si>
    <t xml:space="preserve">Development of WtE plants in Kigali and other urban areas through energy recovery options other than LFG. </t>
  </si>
  <si>
    <t>Extraction and utilization of landfill gas (LFG) for power generation in connection to semi- or fully- controlled landfills for urban areas.</t>
  </si>
  <si>
    <t>Development of commercial scale aerobic composting systems for agricultural and forestry residue, manure, food processing, household kitchen and garden waste, and biosolids (organic solids from treated sewage).</t>
  </si>
  <si>
    <t xml:space="preserve">Investment in wastewater treatment and reuse technology, reducing methane emissions from wastewater and providing a nutrient-rich digestate that can be used as a fertilizer. </t>
  </si>
  <si>
    <t>4.5  in 2020 (SSP Health sector  2018-2024)</t>
  </si>
  <si>
    <t>3 by 2024 (SSP Health sector 2018-2024)</t>
  </si>
  <si>
    <t>85% occurred extreme weather events  were  warned in lead time (SSP ENR sector  2018-2024)</t>
  </si>
  <si>
    <t>95% occurred extreme weather events    warned in lead time (SSP ENR sector  2018-2024)</t>
  </si>
  <si>
    <t>To be determined (TBD)</t>
  </si>
  <si>
    <t>60% (SSP 2018-2024 WASAN)</t>
  </si>
  <si>
    <t>90% (SSP 2018-2024 WASAN)</t>
  </si>
  <si>
    <t>Poverty Environment Action (PEA) for SDG Programme</t>
  </si>
  <si>
    <t>LCPDP update is undertaken  on an annual basis</t>
  </si>
  <si>
    <t>Increase resilience to climate change through integration crop-livestock climate smart technologies for increased productivity of degraded lands</t>
  </si>
  <si>
    <t>1786524000 (2020/2021)</t>
  </si>
  <si>
    <t>4000 Ha (SSP)</t>
  </si>
  <si>
    <t>7879 ha (SSP)</t>
  </si>
  <si>
    <t>LAIS</t>
  </si>
  <si>
    <t>54.5 % (SSP)</t>
  </si>
  <si>
    <t>25% (Electricity) 2018</t>
  </si>
  <si>
    <t>2 factories (SSP)</t>
  </si>
  <si>
    <t>400 MW (SSP)</t>
  </si>
  <si>
    <t>22 minigrids</t>
  </si>
  <si>
    <t>269,749 (SSP)</t>
  </si>
  <si>
    <t xml:space="preserve">Climate resilient report </t>
  </si>
  <si>
    <t>$3.8 billion</t>
  </si>
  <si>
    <t>22.1MW (SSP)</t>
  </si>
  <si>
    <t>85% occurred extreme weather events  were  warned in lead time (2020-2021)</t>
  </si>
  <si>
    <t>95% occurred extreme weather events  were  warned in lead time by 2024</t>
  </si>
  <si>
    <t>Abbreviation</t>
  </si>
  <si>
    <t>Line</t>
  </si>
  <si>
    <t>Long name</t>
  </si>
  <si>
    <t>NAEB</t>
  </si>
  <si>
    <t>IP</t>
  </si>
  <si>
    <t>RAB</t>
  </si>
  <si>
    <t>RBC</t>
  </si>
  <si>
    <t>REMA</t>
  </si>
  <si>
    <t>RFA</t>
  </si>
  <si>
    <t>RHA</t>
  </si>
  <si>
    <t>RLMUA</t>
  </si>
  <si>
    <t>RRA</t>
  </si>
  <si>
    <t>RTDA</t>
  </si>
  <si>
    <t>109-110</t>
  </si>
  <si>
    <t>RWB</t>
  </si>
  <si>
    <t>WASAC</t>
  </si>
  <si>
    <t>AdF</t>
  </si>
  <si>
    <t>FS</t>
  </si>
  <si>
    <t xml:space="preserve">African Development Fund </t>
  </si>
  <si>
    <t>CDF</t>
  </si>
  <si>
    <t xml:space="preserve">Communal Development Fund </t>
  </si>
  <si>
    <t>CNFA</t>
  </si>
  <si>
    <t>Cultivating New Frontiers in Agriculture</t>
  </si>
  <si>
    <t>EDCL</t>
  </si>
  <si>
    <t>76-100</t>
  </si>
  <si>
    <t xml:space="preserve">Energy Development Corporation Limited </t>
  </si>
  <si>
    <t>EUCL</t>
  </si>
  <si>
    <t xml:space="preserve">Energy Utility Corporation Limited </t>
  </si>
  <si>
    <t>Hakan</t>
  </si>
  <si>
    <t>HAKAN MADENCILIK VE ELEKTRIK URETIM SAN. TIC. A.S.</t>
  </si>
  <si>
    <t>58-59</t>
  </si>
  <si>
    <t xml:space="preserve">Local Administrative Entities Development Agency </t>
  </si>
  <si>
    <t>NETAFIM</t>
  </si>
  <si>
    <t>Israeli irrigation technology firm</t>
  </si>
  <si>
    <t>NIRDA</t>
  </si>
  <si>
    <t>National Industrial Research and Development Agency</t>
  </si>
  <si>
    <t xml:space="preserve">Rwanda Energy Group </t>
  </si>
  <si>
    <t>RNP</t>
  </si>
  <si>
    <t>Rwanda National Police</t>
  </si>
  <si>
    <t>RSB</t>
  </si>
  <si>
    <t>Rwanda Standards Board</t>
  </si>
  <si>
    <t>RURA</t>
  </si>
  <si>
    <t>Rwanda Utilities Regulatory Authority</t>
  </si>
  <si>
    <t>TMEA</t>
  </si>
  <si>
    <t xml:space="preserve">Trade Mark East Africa </t>
  </si>
  <si>
    <t xml:space="preserve"> Albertine Rift Conservation Society </t>
  </si>
  <si>
    <t xml:space="preserve">National Agricultural Export Development Board </t>
  </si>
  <si>
    <t xml:space="preserve">Rwanda Agriculture Board </t>
  </si>
  <si>
    <t xml:space="preserve">Rwanda Biomedical Center </t>
  </si>
  <si>
    <t xml:space="preserve">Rwanda Environment Management Authority </t>
  </si>
  <si>
    <t xml:space="preserve">Rwanda Forest Authority </t>
  </si>
  <si>
    <t xml:space="preserve">Rwanda Housing Authority </t>
  </si>
  <si>
    <t xml:space="preserve">Rwanda Revenue Authoriry </t>
  </si>
  <si>
    <t xml:space="preserve">Rwanda Transport Development Agency </t>
  </si>
  <si>
    <t xml:space="preserve">Rwanda Water Resources Board </t>
  </si>
  <si>
    <t xml:space="preserve">Water and Sanitation Corporation </t>
  </si>
  <si>
    <t xml:space="preserve">Vie et Environment Rwanda </t>
  </si>
  <si>
    <t xml:space="preserve">International Union for Conservation of Nature </t>
  </si>
  <si>
    <t xml:space="preserve">Ministry of Agriculture and Animal Resources </t>
  </si>
  <si>
    <t>MINAGRI</t>
  </si>
  <si>
    <t xml:space="preserve">City of Kigali </t>
  </si>
  <si>
    <t xml:space="preserve"> U 351</t>
  </si>
  <si>
    <t xml:space="preserve">MCC </t>
  </si>
  <si>
    <t>Z46 and Z81</t>
  </si>
  <si>
    <t>Z102</t>
  </si>
  <si>
    <t>Z113</t>
  </si>
  <si>
    <t>EAQIP</t>
  </si>
  <si>
    <t>Z210</t>
  </si>
  <si>
    <t xml:space="preserve">DOC-CISU </t>
  </si>
  <si>
    <t>Z340 and Z363</t>
  </si>
  <si>
    <t>The Future in Our Minds Rwanda</t>
  </si>
  <si>
    <t>The Future in Our Minds Rwanda (FIOM Rwanda)</t>
  </si>
  <si>
    <t>Millennium Challenge Corporation</t>
  </si>
  <si>
    <t>Millennium Challenge Corporation (MCC)</t>
  </si>
  <si>
    <t>One Tree Planted (OTP)</t>
  </si>
  <si>
    <t>One Tree Planted</t>
  </si>
  <si>
    <t>Japan International Cooperation Agency</t>
  </si>
  <si>
    <t>Japan International Cooperation Agency (JAICA)</t>
  </si>
  <si>
    <t>Energy Access and Quality Improvement Project (EAQIP)/AfDB</t>
  </si>
  <si>
    <t xml:space="preserve">Energy Access and Quality Improvement Project </t>
  </si>
  <si>
    <t xml:space="preserve">European Investment Bank  (EIB) </t>
  </si>
  <si>
    <t xml:space="preserve">European Investment Bank </t>
  </si>
  <si>
    <t>Z213</t>
  </si>
  <si>
    <t>Danish Outdoor Council/Civil Society in Development (DOC-CISU)</t>
  </si>
  <si>
    <t xml:space="preserve">Danish Outdoor Council/Civil Society in Development </t>
  </si>
  <si>
    <t>4. Integrated human settlement planning and coordination</t>
  </si>
  <si>
    <t>5. Vibrant, efficient and responsible mining spurring sustainable economic development</t>
  </si>
  <si>
    <t>6. Enhanced green energy production and use in industries.</t>
  </si>
  <si>
    <t>7.  Electricity generation capacity increased to ensure that all demand is met and a 15% reserve margin is maintained</t>
  </si>
  <si>
    <t>8. Reduced biomass usage for cooking</t>
  </si>
  <si>
    <t>9. Street lighting expanded to all populated areas and main roads.</t>
  </si>
  <si>
    <t>10. Improved rural and urban transportation services</t>
  </si>
  <si>
    <t xml:space="preserve">11. Enhanced Environmental management and resilience to climate change </t>
  </si>
  <si>
    <t xml:space="preserve">12. Integrated and sustained  Waste Management Services  </t>
  </si>
  <si>
    <t>13. Integrated and sustainable water resources management to maximize reliable, efficient and productive investments</t>
  </si>
  <si>
    <t>14. Enhanced reliability of weather and climate services and products for Rwanda’s socio-economic development</t>
  </si>
  <si>
    <t>15. Enhanced Health promotion and environmental health</t>
  </si>
  <si>
    <t>1.1  Soil and water conservation (crop rotation) improved</t>
  </si>
  <si>
    <t xml:space="preserve">1.2 Llivestock husbandry improved </t>
  </si>
  <si>
    <t>1.3 Manure management improved</t>
  </si>
  <si>
    <t>1.4 Fertilizers improved</t>
  </si>
  <si>
    <t>1.5 Soil and water conservation (terracing) improved</t>
  </si>
  <si>
    <t>1.6 Soil and water conservation (multicropping) improved</t>
  </si>
  <si>
    <t xml:space="preserve">1.7 Conservation tillage enhanced </t>
  </si>
  <si>
    <t>1.8 Livestock species and population improved</t>
  </si>
  <si>
    <t>1.9 Climate resilient crops and promoted climate resilient livestock improved</t>
  </si>
  <si>
    <t>1.10 Climate resilient postharvest and value addition facilities and technologies developed</t>
  </si>
  <si>
    <t xml:space="preserve">1.11 Crop management practices (disease prevention, diagnostic, surveillance and control) strengthened </t>
  </si>
  <si>
    <t>1.12 Sustainable land management practices (soil erosion control, landscape management) developed</t>
  </si>
  <si>
    <t>1.13 Irrigation and water management improved</t>
  </si>
  <si>
    <t>1.14 Crop and livestock insurance expanded</t>
  </si>
  <si>
    <t>1.15 Solar pumping for irrigation increased</t>
  </si>
  <si>
    <t>2.1 Agroforestry and Sustainable Agriculture improved</t>
  </si>
  <si>
    <t>2.2 Afforestation / reforestation of designated areas promoted</t>
  </si>
  <si>
    <t>2.3 Forest Management for degraded forest resources improved</t>
  </si>
  <si>
    <t>3.1 Integrated approach to planning and monitoring for sustainable land use management enhanced</t>
  </si>
  <si>
    <t>3.2 Inclusive land administration that regulate and provide guidance for land tenure security enhanced</t>
  </si>
  <si>
    <t>3.3 Harmonized and integrated spatial data management system for sustainable land use management enhanced</t>
  </si>
  <si>
    <t>4.1 High density buildings and informal settlement upgrading enhanced</t>
  </si>
  <si>
    <t>5.1 Climate comptatible mining enhanced</t>
  </si>
  <si>
    <t>5.2 Climate comptatible mining enhanced by phasing out of diesel gensets for on-site electricity consumption</t>
  </si>
  <si>
    <t xml:space="preserve">6.1 Energy efficiency in agro-processing increased  </t>
  </si>
  <si>
    <t xml:space="preserve">6.2 Efficient brick kilns increased </t>
  </si>
  <si>
    <t xml:space="preserve">6.3 Energy efficiency in cement production increased </t>
  </si>
  <si>
    <t xml:space="preserve">6.4 Pozzolana use in cement increased  </t>
  </si>
  <si>
    <t>7.1 Grid-connected hydropower generation increased</t>
  </si>
  <si>
    <t xml:space="preserve">7.2 Solar mini-grids improved </t>
  </si>
  <si>
    <t xml:space="preserve">7.3 Off-grid and rooftop solar electrification increased </t>
  </si>
  <si>
    <t xml:space="preserve">7.4 Solar water heater (SWH) programme enhanced </t>
  </si>
  <si>
    <t xml:space="preserve">8.1 Efficient cook stoves incrased </t>
  </si>
  <si>
    <t xml:space="preserve">8.2 On-farm biogas for energy promoted </t>
  </si>
  <si>
    <t>9.1 Solar street lighting increased</t>
  </si>
  <si>
    <t xml:space="preserve">9.2 Efficient lighting in buildings increased </t>
  </si>
  <si>
    <t>10.1 Public transport infrastructure improved</t>
  </si>
  <si>
    <t>10.2 Improved transport infrastructure and services</t>
  </si>
  <si>
    <t xml:space="preserve">10.3 Vehicle emissions standards enhanced </t>
  </si>
  <si>
    <t xml:space="preserve">10.4 Electric vehicles (EVs) increased </t>
  </si>
  <si>
    <t>11.1 Fluorinated gases substitution enhanced</t>
  </si>
  <si>
    <t>11.2 Institutional capacity building and development for cross-sector NDC implementation enhanced</t>
  </si>
  <si>
    <t xml:space="preserve">Rwanda Fourth National  Communications (FNC) report </t>
  </si>
  <si>
    <t>Male: 75% Female: 45% (National Agriculture Survey, 2013)</t>
  </si>
  <si>
    <t>Although the majority of Rwandans, escpecially women, are employed in the agriculture sector, their access to credits/loans remain limited. A big share of credits/loans disbursed in agriculture is spread among men farmers (BNR, Financial Stability Directorate, Administrative Data, 2016).</t>
  </si>
  <si>
    <t>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t>
  </si>
  <si>
    <t xml:space="preserve">Radical terracing :125000 Ha                                                Progressive terracing:965,604 Ha                     (Baseline 2021,  PSTA4)   </t>
  </si>
  <si>
    <t>Women's Empowerment in Agriculture Index (WEAI)</t>
  </si>
  <si>
    <t>WEAI</t>
  </si>
  <si>
    <t>Support Communication and awereness raising on NDCs Implementation</t>
  </si>
  <si>
    <t xml:space="preserve">Women continue to have limited access to agricultural inputs including fertilizers. The limited land size prevents them from being eligible to the fertilizers’ subsidy programme (GENDER MONITORING OFFICE,  March  2017)
</t>
  </si>
  <si>
    <t xml:space="preserve">9000 farmers using surveillance tools by 2025 and 18,000 farmers by 2030           </t>
  </si>
  <si>
    <t xml:space="preserve"> Total poulation : 40%   (PSTA Targetby 2024)</t>
  </si>
  <si>
    <t>Access to  credit/loan  inn 2015: Male: 75.5% Female  :24.5 % (Source: BNR, Financial Stability Directorate, Administrative Data, 2016)</t>
  </si>
  <si>
    <t>Pilot National Agricultural Insurance Scheme</t>
  </si>
  <si>
    <t>80% of Public forest plantation  allocated to private  women and men operators by 2024</t>
  </si>
  <si>
    <t>52% in  2018  (ENR,  SSP 2017-2024)</t>
  </si>
  <si>
    <t>25 % of Public forest  plantations  private  women and men  operators in 2018  (ENR,  SSP 2017-2024)</t>
  </si>
  <si>
    <t>75% in  2018  (ENR,  SSP 2017-2024)</t>
  </si>
  <si>
    <t>35% in  2018  (ENR,  SSP 2017-2024)</t>
  </si>
  <si>
    <t>100% in  2018  (ENR,  SSP 2017-2024</t>
  </si>
  <si>
    <t>25%   (ENR,  SSP 2017-2024)</t>
  </si>
  <si>
    <t>100% in  2018  (ENR,  SSP 2017-2024)</t>
  </si>
  <si>
    <t xml:space="preserve">Female are more involved in agriculture compared to male, and most of them are in subsistence agriculture (EICV4, 2013/14).     </t>
  </si>
  <si>
    <t xml:space="preserve">Nyarugenge, Burera, Nyagatare, Musanze and Gicumbi.            The project contributes to fast tracking upgrade of rural settles to contribute to the Vision 2020 target of 70% rural population living in planned villages. </t>
  </si>
  <si>
    <t xml:space="preserve"> Busanza and Batsinda.  The project contributes to fast tracking upgrade of rural settles to contribute to the Vision 2020 target of 70% rural population living in planned villages. </t>
  </si>
  <si>
    <t>Kirehe and Nyagatare. The project contributes to green rural imidugudu settlements towards achieving climate resilient human settlement</t>
  </si>
  <si>
    <t>Musanze, Rubavu and Rwamagana. The project contributes to develop functional urban infrastructure for inclusive and sustainable development</t>
  </si>
  <si>
    <t xml:space="preserve">Construction of Implement 300 (no. or rural sectors) integrated rural settlements (IDP model) and assist rural households to be able to live in liveable, safe and well-serviced rural settlements (SSP  Urbanization &amp; Human Settlement 2017-2024) </t>
  </si>
  <si>
    <t>83.3%  (SSP, 2017-2024)</t>
  </si>
  <si>
    <t>42%  (SSP, 2017-2024)</t>
  </si>
  <si>
    <t>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t>
  </si>
  <si>
    <t>76% (2016-2017)</t>
  </si>
  <si>
    <t>100% (2023-2024)</t>
  </si>
  <si>
    <t>11.4  Awareness and Capacity  development for Cross-Sector and  Districts on ECC mainstreaming enhanced</t>
  </si>
  <si>
    <t>11.5 Access to finance (Resource mobilization) enhanced</t>
  </si>
  <si>
    <t xml:space="preserve">12.1 Waste-to-energy (WtE) plants inceased </t>
  </si>
  <si>
    <t xml:space="preserve">12.2 Landfill gas utilisation increased </t>
  </si>
  <si>
    <t>12.3 Aerobic composting increased</t>
  </si>
  <si>
    <t xml:space="preserve">12.4 Waste-water treatment plants (WWTP) increased </t>
  </si>
  <si>
    <t>13.1 National Water Security through water conservation practices, wetlands restoration, water storage and efficient water use developed</t>
  </si>
  <si>
    <t xml:space="preserve">13.2 Water resource models, water quality testing, and improved hydro-related information systems developed </t>
  </si>
  <si>
    <t>13.3 A catchment management plan for all Level 1 catchments developed and implemented</t>
  </si>
  <si>
    <t>13.4 Storm water management enhanced</t>
  </si>
  <si>
    <t>14.1 Disaster risk monitoring  enhanced</t>
  </si>
  <si>
    <t>14.2 Integrated early warning system, and disaster response plans established</t>
  </si>
  <si>
    <t>15.1 Preventive measures and create capacity to adapt to disease outbreaks strengthened</t>
  </si>
  <si>
    <t xml:space="preserve">1.1.2 Area (ha)  of terraced land under crop rotation                                                 </t>
  </si>
  <si>
    <t xml:space="preserve">1.2.1 Area (ha)  under new fodder species production                                    </t>
  </si>
  <si>
    <t xml:space="preserve">1.2.3 Number of new fodder use </t>
  </si>
  <si>
    <t>1.3.1 Number of  new kraals</t>
  </si>
  <si>
    <t>1.4.1  Area (ha) compost application</t>
  </si>
  <si>
    <t>1.4.2 Quantity (t/ha) of compost application</t>
  </si>
  <si>
    <t xml:space="preserve">1.4.3 Quantity (kg/t rice) deep fertiliser and biomass use in rice production  </t>
  </si>
  <si>
    <t>1.5.1 Area (ha) under radical terracing and  progressive terracing</t>
  </si>
  <si>
    <t>1.6.1 Area (ha) with banana and coffee multi-crop production</t>
  </si>
  <si>
    <t>1.8.1  Number of new species (# cows replaced with cross-breeds)</t>
  </si>
  <si>
    <t>1.7.1  Area (ha) with conservation tillage</t>
  </si>
  <si>
    <t>1.9.1  Number of climate resilient crop varieties developed by 2030</t>
  </si>
  <si>
    <t xml:space="preserve">1.10.1 Capacity of storage constructed in MT </t>
  </si>
  <si>
    <t>1.14.1 Ha of crops under insurance (by season)</t>
  </si>
  <si>
    <t>1.14.3 Number of cows under insurance</t>
  </si>
  <si>
    <t>1.15.1 Area (ha) with Solar pumping irrigation</t>
  </si>
  <si>
    <t>2.1.1 Change in land area covered by agroforestry</t>
  </si>
  <si>
    <t>2.2.1  Hectares of forest restored/ afforested in program area and hectares of protected forest in project/ program area</t>
  </si>
  <si>
    <t>2.3.2 Change in Forest area degraded/ rehabilitated</t>
  </si>
  <si>
    <t>3.1.2 Detailed spatial plans for all Districts</t>
  </si>
  <si>
    <t>3.2.1 Percentage of registered state land optimally used</t>
  </si>
  <si>
    <t>3.3.1 Accurate data on exposure to climate vulnerability on households (HHs) and infrastructures in high risk areas reported</t>
  </si>
  <si>
    <t>3.3.2 Percentage of operational integrated geospatial information framework integrated with environmental and socio economic statistics</t>
  </si>
  <si>
    <t>4.1.3 Average share of the built-up area of cities that is open and green space for public use for all (SDG)</t>
  </si>
  <si>
    <t>4.1.2 Percentage of rural households settled in integrated, planned, green rural settlements disaggregated by gender of head of households (SSP Urbanization &amp; Human Settlement 2017-2024) .</t>
  </si>
  <si>
    <t>5.2.1 Phasing out of diesel gensets for on-site electricity consumption, to be replaced with grid and/or on-site renewable power production.</t>
  </si>
  <si>
    <t xml:space="preserve">6.1.1 Number of e coffee and tea factories using Energy efficiency technologies to reduce firewood and electricity consupition </t>
  </si>
  <si>
    <t xml:space="preserve">6.2.1 Number efficient brick kilns </t>
  </si>
  <si>
    <t>6.3.1  Percentage of factories using non-fossil energy for ciment production</t>
  </si>
  <si>
    <t xml:space="preserve">6.4.1 Quantity (t) of pozzolana used to relace clinker </t>
  </si>
  <si>
    <t xml:space="preserve">6.4.2 Percentage of clinker/cement ratio </t>
  </si>
  <si>
    <t xml:space="preserve">7.1.1 Capacity (MW) of hydropower grid connected </t>
  </si>
  <si>
    <t>7.2.1  Quantity (MWp) of solar minigrids</t>
  </si>
  <si>
    <t>7.3.1 Quantity (MWp) rooftop solar produced</t>
  </si>
  <si>
    <t>7.4.1 Number of  SWH installed</t>
  </si>
  <si>
    <t xml:space="preserve">8.2.2 The number of households depending on firewood as a source of energy for cooking halved to 42% disaggregated by gender of head of households (SSP  Energy 2017-2024) </t>
  </si>
  <si>
    <t>9.1.1 Number of  Solar LED streetlights</t>
  </si>
  <si>
    <t>9.1.2 Number of  Solar traffic lights</t>
  </si>
  <si>
    <t>9.2.1 Number of  CFL replacements</t>
  </si>
  <si>
    <t>10.1.1 Number of buses, LDVs and HDVs</t>
  </si>
  <si>
    <t>10.3.1 Average fuel economy for newly registered vehicles (litres per 100 km)</t>
  </si>
  <si>
    <t>10.4.1 Number of Electric vehicles (EV)</t>
  </si>
  <si>
    <t>11.1.1 Percentage of F-gas substituted</t>
  </si>
  <si>
    <t>11.3.1 Number of NDC MRV report, National  Communications (NCs) and Biennial Update Report (BURs) supported by gender disaggregated data produced</t>
  </si>
  <si>
    <t>11.4.1 Number  of People trained on ECC mainstreaming disaggregated by gender</t>
  </si>
  <si>
    <t xml:space="preserve">11.5.1 Cumulative volume of finance [USD millions] mobilized for climate and environmental purposes </t>
  </si>
  <si>
    <t>12.1.1 Number of WtE sites</t>
  </si>
  <si>
    <t>12.1.2 Quantity of energy (MW) generated through f WtE</t>
  </si>
  <si>
    <t>12.2.1 Number of Sites with LFG capture</t>
  </si>
  <si>
    <t>12.2.2 Quantity (MW) of LFG generated</t>
  </si>
  <si>
    <t>12.3.1 Amount produced (t)</t>
  </si>
  <si>
    <t>12.3.2 Composting rate (% organic waste composted)</t>
  </si>
  <si>
    <t>12.4.1 Number of WWTP facilities</t>
  </si>
  <si>
    <t xml:space="preserve">13.1.1 Water storage per capita (m³  per capita) </t>
  </si>
  <si>
    <t>13.1.2 Renewable water resource availability per capita per annum (m³ /capita/a)</t>
  </si>
  <si>
    <t>13.2.1 Percentage of catchments with water balance and allocation models</t>
  </si>
  <si>
    <t>13.2.2 % of Catchments with management committees/Task Forces (at least 30% women involved in the committees)</t>
  </si>
  <si>
    <t>13.3.1 Number of operational hydrological stations</t>
  </si>
  <si>
    <t>13.3.2 Percentage of water bodies with good ambient water quality</t>
  </si>
  <si>
    <t>13.4.1 Percentage of urban population in areas covered by master plans with storm water considerations</t>
  </si>
  <si>
    <t>14.2.1 Percentage of extreme weather events for which advance warning was provided at least 30 minutes in advance</t>
  </si>
  <si>
    <t>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t>
  </si>
  <si>
    <t>SSP</t>
  </si>
  <si>
    <t>Sector  Strategic plan</t>
  </si>
  <si>
    <t>C</t>
  </si>
  <si>
    <t>RH,PH,DH and HC</t>
  </si>
  <si>
    <t>Referral Hospital, Provincial Hospital, District  Hospital,Health Centre</t>
  </si>
  <si>
    <t>11.3 NDCs Measuring, Reporting and Verification (MRV) system and supporting tools for gender responsive mitigation and adaptation measures operationalized</t>
  </si>
  <si>
    <t>Strengthening  the capacity of women farmers in  agriculture and climate change adaptation mechanisms to access climate smart technologies and information</t>
  </si>
  <si>
    <t>Strengthenig    the capacity of women farmers in  tree nursery and forest management in timber and non-timber forest product value chains</t>
  </si>
  <si>
    <t xml:space="preserve">Awareness raising on gender issues and women’s role in forestry value chains </t>
  </si>
  <si>
    <t xml:space="preserve">Awareness and sensitization  of local communities   to promote environmental health and reduce the air pollution and  mitigate the adverse effects of climate change </t>
  </si>
  <si>
    <t>Building Capacity of health workers in disaster prevention, detection, response and recovery to reduce the risk of outbreaks and diseases</t>
  </si>
  <si>
    <t>Capacity building on sustainable and climate  compatible mining for all mining companies</t>
  </si>
  <si>
    <t>Building Capacity of national negotiators and technical officers  to effectively negotiate in international climate change meetings</t>
  </si>
  <si>
    <t>Technical assistance to increase private sector participation in the development of off-grid connected hydro and solar power</t>
  </si>
  <si>
    <t>Strengthen the capacity of transport sector at local and national levels for NDC implementation in the sector</t>
  </si>
  <si>
    <t>Support the development of models to limit the increase of private motorized transport</t>
  </si>
  <si>
    <t>Technical assistance to conduct feasibility studies on the use of biomass resources for composting and its conflict with other uses including biomass use for cooking and building materials</t>
  </si>
  <si>
    <t>Capacity building for sector experts on developing bankable projects inclusive of water, nutrients use efficiency, energy and agriculture sector needs</t>
  </si>
  <si>
    <t>Increase awareness on water harvesting techniques and management of small / medium irrigation systems</t>
  </si>
  <si>
    <t xml:space="preserve">FONERWA-Technical assistance to support to private sector to develop and implement NDCs projects through the development of flagships (Forestry, Agriculture, Energy) </t>
  </si>
  <si>
    <t xml:space="preserve">Awareness and outreach programs on land use master plans compliance  and  land use management in order to sustainably safeguard our environment </t>
  </si>
  <si>
    <t>Capacity building for national experts (public, private and NGOs including District Forestry Officers) on forest pathology, entomology and forestry economics</t>
  </si>
  <si>
    <t>Conduct trainings and sensitization through Media on disaster risk reduction and management</t>
  </si>
  <si>
    <t>Building Capacity of  Local Government  to integrate climate change (adaptation and mitigation) into District Development Strategies based on experience of the 4 pilote Districts (Musanze, Nyagatare, Rubavu and Muhanga)</t>
  </si>
  <si>
    <t xml:space="preserve">Rwanda  Biennial Transparent Report (BTR) </t>
  </si>
  <si>
    <t>Multinational-Interconnection of Electrical Grids Of Nile Equatorial Lakes Countries (Construction Of Kigoma/Rwanda-Ngozi/Burundi 220/110kv Electric Line And Associated Substations)</t>
  </si>
  <si>
    <t>Feasibiliy study for water supply in volcanic regions Rwanda(final report  feasibility study )</t>
  </si>
  <si>
    <t>Climate proofing for Integrated rural setlement in Kirehe and Kayonza Districts of Eastern Province</t>
  </si>
  <si>
    <t>Improving Municipal Solid Waste (MSW) in secondary cities of Rwanda:  Muhanga and Huye Districs</t>
  </si>
  <si>
    <t>IFE-07-RWA-C1 Concept Note: Project (W1)</t>
  </si>
  <si>
    <t>Investing for Employment (IFE)</t>
  </si>
  <si>
    <t>IFE</t>
  </si>
  <si>
    <t>Investing for Employment</t>
  </si>
  <si>
    <t>Priotization</t>
  </si>
  <si>
    <t>High</t>
  </si>
  <si>
    <t>Medium</t>
  </si>
  <si>
    <t>Low</t>
  </si>
  <si>
    <t>N/A</t>
  </si>
  <si>
    <t>Not  Applicable</t>
  </si>
  <si>
    <t>Not Applicable</t>
  </si>
  <si>
    <t>Row Labels</t>
  </si>
  <si>
    <t>Grand Total</t>
  </si>
  <si>
    <t>Support to the integrated management of water ressources of Lake Kivu and Ruzizi River (regional, incl. DRC)</t>
  </si>
  <si>
    <t xml:space="preserve"> Strengthenig   the capacity of women in entrepreneurship skills in agribusiness, seeds multiplication and other arising agriculture opportunities</t>
  </si>
  <si>
    <t>SECTOR/Project</t>
  </si>
  <si>
    <t>Rural electrification with  mini-grid in  Rwanda</t>
  </si>
  <si>
    <t>Rural electrification withmini-grid in Rwanda</t>
  </si>
  <si>
    <t>Concept Note development and Feasibility study Submitted to AfDB</t>
  </si>
  <si>
    <t xml:space="preserve">1.13.1  Number of hectares under irrigation within IWRM framework </t>
  </si>
  <si>
    <t>AVEREGE/10</t>
  </si>
  <si>
    <t>TOTAL/60</t>
  </si>
  <si>
    <t>Multi  sector</t>
  </si>
  <si>
    <t>HIGH PRIORITY</t>
  </si>
  <si>
    <t>MEDIUM PRIORITY</t>
  </si>
  <si>
    <t>LOW PRIORITY</t>
  </si>
  <si>
    <t>To be implemeted in the 3rd year</t>
  </si>
  <si>
    <t>RAKING SCORE</t>
  </si>
  <si>
    <t>RANK</t>
  </si>
  <si>
    <t>Criteria</t>
  </si>
  <si>
    <t>SCORE</t>
  </si>
  <si>
    <t>PRIORITIATION</t>
  </si>
  <si>
    <t xml:space="preserve">METHODOLOGY for Priotization </t>
  </si>
  <si>
    <t>C1</t>
  </si>
  <si>
    <t>C2</t>
  </si>
  <si>
    <t>C3</t>
  </si>
  <si>
    <t>C4</t>
  </si>
  <si>
    <t>C5</t>
  </si>
  <si>
    <t>PRIOTIZATION CRITERIA</t>
  </si>
  <si>
    <t>A project  related to build  redness  of the  country for resource mobilization</t>
  </si>
  <si>
    <t xml:space="preserve">A   project with impact contributing to job creation, boost  economic activities and improve the livelihood of citizens </t>
  </si>
  <si>
    <t>4.9  -1</t>
  </si>
  <si>
    <t>Concept  note  (see  Thabitha)</t>
  </si>
  <si>
    <t>Increasing the resilience of refugies and host communities through enhanced access to alternative energy source and improved environmental management in Rwanda</t>
  </si>
  <si>
    <t>Project  Idea  Note (PIN)</t>
  </si>
  <si>
    <t>ECOFIX Ltd</t>
  </si>
  <si>
    <t>Green buildings and retrofits for affordable housing</t>
  </si>
  <si>
    <t xml:space="preserve">Business Plan </t>
  </si>
  <si>
    <t>Organic “Green” Natural Fertilizers Made in Rwanda</t>
  </si>
  <si>
    <t>Renewgreen Ltd</t>
  </si>
  <si>
    <t xml:space="preserve">Operationalise the MRV </t>
  </si>
  <si>
    <t xml:space="preserve"> MRV framework for Rwanda’s updated NDC</t>
  </si>
  <si>
    <t xml:space="preserve">Operationalization of Rwanda NDCs Implementation Framework </t>
  </si>
  <si>
    <t xml:space="preserve">Concept note   </t>
  </si>
  <si>
    <t>Strengthenig capacity of focal ministries for NDC coordination and stakeholders engagement</t>
  </si>
  <si>
    <t>Climate promise phase 2</t>
  </si>
  <si>
    <t>Clean Cooking and fuel</t>
  </si>
  <si>
    <t>Project to be developed</t>
  </si>
  <si>
    <t>GMO</t>
  </si>
  <si>
    <t>Gender Monitoring Office</t>
  </si>
  <si>
    <t>Column</t>
  </si>
  <si>
    <t>1.2.2 Number of seeds multiplier Cooperatives disaggregated by gender head of cooperatives (Gender and agriculture indicators, GMO, 2017 p.17)</t>
  </si>
  <si>
    <t>1.4.4 % of farmer who have accesses  to organic Fertilizers disaggregated by gender (Gender and agriculture indicators, GMO, 2017 p.15)</t>
  </si>
  <si>
    <t>1.1.3 % of women  and  man with rigth over agriculture  land under crop rotation (Gender and agriculture indicators, GMO, 2017 p.13)</t>
  </si>
  <si>
    <t>19.38% (Program-for-Results (P4R) 2016/2017)</t>
  </si>
  <si>
    <t>NST1</t>
  </si>
  <si>
    <t>National Strategy for Transformation</t>
  </si>
  <si>
    <t>Q</t>
  </si>
  <si>
    <t>CAADP</t>
  </si>
  <si>
    <t>Comprehensive Africa Agriculture Development Programme</t>
  </si>
  <si>
    <t>1.14.2 % of famers who received crop Insurance, Credit/Loan disaggregated by gender (PSTA4, p.99); (Gender and agriculture indicator, GMO, 2017 p.17, indicator 9)</t>
  </si>
  <si>
    <t>2.3.2  % of Public forest plantations allocated to private operators (disagregated by % for men &amp; women operators) (SSP/ENR 2018-2024, p.38)</t>
  </si>
  <si>
    <t>2.3.3 % of improved seeds provided to farmers (at least 30% women farmers)(SSP/ENR 2018-2024, p.38)</t>
  </si>
  <si>
    <t>3.2.2 Model linking land use/ administration in place</t>
  </si>
  <si>
    <t>15.1.2 Percentage of Public Health Facilities (RH,PH,DH and HC) with effective waste management systems according to MOH / WHO standards (4th Health SSP, 2017-2024 p. 37)</t>
  </si>
  <si>
    <t>Project  immediate activities</t>
  </si>
  <si>
    <t>Estimated cost for immediate activities</t>
  </si>
  <si>
    <t>1. Support to develop the concept note and development of the project proposal</t>
  </si>
  <si>
    <t xml:space="preserve"> Support to develop the concept note </t>
  </si>
  <si>
    <t>Support to the sector for project identification</t>
  </si>
  <si>
    <t>1.Support to develop the concept note and ToRs                                                                      2. Strengthen coordination</t>
  </si>
  <si>
    <t xml:space="preserve"> 1.Support to develop the concept note and ToR</t>
  </si>
  <si>
    <t xml:space="preserve"> Support to develop the concept note and stakeholder engagement </t>
  </si>
  <si>
    <t xml:space="preserve"> Support to develop the concept note and cconduct feasibility study</t>
  </si>
  <si>
    <t xml:space="preserve"> Support to develop the concept note  development of feasibility study</t>
  </si>
  <si>
    <t xml:space="preserve"> Support to develop the concept note and develop awereness materials</t>
  </si>
  <si>
    <t xml:space="preserve"> Support to develop the concept note and feasibility study    </t>
  </si>
  <si>
    <t xml:space="preserve"> Support to develop the concept note and develop awereness tools</t>
  </si>
  <si>
    <t xml:space="preserve"> 1.Support to develop the concept note. . Purchase and distribution of water storage equipment </t>
  </si>
  <si>
    <t xml:space="preserve">1.Review of the concept note and development of the project proposal                 </t>
  </si>
  <si>
    <t xml:space="preserve"> Support to develop the concept note  and conduct Feasibility study </t>
  </si>
  <si>
    <t xml:space="preserve"> Support to develop the concept note and Feasibility study </t>
  </si>
  <si>
    <t xml:space="preserve">1.Review of the concept note and development of the full project proposal                 </t>
  </si>
  <si>
    <t xml:space="preserve">1. Support to develop the concept note . 2. Stakeholders engagement  </t>
  </si>
  <si>
    <t xml:space="preserve"> 1.Support to develop the concept note 2. Stakeholders engagement  </t>
  </si>
  <si>
    <t>1. Support to develop the concept note 2. Stakeholders engagemen</t>
  </si>
  <si>
    <t>Business Plan available. The project consist of making green organic fertilizer using Rwandan natural powdered limestone and volcanic basalt, lake sediments, and peat to produce a locally-made “natural organic fertilizer</t>
  </si>
  <si>
    <t>To be detemined</t>
  </si>
  <si>
    <t xml:space="preserve">10.2.3 Proportion (%) of population who have easy access to public transportation disaggregated  by location (rural and urban area) (SSP  Transport 2017-2024) </t>
  </si>
  <si>
    <t>11.4.2 2 Number of awareness Campaign on ECC mainstreaming conducted</t>
  </si>
  <si>
    <t>1.11.2  Percentage of farmers adopting appropriate technology and improved practices of crop managementdisaggregated by gender (PSTA4, p.101)</t>
  </si>
  <si>
    <t>Reduced GHG emissions from
improved transport services which
reduces motorized private transport</t>
  </si>
  <si>
    <t>Reduction of harmful pollutants, enhacing
resilience of population to disease and
adverse climate impacts.</t>
  </si>
  <si>
    <r>
      <rPr>
        <b/>
        <sz val="10"/>
        <rFont val="Arial"/>
        <family val="2"/>
      </rPr>
      <t xml:space="preserve">MDTF - PfoR ( </t>
    </r>
    <r>
      <rPr>
        <sz val="10"/>
        <rFont val="Arial"/>
        <family val="2"/>
      </rPr>
      <t>Agriculture Multi-Donor Trust Fund )</t>
    </r>
  </si>
  <si>
    <r>
      <rPr>
        <b/>
        <sz val="10"/>
        <rFont val="Arial"/>
        <family val="2"/>
      </rPr>
      <t xml:space="preserve">UEDI - Infra </t>
    </r>
    <r>
      <rPr>
        <sz val="10"/>
        <rFont val="Arial"/>
        <family val="2"/>
      </rPr>
      <t>( Urban Economic Development Intervention</t>
    </r>
  </si>
  <si>
    <r>
      <rPr>
        <b/>
        <sz val="10"/>
        <rFont val="Arial"/>
        <family val="2"/>
      </rPr>
      <t>CDEU</t>
    </r>
    <r>
      <rPr>
        <sz val="10"/>
        <rFont val="Arial"/>
        <family val="2"/>
      </rPr>
      <t xml:space="preserve"> ( Institutional Strengthening and Capacity Development of the Electricity Utility- EUCL)</t>
    </r>
  </si>
  <si>
    <t xml:space="preserve">1.Review of the concept note and development of the project proposal 2.Conduct a research survey on the use of biomass resources for composting and its conflict with other uses including biomass use for cooking and building materials                                                                                                               </t>
  </si>
  <si>
    <t>1.Review of the concept note and development of the project proposal 2. Support to the development of feasibility study</t>
  </si>
  <si>
    <t>1.Review of the concept note and development of the project proposal  2.Conduct capacity need assessment                                                                                  3. capacity building</t>
  </si>
  <si>
    <t>1.Review of the concept note and development of the project proposal  2. Support to the development of feasibility study</t>
  </si>
  <si>
    <t xml:space="preserve"> 1. Support to develop the concept note  2. Support to the development of feasibility study</t>
  </si>
  <si>
    <t xml:space="preserve"> 1. Support to develop the concept note 2. Support to the development of feasibility study</t>
  </si>
  <si>
    <t xml:space="preserve">1.Review of the concept note and development of the project proposal 2.stakeholders engagement </t>
  </si>
  <si>
    <t>1.Review of the concept note and development of the project proposal  2.Stakeholders engagement</t>
  </si>
  <si>
    <t>1.Review of the concept note and development of the project proposal  2. Support to the development of feasibility study   3. Conduct awaireness raising on climate resilience technologies</t>
  </si>
  <si>
    <t>1. Support to develop the concept note 2. Stakeholders engagement</t>
  </si>
  <si>
    <t>1.Review of the concept note and development of the project proposal  2. Support to the development of feasibility study  3. Conduct awaireness raising on climate resilience technologies</t>
  </si>
  <si>
    <t xml:space="preserve">1.Review of the concept note and development of the project proposal  2. Stakeholders engagement </t>
  </si>
  <si>
    <t>1. Support to develop the concept note and development of the project proposal  2. Stakeholders engagement</t>
  </si>
  <si>
    <t xml:space="preserve">1.Support to develop the concept note 2.Conduct capacity need assessment. </t>
  </si>
  <si>
    <t xml:space="preserve">1.Review of the concept note and development of the project proposal  2. Establish E-moto station </t>
  </si>
  <si>
    <t xml:space="preserve"> 1.Support to develop the concept note 2. Conduct capacity need assessment </t>
  </si>
  <si>
    <t>Rehabilitation of Mukungwa and Kinoni riverbanks and hillsides)  in Gakenke  District</t>
  </si>
  <si>
    <t>10.2.2 Environmental and engineering guidelines developed (for climate resilient road infrastructure) with gender consideration</t>
  </si>
  <si>
    <t>Outcome/KPI</t>
  </si>
  <si>
    <t xml:space="preserve">Count </t>
  </si>
  <si>
    <t>1. Increased productivity, nutritional value and resilience through sustainable, diversified, and integrated crop, livestock, and fish production systems in a gender-responsive and climate resilient manner</t>
  </si>
  <si>
    <t xml:space="preserve">1.1.1 Area (ha) with crop rotation  </t>
  </si>
  <si>
    <t>Radical terracing: 142,500 Ha by 2024 (PSTA4)                                                     Progressive terracing: 1,007,624 Ha by 2024 (PSTA4)</t>
  </si>
  <si>
    <r>
      <rPr>
        <sz val="7"/>
        <rFont val="Times New Roman"/>
        <family val="1"/>
      </rPr>
      <t xml:space="preserve"> </t>
    </r>
    <r>
      <rPr>
        <sz val="11"/>
        <rFont val="Calibri"/>
        <family val="2"/>
        <scheme val="minor"/>
      </rPr>
      <t>Strengthenig   the capacity of women in entrepreneurship skills in agribusiness, seeds multiplication and other arising agriculture opportunities</t>
    </r>
  </si>
  <si>
    <t xml:space="preserve">1.11.1  Number of farmers using surveillance tool (FAW Database, BXW apps etc.) disaggregated by gender                                                                                           </t>
  </si>
  <si>
    <t>2000 farmers using surveillance tools in 2019 Male:   Female :                                                Total population :29%</t>
  </si>
  <si>
    <t>1.12.1  Share of agriculture land under Sustainable Land Management practices disaggregated by gender (PSTA4, p.99); (Gender and agriculture indicator, GMO, 2017 p.13)</t>
  </si>
  <si>
    <t>In June 2017, an estimated 103,918 ha of radical terraces and 913,884 ha of progressive terraces have been implemented                                      Baseline : 2020/2021: 68 % equivalent to 1,241,104 ha  (PSTA 4)</t>
  </si>
  <si>
    <t>The target is to reach 1,495,624 Ha by 2025                                                   Target : 2024:83 % (PSTA 4)</t>
  </si>
  <si>
    <t xml:space="preserve">102,284 Ha to be irrigated by 2025 [3];                     (ii) 200,000 Ha to be irrigated by 2030  </t>
  </si>
  <si>
    <t xml:space="preserve">2. Ecosystems and forest resources increased and sustainably managed to optimise the economic and ecological functions in a gender-responsive </t>
  </si>
  <si>
    <t>2.3.1 Number of Ha of private forest restored and whose owners are grouped into cooperatives  disaggregated  by gender   head of Coopperatives</t>
  </si>
  <si>
    <t>3. Integrated and sustainable land management to maximize reliable, efficient and productive investments in a gender-responsive and climate resilient manner</t>
  </si>
  <si>
    <t>3.1.1 National land use development master plan (NLUDMP) that includes comprehensive measures and procedures for sustainable land use practices with gender consideration</t>
  </si>
  <si>
    <t>3.1.3 % of compliance of land use development plans (LUDP) to the NLUDMP ( 50% women involved)</t>
  </si>
  <si>
    <t xml:space="preserve">4.1.1 Percentage of (1) urban population living in informal settlements, (2) rural population living in clustered settlements disaggregated by gender of head of households </t>
  </si>
  <si>
    <t>5.1.1 Percentage of companies deploying climate compatible mining disaggregated by gender</t>
  </si>
  <si>
    <t xml:space="preserve">8.1.1 Number of HH with Efficient stoves disaggregated by gender of head of households </t>
  </si>
  <si>
    <t>8.2.1 Number of  on-farm biodigesters disaggregated by gender of head of households</t>
  </si>
  <si>
    <t>10.2.4 Number of passengers using the public transport each year disaggregated by gender</t>
  </si>
  <si>
    <t>11.2.1 Number of staff who acquired technical skills to effectively coordinate and report on NDC implementation disaggregated by gender</t>
  </si>
  <si>
    <t>0 NDC MRV report, 3 NCs and 1 BURs</t>
  </si>
  <si>
    <t>12.4.2 Number of households connected to WWTP disaggregated by gender of head of households</t>
  </si>
  <si>
    <t xml:space="preserve">14.1.1 Number of population covered by Disaster risk reduction (DRR) programs disaggregated by gender </t>
  </si>
  <si>
    <t>14.1.2 Number of effective city contingency plans developed with gender consideration</t>
  </si>
  <si>
    <t>15.1.1  Mortality rate per 1,000 population related to  environmental causes (vector borne disease and air pollution) disaggregated by gender (UNDP/NDC support programm 2019: gender responsive indicators)</t>
  </si>
  <si>
    <t>1.Support to develop the concept note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</si>
  <si>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</si>
  <si>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</si>
  <si>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</si>
  <si>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</si>
  <si>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</si>
  <si>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 xml:space="preserve"> 1. Support to develop the concept note                                                               2. Support to the development of feasibility study</t>
  </si>
  <si>
    <t xml:space="preserve"> 1.Support to develop the concept note .                                                              2. Mapping the targeted sites                                                                                   3. Awaireness raising on sustainable mining </t>
  </si>
  <si>
    <t>1.Review of the concept note and development of the project proposal                                                                                2. Support to the development of feasibility study</t>
  </si>
  <si>
    <t xml:space="preserve">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t>
  </si>
  <si>
    <t xml:space="preserve"> 1. Support to develop the concept note                                                                          2. Support to the development of feasibility study</t>
  </si>
  <si>
    <t xml:space="preserve"> 1. Support to develop the concept note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</si>
  <si>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</si>
  <si>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</si>
  <si>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</si>
  <si>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Coonduct capacity need assessment</t>
  </si>
  <si>
    <t>1.Review of the concept note and development of the project proposal            2. Develop mainstreaming tools</t>
  </si>
  <si>
    <t xml:space="preserve">1.Review of the concept note and development of the project proposal             2. Support to the development of feasibility study. Construction design </t>
  </si>
  <si>
    <t xml:space="preserve">1. Support to develop the concept note                                                   2.Feasibility study                                                                                                       3. Design the  Meteorological  center </t>
  </si>
  <si>
    <t xml:space="preserve"> 1. Support to develop the concept note                                                                      2. Stakeholder engagement </t>
  </si>
  <si>
    <t>1.Review of the concept note and development of the project proposal                                                                                                   2. Support to the development of feasibility study</t>
  </si>
  <si>
    <t xml:space="preserve"> 1. Support to develop the concept note                                                                        2. Purchase and distribution of  rainwater harvesting equipment </t>
  </si>
  <si>
    <t>1.Review of the concept note and development of the project proposal                          2. Support to the development of feasibility study</t>
  </si>
  <si>
    <t>1.Review of the concept note and development of the project proposal                       2. Support to the development of feasibility study</t>
  </si>
  <si>
    <t xml:space="preserve"> 1.Support to develop the concept note                                                                2. Purchase and distribution of water storage equipment </t>
  </si>
  <si>
    <t xml:space="preserve"> 1. Support to develop the concept note                                                                 2. Support to the development of feasibility study</t>
  </si>
  <si>
    <t xml:space="preserve"> 1. Support to develop the concept note                                                                  2. Support to the development of feasibility study</t>
  </si>
  <si>
    <t xml:space="preserve"> 1. Support to develop the concept note                                                                2. Support to the development of feasibility study</t>
  </si>
  <si>
    <t xml:space="preserve"> 1. Support to develop the concept note                                                                      2. Support to the development of feasibility study</t>
  </si>
  <si>
    <t>1.Review of the concept note and development of the project proposal                            2. Support to the development of feasibility study</t>
  </si>
  <si>
    <t xml:space="preserve"> 1. Support to develop the concept note                                                              2. Support to the development of feasibility study</t>
  </si>
  <si>
    <t xml:space="preserve"> 1. Support to develop the concept note                                                                         2. Support to the development of feasibility study</t>
  </si>
  <si>
    <t xml:space="preserve"> 1. Support to develop the concept note                                                                        2. Support to the development of feasibility study</t>
  </si>
  <si>
    <t>1.Review of the concept note and development of the project proposal                2. Support to the development of feasibility study                                                     3. Conduct awaireness raising on climate resilience technologies</t>
  </si>
  <si>
    <t>1.Review of the concept note and development of the project proposal               2. Support to the development of feasibility study</t>
  </si>
  <si>
    <t>1. Support to develop the concept note                                                                        2. Stakeholders engagement</t>
  </si>
  <si>
    <t>1. Support to develop the concept note                                                                    2. Stakeholders engagement</t>
  </si>
  <si>
    <t>1. Support to develop the concept note                                                                         2. Stakeholders engagement</t>
  </si>
  <si>
    <t>1. Support to develop the concept note                                                                       2. Stakeholders engagement</t>
  </si>
  <si>
    <t xml:space="preserve">1.Review of the concept note and development of the project proposal                                            2. Develop awaireness tools and curricula integrating for integrating sustainable development and climate action sustainable development and climate action </t>
  </si>
  <si>
    <t xml:space="preserve"> 1.Support to develop the concept note                                                                        2. Stakeholders engagement </t>
  </si>
  <si>
    <t>1.Review of the concept note and development of the project proposal                               2. Support to the development of feasibility study</t>
  </si>
  <si>
    <t>1.Review of the concept note and development of the project proposal                                                                                                  2. Support to the development of feasibility study</t>
  </si>
  <si>
    <t>1.Review of the concept note and development of the project proposal       2. Support to the development of feasibility study</t>
  </si>
  <si>
    <t xml:space="preserve"> 1.Support to develop the concept note                                                                        2. Conduct capacity need assessment                                                                         3. Stakehoders engagement                                                                                           4. Capacity building in efficient energy using improved cook stoves </t>
  </si>
  <si>
    <t>1.Review of the concept note and development of the project proposal             2. Support to the development of feasibility study</t>
  </si>
  <si>
    <t xml:space="preserve"> 1. Support to develop the concept note                                                                           2. Support to the development of feasibility study</t>
  </si>
  <si>
    <t>1.Review of the concept note and development of the project proposal                         2. Support to the development of feasibility study                                                   3. Conduct awaireness raising on climate resilience technologies</t>
  </si>
  <si>
    <t>1.Review of the concept note and development of the project proposal                 2. Support to the development of feasibility study</t>
  </si>
  <si>
    <t xml:space="preserve">1.Review of the concept note and development of the project proposal                  2. Support to the development of feasibility study                                                      3. Stakeholders engagement                                                                      4.Procurement of land.                                                                                           5. Procureement of constructin materials                                                                     6. Construction </t>
  </si>
  <si>
    <t>1.Review of the concept note and development of the project proposal                                  2. Support to the development of feasibility study                                                      3. Conduct awaireness raising on climate resilience technologies</t>
  </si>
  <si>
    <t xml:space="preserve"> 1.Support to develop the concept note .                                                                    2. Document the lesson learned from LAFREC I. </t>
  </si>
  <si>
    <t>1.Support to develop the concept note                                                                          2. Conduct capacity need assessment</t>
  </si>
  <si>
    <t xml:space="preserve"> 1.Support to develop the concept note .                                                                   2 Mapping of fragile and vulnerable agricultural lands</t>
  </si>
  <si>
    <t xml:space="preserve"> 1.Support to develop the concept note .                                                             2.Purchase and installation of green house facilities for vegetable production</t>
  </si>
  <si>
    <t xml:space="preserve"> 1. Support to develop the concept note                                                                        2. Stakeholders engagement </t>
  </si>
  <si>
    <t>1.Review of the concept note and development of the project proposal             2. Support to the development of feasibility study and Environmental and Social Impact Assessment  (ESSIA).</t>
  </si>
  <si>
    <t>1.Review of the concept note and development of the project proposal            2. Support to the development of feasibility study                                                        3. Conduct awaireness raising on climate resilience technologies</t>
  </si>
  <si>
    <t xml:space="preserve">Green City Kigali Project </t>
  </si>
  <si>
    <t>GCF/GoR/Germany Government-KFW</t>
  </si>
  <si>
    <t xml:space="preserve"> Full proposal development and feasibility study    </t>
  </si>
  <si>
    <t xml:space="preserve"> Review  the concept note and development of the full proposal </t>
  </si>
  <si>
    <t xml:space="preserve"> 1.Development of the full proposal  2. Stakeholders engagement </t>
  </si>
  <si>
    <t>Support to FONERWA basket-earmarked/Adaptation</t>
  </si>
  <si>
    <t>Operationalization of Green City Kigali Project</t>
  </si>
  <si>
    <t xml:space="preserve"> 1.Support to develop the project proposal 2. Stakeholders engagement  </t>
  </si>
  <si>
    <t>PPF</t>
  </si>
  <si>
    <t>AM</t>
  </si>
  <si>
    <t xml:space="preserve">Mainstreaming Climate Smart Planning and Implementation into Agricultural Development   </t>
  </si>
  <si>
    <t xml:space="preserve">1.Development of full project proposal                </t>
  </si>
  <si>
    <t>Recources mobilisation for the project implementation</t>
  </si>
  <si>
    <t>National Integrated Solid Waste Management Strategy implemetation</t>
  </si>
  <si>
    <t xml:space="preserve">Water Security for All Programm </t>
  </si>
  <si>
    <t xml:space="preserve">1.Suppot to develop projects pipeline from the stratgy                                                                                           </t>
  </si>
  <si>
    <t xml:space="preserve">No immediate activity  so far </t>
  </si>
  <si>
    <t>1.Awareness raising at Distrct level 2. Capacity development  on NDCs at District level. 3. Imbeded technical assistance to LODA ; 4 Support to 4 pilote Districts to finalize Project Idea Notes (PINs) and develop full project proposals.</t>
  </si>
  <si>
    <t>Climate promise phase  2</t>
  </si>
  <si>
    <t>Clean Cooking  (Clean cook stoves and fuel)</t>
  </si>
  <si>
    <t>Sum of Budget Consolidated</t>
  </si>
  <si>
    <t>(Multiple Items)</t>
  </si>
  <si>
    <t>GGCRS</t>
  </si>
  <si>
    <t>ALL</t>
  </si>
  <si>
    <t>Green Growth and Climate Resilient Strategy</t>
  </si>
  <si>
    <t>PoA</t>
  </si>
  <si>
    <t xml:space="preserve">Programm of Action </t>
  </si>
  <si>
    <t>PSTA</t>
  </si>
  <si>
    <t>Plan Strategic de Transformation Agricole</t>
  </si>
  <si>
    <t xml:space="preserve">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t>
  </si>
  <si>
    <t>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t>
  </si>
  <si>
    <t xml:space="preserve">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t>
  </si>
  <si>
    <t>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t>
  </si>
  <si>
    <t xml:space="preserve">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
infrastructure. Improved health and
reduction of harmful pollutants, enhacing
resilience of population to disease and
adverse climate impacts.                                        </t>
  </si>
  <si>
    <t xml:space="preserve">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
reduction of harmful pollutants, enhacing
resilience of population to disease and
adverse climate impacts.     </t>
  </si>
  <si>
    <t>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t>
  </si>
  <si>
    <t>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t>
  </si>
  <si>
    <t xml:space="preserve">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t>
  </si>
  <si>
    <t xml:space="preserve">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t>
  </si>
  <si>
    <t>Improve water access for critical districts up to 70 % (Gatsibo, Gicumbi, Burera, Gisagara, Muhanga and  Bugesera)</t>
  </si>
  <si>
    <t>Full proposal in review in the NDA. The project intends to improve water quality and quantity of water bodies, as well as reduce pressures on natural resources by diversifying livelihoods.</t>
  </si>
  <si>
    <t xml:space="preserve">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t>
  </si>
  <si>
    <t>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
disasters and improve water resource management                                                                                                                                                                                                                                                                                                                 -ENR/SSP2017-2024   response to disaster across the Country</t>
  </si>
  <si>
    <t xml:space="preserve">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
disasters and improve water resource management                                                                                                                                                                                                                                                                                                                 -ENR/SSP2017-2024                                                                               </t>
  </si>
  <si>
    <t xml:space="preserve">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
disasters and improve water resource management                                                                                                                                                                                                                                                                                                                 -ENR/SSP2017-2024   response to disaster across the Country </t>
  </si>
  <si>
    <t>Building resilience to minimize the effects of lightening hazard risks on human, material, environmental dimensions’ capacity Rutsiro</t>
  </si>
  <si>
    <t xml:space="preserve"> Improved technical capacities of institutions at national, district and community level to reduce risks, manage and respond to natural disasters. Countrywide</t>
  </si>
  <si>
    <t>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t>
  </si>
  <si>
    <t>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t>
  </si>
  <si>
    <t>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t>
  </si>
  <si>
    <t>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t>
  </si>
  <si>
    <t xml:space="preserve">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t>
  </si>
  <si>
    <t xml:space="preserve">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t>
  </si>
  <si>
    <t>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t>
  </si>
  <si>
    <t>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t>
  </si>
  <si>
    <t>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t>
  </si>
  <si>
    <t>2. Funding Type</t>
  </si>
  <si>
    <t xml:space="preserve">3.Projects' Support Type  
</t>
  </si>
  <si>
    <t>Column Labels</t>
  </si>
  <si>
    <t>1. Overall projects cost for Sectors under NST1</t>
  </si>
  <si>
    <t>Count of Budget Consolidated</t>
  </si>
  <si>
    <t xml:space="preserve">Support project implementation including distribution of water storage equipment </t>
  </si>
  <si>
    <t xml:space="preserve">Name of the project </t>
  </si>
  <si>
    <t xml:space="preserve">Steven Bihinda </t>
  </si>
  <si>
    <t>Production and distribution of efficient cookstoves and fuel</t>
  </si>
  <si>
    <t>1. Stakehoders engagement                                                                                           2. Capacity building in efficient energy using improved cook stoves                        3. support for production and distribution of efficient cookstoves and fuel</t>
  </si>
  <si>
    <t xml:space="preserve">1.Support to develop the concept note                                                                        2. Conduct capacity need assessment                                                                         3. Stakehoders engagement                                                                                           4. Capacity building in efficient energy using improved cook stoves </t>
  </si>
  <si>
    <t xml:space="preserve">Steven Bihinda (MININFRA)
Anicet Mushuti/Cyiza Frederic (EDCL)
</t>
  </si>
  <si>
    <t>Pump storage for Nyabarongo II HPP and its evacuation line to Shango (25km)</t>
  </si>
  <si>
    <t xml:space="preserve">1. Stakeholders engagement                                                                      2.Procurement of land.                                                                                           3. Procureement of constructin materials                                                                     4. Construction </t>
  </si>
  <si>
    <t>new area of investment</t>
  </si>
  <si>
    <t>Evacuation line of Rusizi III (70KM)</t>
  </si>
  <si>
    <t>Circular economy in waste management</t>
  </si>
  <si>
    <t>Reduced CH4 emissions from landfill sites and avoided CO2 emissions from displacement of fossil-based electricity use.</t>
  </si>
  <si>
    <t xml:space="preserve">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t>
  </si>
  <si>
    <t>new area of Investment; project with business plan</t>
  </si>
  <si>
    <t>Green Urban Recovery Initiative in Rwanda: promoting Green, Vibrant, and Prosperous Streets in Rwanda Satellite and Secondary Cities</t>
  </si>
  <si>
    <t>New area of investment (Concept note)</t>
  </si>
  <si>
    <t>Replacement of 2X16.5MVA, 6.6/110KV Transformers of Nyabarongo I Switchyard to 2x31.5MVA 110 KV Double Circuit Nyabarongo I-Muhanga- Kigoma Transmission Line 38 km, and Construction of Muhanga Substation 110/30 KV, 2*20MVA substation</t>
  </si>
  <si>
    <t>Replacement of 6.6kv switchgear at NYABARONGO I</t>
  </si>
  <si>
    <t>Improve protection of distribution transformers by installation of Cut-out and Surge arrestors combinations</t>
  </si>
  <si>
    <t>Upgrade of LV Network in Kigali area i.e. Kisementi, Nyarutarama, Remera, Kimironko, Kicukiro, Gikondo and Kanombe areas</t>
  </si>
  <si>
    <t>Ronald Ntare (EUCL)</t>
  </si>
  <si>
    <t>KOICA</t>
  </si>
  <si>
    <t>Enhancing communities’ resilience to food shortages by reducing post-harvest losses for cereals</t>
  </si>
  <si>
    <t xml:space="preserve">Building climate resiliency for fisher communities through promotion of fish value chain
</t>
  </si>
  <si>
    <t xml:space="preserve">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t>
  </si>
  <si>
    <t>Enhancing land productivity in the peri-urban areas of Rwanda through the adoption of small scale horticultural production techniques</t>
  </si>
  <si>
    <t xml:space="preserve">1.Development of full project proposal       </t>
  </si>
  <si>
    <t xml:space="preserve">Safeguarding communities and their investments against landslide and other floods related risks in Gakenke District, Rwanda
</t>
  </si>
  <si>
    <t>Overcoming acute food insecurity for households living in southern and eastern Rwanda through promotion of cassava value chain</t>
  </si>
  <si>
    <t>1.Support to develop the concept note .                                                                   2 Mapping of agricultural lands for cassava</t>
  </si>
  <si>
    <t>Energizing Development (EnDev)</t>
  </si>
  <si>
    <t>Munyarugero Jean / METEO RWANDA ; 0788684086</t>
  </si>
  <si>
    <t>Building capacity of meteorological, hydrological, and air quality services to support the implementation of Nationally Determined Contribution (NDC)</t>
  </si>
  <si>
    <t>support to the sector for project implementation</t>
  </si>
  <si>
    <t>Construction of Meteo Rwanda Headquarters that is appropriate for modern investments</t>
  </si>
  <si>
    <t xml:space="preserve">Construction of Kazo principal weather station Offices </t>
  </si>
  <si>
    <t>1.Feasibility study                                                                                                       2. Design the  Meteorological  center</t>
  </si>
  <si>
    <t xml:space="preserve">FIP (Forestry Investment Program): 
Component 2: Sustainable forest and landscape management
Component 3: Wood supply chain, improved efficiency and added value
</t>
  </si>
  <si>
    <t>Green economy development and jobs creation through forest landscape restoration and forest products value chain support in southern province</t>
  </si>
  <si>
    <t>Development of Certification Standards for Tree Reproductive Materials to Support Public-Private Partnership in Rwanda</t>
  </si>
  <si>
    <t>Technologies development for value addition to wood and non-wood products from forests and agroforestry systems</t>
  </si>
  <si>
    <t xml:space="preserve">EPAFLEC: Engage private sector in climate change adaptation through improved forest management in the north-west of Rwanda for feeding efficient low emission cooking solutions in urban areas </t>
  </si>
  <si>
    <t>Jacques PEETERS / MoE</t>
  </si>
  <si>
    <t>Development of environmental flows in different catchments in Rwanda</t>
  </si>
  <si>
    <t xml:space="preserve"> Support to develop theproject proposal and feasibility study    </t>
  </si>
  <si>
    <t>Alsaad Ndayizeye</t>
  </si>
  <si>
    <t xml:space="preserve">Development of a Centre of Excellence (CoE) in Water Resources Management and Engineering </t>
  </si>
  <si>
    <t>1. Development of the project proposal                                                                                                   2. Support to the development of feasibility study</t>
  </si>
  <si>
    <t>Dr. Hussein Bizimana</t>
  </si>
  <si>
    <t>Remy Nobert DUHUZE</t>
  </si>
  <si>
    <t>Nyagatare Ecosystem Based Restoration</t>
  </si>
  <si>
    <t xml:space="preserve">Musana S.Bernard, </t>
  </si>
  <si>
    <t>Landscape restoration of Mwogo catchment</t>
  </si>
  <si>
    <t>1.Support to develop the concept note and project proposal                                 2. Support to the development of feasibility study</t>
  </si>
  <si>
    <t xml:space="preserve">The Project for Development of Rweru Irrigation Scheme(2530 Ha) </t>
  </si>
  <si>
    <t xml:space="preserve">Emile Ruzibiza (0788522355) </t>
  </si>
  <si>
    <t xml:space="preserve">Fabrice (HoD)/
RAB 0785781138
</t>
  </si>
  <si>
    <t>Supports implementation of :                                                          -Green Growth and Climate Resilient Strategy (GGCRS, PoA 4.1 on Sustainable agriculture, forestry and conservation ) ,                                         -National Strategy for Transformation (NST1, NST1 Priority 6</t>
  </si>
  <si>
    <t>The project of development of Cyohoha Nord Irrigation Scheme</t>
  </si>
  <si>
    <t>The project for Development of Rukumberi Irrigation scheme (525 Ha)</t>
  </si>
  <si>
    <t>Petra (0788951818)</t>
  </si>
  <si>
    <t xml:space="preserve">Develop data platforms, online repositories and reporting systems to track actions and energy access in the cooking sector. Provide capacity-building opportunities to producers, distributors/importers and cooperatives active in the cooking sector </t>
  </si>
  <si>
    <t>Steven Bihinda (MININFRA) &amp; Oreste (EDCL)</t>
  </si>
  <si>
    <t>Study for Geothermal Energy Development in Rwanda</t>
  </si>
  <si>
    <t xml:space="preserve"> Support to develop the concept note,  project proposal  and  feasibility study</t>
  </si>
  <si>
    <t xml:space="preserve">ICT Private Sector Development &amp; Kigali Innovation City </t>
  </si>
  <si>
    <t>Manufacturing Growth Project (Construction of Two Advanced Factory Units)</t>
  </si>
  <si>
    <t>The projects objective is to advance the National Adaptation Planning process in Rwanda</t>
  </si>
  <si>
    <t xml:space="preserve">Rwanda  Development Board (RDB) </t>
  </si>
  <si>
    <t>Africa50 and Arab Development Bank-BADEA</t>
  </si>
  <si>
    <t xml:space="preserve">
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t>
  </si>
  <si>
    <t xml:space="preserve">Start Date: 1-7-2015  
End date: 30-06-2023
</t>
  </si>
  <si>
    <t>MOE (RFA, RWB, NLA)</t>
  </si>
  <si>
    <t>Strengthening Education for Agricultural Development (SEAD)</t>
  </si>
  <si>
    <t>Rwanda Development Board (RDB)</t>
  </si>
  <si>
    <t>Netherlands Ministry of Foreign Affairs through the EP-Nuffic Netherlands Initiative for Capacity development in Higher Education programme</t>
  </si>
  <si>
    <t>Start date:30/04/2021                  End date: 30/06/2022</t>
  </si>
  <si>
    <t xml:space="preserve">This Project was Completed in previous quarter.
SEAD is designed to help achieve sustainable food security in Rwanda by improving education and training, research and community services in agricultural production and the management of value chains, land and water resources. </t>
  </si>
  <si>
    <t>National Employment Program (NEP)-Coordination and Business Development Advisors  ( BDAs)</t>
  </si>
  <si>
    <t xml:space="preserve">Start Date:01/07/2015
End date: 31/10/2024
</t>
  </si>
  <si>
    <t>Strategic Capacity Building Initiative (SCBI)</t>
  </si>
  <si>
    <t>GoR</t>
  </si>
  <si>
    <t>Rwanda Innovation Fund project</t>
  </si>
  <si>
    <t>AfDB/Private Investors/GoR</t>
  </si>
  <si>
    <t>The objective of this project is to establish the innovation fund (addressing the financing gap that tech-enabled companies face at different growth stages in Rwanda and in the wider East African region) and technical support for innovative companies in Gasabo District</t>
  </si>
  <si>
    <t>Strengthening Education for Agriculture Development for western Province (SEAD West)</t>
  </si>
  <si>
    <t xml:space="preserve">Netherlands </t>
  </si>
  <si>
    <t>Start date:07/10/2020                 End date: 31/12/2025</t>
  </si>
  <si>
    <t>The objective of this project is to Strengthen Education for Agricultural Development value chain development in the Congo Nile Ridge Area (SEAD West) in North West through improved vocational and professional education and training in agriculture with nexus to water</t>
  </si>
  <si>
    <t>Tourism and Conservation Management Project</t>
  </si>
  <si>
    <t xml:space="preserve">Buffet Foundation </t>
  </si>
  <si>
    <t xml:space="preserve">Start date: 31/12/2020
End date: 30/06/2023
</t>
  </si>
  <si>
    <t>The objective of this project is to conserve the rich biodiversity of the protected Areas and to develop sustainable tourism with stakeholders for the benefit of all the Rwandan People</t>
  </si>
  <si>
    <t>Support to Investment Promotion in Rwanda</t>
  </si>
  <si>
    <t>The objective of this project is to promote trade and investment across sectors which would provide support to households and boost employment and growth towards recovery of COVID-19 impact to Rwanda.</t>
  </si>
  <si>
    <t>Heritage Corridor Tourism Development Project</t>
  </si>
  <si>
    <t xml:space="preserve">Start date: 01/07/2018
End date: 30/06/2023
</t>
  </si>
  <si>
    <t>The Project aims at diversification of tourism products, cultural, historical and religious tourism promotion and job creation.</t>
  </si>
  <si>
    <t xml:space="preserve">Start date: 01-Jul-2016
End date: 30/6/2024
</t>
  </si>
  <si>
    <t>The project aims to confirm whether there are oil/gas reserves within the Kivu Rift Basin through different stages of Geology, Geophysics, Geochemistry, 2D- Seismic survey, and Drilling in the country.</t>
  </si>
  <si>
    <t>Development and Operationalization of Geological Information and Mining Cadaster System (GIMCS)</t>
  </si>
  <si>
    <t>GIZ</t>
  </si>
  <si>
    <t xml:space="preserve">Start date: 30/09/2021 
End date: 30/06/2023     
</t>
  </si>
  <si>
    <t>The objective of the project is to support the digitalization of geological information in Rwanda</t>
  </si>
  <si>
    <t>MOD</t>
  </si>
  <si>
    <t>Rwanda Engineering and Manufacturing Corporation (REMCo)</t>
  </si>
  <si>
    <t xml:space="preserve">Ministry of Defense </t>
  </si>
  <si>
    <t>41,76-99</t>
  </si>
  <si>
    <t>Rwanda Land Management and use Authority ( the current NLA)</t>
  </si>
  <si>
    <t>Project Preparation Framework</t>
  </si>
  <si>
    <t>Ministry of Defense (MoD)</t>
  </si>
  <si>
    <t>China/GoR</t>
  </si>
  <si>
    <t xml:space="preserve">Start Date: 10-07-2017  
End date: 30-09-2024
</t>
  </si>
  <si>
    <t>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t>
  </si>
  <si>
    <t xml:space="preserve">Start date: 01/07/2015
End date: 30/06/2023
</t>
  </si>
  <si>
    <t>The objective of the project is to build practical capacity of agricultural practitioners through learning by doing in Kirehe, Bugesera</t>
  </si>
  <si>
    <t xml:space="preserve">Start date: 01/07/2017
End date: 30/6/2023
</t>
  </si>
  <si>
    <t xml:space="preserve">The objective of the project is to de-risk agriculture through ensuring crops and livestock </t>
  </si>
  <si>
    <t xml:space="preserve">Start date: 01/07/2020
End date: 30/6/2023
</t>
  </si>
  <si>
    <t>The objective of the project is to implement the milestones of the Nationally Determined Contribution (NDC) falling under Agriculture Sector</t>
  </si>
  <si>
    <t>1.11.2  Percentage of farmers adopting appropriate technology and improved practices of crop management disaggregated by gender (PSTA4, p.101)</t>
  </si>
  <si>
    <t>Smart Agriculture Integrated System (SAIS)</t>
  </si>
  <si>
    <t xml:space="preserve">Start date: 01/07/2017
End date: 31/06/2024
</t>
  </si>
  <si>
    <t>The objective of this project is to have an integrated agricultural system that can interlink all agricultural activities with a reporting structure</t>
  </si>
  <si>
    <t xml:space="preserve">Start date:20/06/2017
End date: 30/06/2022
</t>
  </si>
  <si>
    <t>FONERWA/DFID</t>
  </si>
  <si>
    <t>The objective is to pilot a strategic mainstreaming project with focus on the development of mainstreaming of climate into a sector development and investment planning process</t>
  </si>
  <si>
    <t>Rwanda Dairy Development Project (RDDP)</t>
  </si>
  <si>
    <t xml:space="preserve">Gako Meat Company Ltd </t>
  </si>
  <si>
    <t xml:space="preserve">Gako Integrated Beef project </t>
  </si>
  <si>
    <t>GOR/Cattle Ville Ranchers/Gako Beef Company Ltd</t>
  </si>
  <si>
    <t>The objective of the project is to increase beef production through providing basic infrastructure in Gako farm</t>
  </si>
  <si>
    <t>Livestock Intensification Project (LIP)</t>
  </si>
  <si>
    <t>Priority Crop Intensification  Project (Including Fertilizer Import (CIP)</t>
  </si>
  <si>
    <t xml:space="preserve">Sustainable Agricultural Intensification and Food Security Project (SAIP) </t>
  </si>
  <si>
    <t>The objective of the project is to rehabilitate the scheme and increase Rice Productivity through improvement of topographical status of land.</t>
  </si>
  <si>
    <t>The project was designed to rehabilitate the following schemes in Bugesera District</t>
  </si>
  <si>
    <t>The purpose of this project is to reduce poverty through dairy cattle farming; improving livelihoods through increased milk consumption and income generation</t>
  </si>
  <si>
    <t>Rural Poor Stimulus Facility (RPSF) project</t>
  </si>
  <si>
    <t>IFAD</t>
  </si>
  <si>
    <t xml:space="preserve">Start date: 01/01/2021
End date: 30/06/2023
</t>
  </si>
  <si>
    <t>the project's objective is to support smallholder farmers to mitigate COVID-19 related shocks by improving their food security, resilience and livelihood status</t>
  </si>
  <si>
    <t xml:space="preserve">Commodity chain development program/ Horticulture Intensification and quality Management) </t>
  </si>
  <si>
    <t xml:space="preserve">Kigali wholesales Market </t>
  </si>
  <si>
    <t xml:space="preserve">Sericulture Project </t>
  </si>
  <si>
    <t>The objective of the project is to increase production of Cocoons in Rwanda in both quantity and quality</t>
  </si>
  <si>
    <t>Construction of 4 Provincial Industrial Park project</t>
  </si>
  <si>
    <t xml:space="preserve">Exim Bank of India/GoR </t>
  </si>
  <si>
    <t xml:space="preserve">Start date: 01/07/2011
End date: 30/06/2024
</t>
  </si>
  <si>
    <t>The project objectives are to develop industrial parks to attract more investment, increase manufacturing-led production, create off farm jobs and increase household income</t>
  </si>
  <si>
    <t>Sustainability Support Project</t>
  </si>
  <si>
    <t xml:space="preserve">EIF/UNOPS </t>
  </si>
  <si>
    <t>EIF</t>
  </si>
  <si>
    <t>AB</t>
  </si>
  <si>
    <t>Overall project achievements;
-	The trade policy was developed as planned.
-	 The National Cross Border Trade Strategy (NCBTS) was reviewed and updated in consultation with key stakeholders, and was approved at sector level waiting Cabinet approval.</t>
  </si>
  <si>
    <t>Enhancing Trade Competitiveness through E-Commerce in Rwanda</t>
  </si>
  <si>
    <t xml:space="preserve">Start: 01/07/2018
End: 31/04/2022
</t>
  </si>
  <si>
    <t xml:space="preserve">Start: 01/07/2018
End: 30/12/2022
</t>
  </si>
  <si>
    <t>Access to Finance for Recovery and Resilience Project (phase2)</t>
  </si>
  <si>
    <t>BRD</t>
  </si>
  <si>
    <t>BDF</t>
  </si>
  <si>
    <t>Development Bank of Rwanda</t>
  </si>
  <si>
    <t>V</t>
  </si>
  <si>
    <t>Business Development Fund</t>
  </si>
  <si>
    <t xml:space="preserve">Development Bank of Rwanda (BRD) &amp; Business Development Fund (BDF) </t>
  </si>
  <si>
    <t>WB and Asian Infrastructure Investment Bank</t>
  </si>
  <si>
    <t xml:space="preserve">Start: 20/10/2021
End: 30/06/2026
</t>
  </si>
  <si>
    <t>Objective: To increase access to finance and further support economic recovery mostly through investments.
The ERF 2 will provide funding to key sectors in manufacturing that champion innovation, create employment opportunities and prioritize Made in Rwanda such as construction material, agro processing, textiles and light manufacturing.</t>
  </si>
  <si>
    <t>NATIONAL EMPLOYMENT PROGRAMME PROJECT</t>
  </si>
  <si>
    <t xml:space="preserve">Start: 01/07/2017
End: 30/06/2023
</t>
  </si>
  <si>
    <t>The objective of this project is to create off-farm jobs countrywide. Ended project with low perormance</t>
  </si>
  <si>
    <t>Establishment of Environmental Chemistry and Microbiology Laboratories</t>
  </si>
  <si>
    <t>Rwanda Standards Board (RSB)</t>
  </si>
  <si>
    <t xml:space="preserve">Start date: 01/07/2015
End date: 30/6/2025
</t>
  </si>
  <si>
    <t>Enhancing the operational capacity of RICA to ensure high quality of seed produced in Rwanda</t>
  </si>
  <si>
    <t>RICA</t>
  </si>
  <si>
    <t>Rwanda Institute for Conservation Agriculture</t>
  </si>
  <si>
    <t>Rwanda Institute for Conservation Agriculture (RICA)</t>
  </si>
  <si>
    <t>Domestic Financing</t>
  </si>
  <si>
    <t xml:space="preserve">Start date: 01/07/2021
End date: 30/09/2022  
</t>
  </si>
  <si>
    <t xml:space="preserve">Annual FY2021/22 Achievements against targets
-	Allowance to students who are in professional internship (24 Private seed inspectors) attachments who will be deployed in districts was paid </t>
  </si>
  <si>
    <t xml:space="preserve">idem as above </t>
  </si>
  <si>
    <t>Community Processing Centers</t>
  </si>
  <si>
    <t xml:space="preserve">Start date: 01/07/2015
End date: 30/06/2024
</t>
  </si>
  <si>
    <t>The project aims atpromoting and facilitating the private sector access finance, technology outsourcing, demonstration, adaptation, transfer, capacity development, innovation and value addition for sustained rural industrialization</t>
  </si>
  <si>
    <t xml:space="preserve">The cow in the car Project </t>
  </si>
  <si>
    <t>National Industrial Research and Development Agency (NIRDA)</t>
  </si>
  <si>
    <t xml:space="preserve">OCP-AFRICA-MOROCCO </t>
  </si>
  <si>
    <t xml:space="preserve">Start date:30/07/2019
End date: 30/06/2023
</t>
  </si>
  <si>
    <t>The purpose of the project is to support industries in Cow Value Chain by financing science, technology and innovation research related to Cow value chain.</t>
  </si>
  <si>
    <t>Enabel-Urbanization Country program on made in Rwanda Construction materials (clay and Stone)</t>
  </si>
  <si>
    <t xml:space="preserve">Start date: 02/12/2019
End date: 02/12/2024
</t>
  </si>
  <si>
    <t>This project intends to support private sector industries from clay and natural stones for competitiveness</t>
  </si>
  <si>
    <t>Public Finance Management -PFM, (Basket Fund)</t>
  </si>
  <si>
    <t>KFW/EU</t>
  </si>
  <si>
    <t xml:space="preserve">Start: 01/07/2018
End: 30/06/2024
</t>
  </si>
  <si>
    <t>Public Finance Management Reforms Project</t>
  </si>
  <si>
    <t>Innovative Development Policy and Finance for Impact</t>
  </si>
  <si>
    <t xml:space="preserve">Start Date: 01/07/2019
End date: 30/06/20223
</t>
  </si>
  <si>
    <t>Strengthened national capacities for evidence-based planning, innovative policy analysis and M&amp;E to inform the implementation of NST1 and the SDGs</t>
  </si>
  <si>
    <t>EDF</t>
  </si>
  <si>
    <t>European Development Fund</t>
  </si>
  <si>
    <t xml:space="preserve">Enhanced Integrated Framework </t>
  </si>
  <si>
    <t>Support to the EDF National Authorizing Office Project</t>
  </si>
  <si>
    <t xml:space="preserve">Start date: 01/07/2017
End date: 30/06/2022
</t>
  </si>
  <si>
    <t>To reinforce and strengthen permanent national capabilities to maximize the absorption, effectiveness and coherence of EU aid to Rwanda</t>
  </si>
  <si>
    <t xml:space="preserve">Strengthening citizen participation in national planning and Budgeting for increased transparency and Accountability in Rwanda </t>
  </si>
  <si>
    <t xml:space="preserve">Start Date:01/07/2019
End date: 30/06/2023
</t>
  </si>
  <si>
    <t>Objectives of the project is to Strengthen Citizens' participation in planning and Budgeting</t>
  </si>
  <si>
    <t>R</t>
  </si>
  <si>
    <t xml:space="preserve">NSDS3 Basket Fund NIS </t>
  </si>
  <si>
    <t xml:space="preserve">The third National Strategy for the Development of Statistics </t>
  </si>
  <si>
    <t>NSDS3</t>
  </si>
  <si>
    <t>National Institute of Statistics of Rwanda (NISR)</t>
  </si>
  <si>
    <t xml:space="preserve">DFID, EU, WB, ONE UN and GOR </t>
  </si>
  <si>
    <t>National Public Prosecution Authority</t>
  </si>
  <si>
    <t>NPPA</t>
  </si>
  <si>
    <t>Smart NPPA project</t>
  </si>
  <si>
    <t>National Public Prosecution Authority (NPPA)</t>
  </si>
  <si>
    <t xml:space="preserve">Start date: 01/12/2018
End date: 30/06/2023
</t>
  </si>
  <si>
    <t>Objective of the Project is designed to support the JRO ambition of enhnancing rule of law to promote accountable governance by providing the most suitable IT environment . Low performing project</t>
  </si>
  <si>
    <t xml:space="preserve">Capacity development and the improvement of Rehabilitation and reformation programs in Rwanda prisons </t>
  </si>
  <si>
    <t>RCS</t>
  </si>
  <si>
    <t>Rwanda Correctional Service</t>
  </si>
  <si>
    <t>Rwanda Correctional Service (RCS)</t>
  </si>
  <si>
    <t xml:space="preserve">Start: 01/07/2019
End: 30/06/2022
</t>
  </si>
  <si>
    <t>The purpose of the project is to equip the workforce with vital skills and attitude for increased productivity that are needed for the private sector growth in all Districts.</t>
  </si>
  <si>
    <t>Priority Skills for Growth (PSG) project</t>
  </si>
  <si>
    <t>Ministry of Education (MINEDUC)</t>
  </si>
  <si>
    <t xml:space="preserve">Start: 30/09/2020
End: 09/09/2023
</t>
  </si>
  <si>
    <t>The objective of this project is to expand opportunities for the acquisition of quality, market-relevant skills in 5 economic sectors (Energy, Transport and Logistics, and Manufacturing with a focus on ‘Made in Rwanda’ products).</t>
  </si>
  <si>
    <t>Skills Development fund (SDF) Project</t>
  </si>
  <si>
    <t>RTB</t>
  </si>
  <si>
    <t>RWANDA TECHNICAL VOCATIONAL EDUCATION&amp; TRAINING BOARD (RTB)</t>
  </si>
  <si>
    <t xml:space="preserve">RWANDA TECHNICAL VOCATIONAL EDUCATION&amp; TRAINING BOARD </t>
  </si>
  <si>
    <t xml:space="preserve">Start:01/10/2020
End: 30/09/2023
</t>
  </si>
  <si>
    <t xml:space="preserve">1.Employer-led short-term vocational training responding to specific skills requirements (Rapid Response Training)
2.Provision of labor market relevant skills for out-of-school youth, recognition of skills acquired through informal and non-formal training, and upgrading of the skills of owners and employees of micro enterprises </t>
  </si>
  <si>
    <t>Urban Development Project in Rubavu, Musanze and Rwamagana (intervention 2)</t>
  </si>
  <si>
    <t xml:space="preserve">Start date: 07/09/2021
End date: 31/12/2023
</t>
  </si>
  <si>
    <t>The objective of the project is to support skills development through dual training specially to promote the production and correct use of “Made in Rwanda” (MiR) construction materials</t>
  </si>
  <si>
    <t>Ubukerarugendo Imbere (Support to Private Sector and Job Creation in Rwanda) Project</t>
  </si>
  <si>
    <t xml:space="preserve">Start date: 22/09/2021
End date: 22/09/2025
</t>
  </si>
  <si>
    <t>The Project aims at improving market-oriented skills of the youth in the tourism and hospitality sector in Rwanda</t>
  </si>
  <si>
    <t>REB</t>
  </si>
  <si>
    <t>Rwanda Basic Education Board</t>
  </si>
  <si>
    <t>UR</t>
  </si>
  <si>
    <t>UNIVERSITY OF RWANDA</t>
  </si>
  <si>
    <t>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t>
  </si>
  <si>
    <t>MDTF - PfoR ( Agriculture Multi-Donor Trust Fund )</t>
  </si>
  <si>
    <t>Girinka Project/One Cow Per Family Project</t>
  </si>
  <si>
    <t>UEDI - Infra ( Urban Economic Development Intervention</t>
  </si>
  <si>
    <t>DeSIRA ( Development Smart Innovations through Research in Agriculture -  Agroforestry research project)</t>
  </si>
  <si>
    <t xml:space="preserve">                                                                 </t>
  </si>
  <si>
    <t xml:space="preserve">This note provides guidance on how to populate each of the template’s columns. The Finance Flow (FF) template includes a standard set of columns allowing to capture Rwanda NDC financile flow. The template allows also data maintenance procedures and desired functionality for a web-based application (“digital dashboard”) which is capable of keeping track of incoming climate finance flows and their disbursement in accordance with Art. 9 of the Paris Agreement ( Subsidiary Body for Scientific and Technological Advice-SBSTA 14 (C) draft  agenda item.  The FF template is  easier to manage and more user-friendly.
 </t>
  </si>
  <si>
    <t xml:space="preserve">The NDC Finance Flow  is a document that presents a country’s priorities for support on climate change actions in a framework that allows for tracking identifying “climate specific” finance support received through the multilateral channels, amount mobilized and received against needed support . It is therefore a a useful tool for mobilizing and coordinating technical and financial assistance from development partners. It can be used to present new and planned work as well as ongoing projects and programs that are relevant.
</t>
  </si>
  <si>
    <t xml:space="preserve">Process: The NDC finance flow should be designed through wide stakeholder consultations, engaging different sectors and actors involved in and affected by climate change.  The Workplanning Exercise -- workshops, bilateral meeting(s) and other mechanisms, as appropriate and decided by the government -- is led by the Focal Points in the government, with support from the Facilitator. </t>
  </si>
  <si>
    <t>Structure: The FF template includes a standard set of columns providing ideas on the types of additional information Governments might want to add. Government can include additional columns into the template if required, however experience indicates fewer columns are easier to track. 
Structure:The structure includes relatively high-level desired outcomes, delivered through a number of lower-level outputs, which are tracked through different projects. This result-based logic at three levels forms the core of the template, with the other columns offering the opportunity to capture additional important information including annual disbused amount, types of support,Sectors, financial instruments and channels of financial flow, among others. 
The FF template is designed with a rolling 5-year timeframe and can include different programming cycles: It  is limited to activities/projects alligned within NDC implemetation timeframe (2020-2030) 
The following pages present a column-by-column explanation of the FF document.</t>
  </si>
  <si>
    <t>An “outcome” states what a country intends to achieve in a specific priority area by the end of a programming cycle. Outcomes are relatively high level and will usually be the result of a number of lower-level outputs.
The Outcome-column of the FF captures medium-term desired results that address the priority needs identified by the country. Outcomes are identified and formulated through the use of  stakeholder consultations, existing assessments, and national strategies and action plans. They represent common objectives that government, Implementing Partners (IPs) and Development Partners (DPs), strive to attain.
Examples
- 1: Gender-responsive policy and institutional framework for the effective governance of climate change is strengthened 
- 2: Financing for climate change increased and reflected in relevant planning and budgeting frameworks at national and local levels 
- 3: Emissions from the energy sector reduced and periodically monitored
- 4: Effective and institutionalized MRV system in place 
- 5: Capacity to integrate NDC into national development plans and budget strengthened amongst government officials, civil society, private sector and academia 
Guidance
- Outcomes should be aligned to the NDCs and national climate change priorities.
- Potential outcomes can be extracted from the NDC document and national and sectoral plans, where medium-term objectives have already been defined by the Government. 
- Outcomes can be linked to sectoral objectives (see outcome 3 above). 
- Outcomes, to the extent possible, should be linked to the Request for support letters received from a Government, where appropriate.
- For ease of reference, each outcome should be numbered (e.g. 1, 2, 3).
- It is recommended not to have more than 5 outcome statements in a FF.</t>
  </si>
  <si>
    <t xml:space="preserve">An “output” is a concrete result, (product, service, capacity improvement, etc.), that the government is seeking to deliver by the end of the project timeframe. Delivery of a group of outputs can bring about the desired change or outcome. 
Examples
- 1: Legal framework enacted for climate change management 
- 2: Sector Mitigation Potential, Costs/Benefit Analysis and Vulnerability /Gender Assessments of key sectors 
- 3: NDC Costed Implementation Strategy developed
- 4: Comprehensive Climate Public Expenditure and Budget Reviews (CPEBR) conducted
- 5: Functional budget tracking system and tools in place 
- 6: National climate fund established and operational
- 7: National renewable energy roadmap developed and aFFroved
- 8: Financing structure for introducing e-buses designed, pilot tested and rolled out 
- 9: Sector working group for implementation and coordination of renewable energy established and operational
- 10: National GHG inventory system and supporting tools in place
- 11: Monitoring, Measuring, Reporting and Verification system and supporting tools for gender responsive mitigation measures operationalized
- 12: A harmonized reporting template for NDCs, SDGs, NAP, and Green Growth Development Strategy developed and operationalized for key sectors
- 13: Local Government capacity built to integrate climate change (adaptation and mitigation) into District Development Plans
- 15: Capacity of national negotiators and technical officers built to effectively negotiate in international climate change meetings
- 16: NDC coordination capacity of focal ministries strengthened 
Guidance
- Outputs are arranged to contribute to a specific Outcome and are cross-numbered for ease of reference (e.g. 1.1, 1.2, 1.3 relating to outcome 1).
- Potential outputs can be identified in the Request for support Letter, stakeholder consultations, current/updated NDCs, existing national strategies and plans. </t>
  </si>
  <si>
    <t>This column reflects the estimated cost of delivering the corresponding output. (There is an additional optional category to break down the cost at the Project level). This column reflects the total cost of delivering the output, which may be different from the budget committed by delivery or implementing partners. The method used to estimate the cost is up to the government to define. This can be an estimated, rather than precise cost. 
Guidance
- Estimated costs for outputs provide information to the institution  regarding resource requirement for better programming. If this information is not available, this column may be left blank.
- Given flexibility in costing process, please provide an explanation for the approach used to determine the cost.
- Please clearly specify the currency used.</t>
  </si>
  <si>
    <t xml:space="preserve">Activities are the specific actions that need to be implemented for delivery of an output. This optional category provides an opportunity to provide more detailed information about the scope of the output. For instance, if the output is “Policy X appoved by Cabinet”, the activity category can provide information about the convenings, discussions and documents that need to be produced for that approval to happen.  
Guidance
- This is an optional category and should only be included if considered useful for the government.
</t>
  </si>
  <si>
    <t>Contribution to the GGCRS</t>
  </si>
  <si>
    <r>
      <t xml:space="preserve">This column explains how a specific project is linked to an GGCRS target. It demonstrates the relevance to the national NDC and reporting on NDC Implementation.
</t>
    </r>
    <r>
      <rPr>
        <b/>
        <sz val="11"/>
        <color theme="1"/>
        <rFont val="Arial"/>
        <family val="2"/>
      </rPr>
      <t>Guidance</t>
    </r>
    <r>
      <rPr>
        <sz val="11"/>
        <color theme="1"/>
        <rFont val="Arial"/>
        <family val="2"/>
      </rPr>
      <t xml:space="preserve">
- This column should refer to the Outcome column and quote the relevant GGCRS Theamatic area or Programm of Action 
</t>
    </r>
  </si>
  <si>
    <r>
      <t xml:space="preserve">The focus indicates if the corresponding Project contributes to adaptation, mitigation or both.
</t>
    </r>
    <r>
      <rPr>
        <b/>
        <sz val="11"/>
        <color theme="1"/>
        <rFont val="Arial"/>
        <family val="2"/>
      </rPr>
      <t>Guidance</t>
    </r>
    <r>
      <rPr>
        <sz val="11"/>
        <color theme="1"/>
        <rFont val="Arial"/>
        <family val="2"/>
      </rPr>
      <t xml:space="preserve">
- This field is single-select, only one option should be selected. 
- Tagging should focus on the Project, with the output and outcome being used as additional context.
- Tag as adaptation when the Project focus is on resilience to climate impacts or disaster risk management.
- Tag as mitigation when the Project focuses on reducing emissions.
- Tag as cross-cutting when the Project relates to measures that contribute to both mitigation and adaptation or broader enabling activities.
</t>
    </r>
  </si>
  <si>
    <t xml:space="preserve">Sectors indicates the area of the economy, government or industry for which the output is a priority for example: transport, energy, water etc. 
Guidance
- This field is single-select, only one sector can be selected per Project. If the Project covers more than one sector, it should be tagged as multi-sector.
- Tagging should focus on the Project, with the output and outcome being used as additional context.
- Sectors are defined as follows:
- Agriculture: Activities relating to Agriculture, This includes growing and harvesting crops and raising animals, the practice of planting and managing forests, or any other livelihood strategy requiring land use
- Banking and Finance: Firms and institutions that provide financial services, this includes banks, investment companies, and insurance companies
Urbanization and rulal settlement: Development and/or de-carbonization of physical and organizational structures and facilities, including buildings, housing, and the rehabilitation of old infrastructure
- Energy: Production, sale or distribution of energy; includes renewable energy, energy efficiency, or other low-carbon energy technologies
- Industry: Economic activity concerned with the processing of raw materials and manufacture of goods in factories
- Transport: Movement of people or goods from point A to point B, including air, land (rail and road), water, cable, pipeline and space; also relates to infrastructure, vehicle and operational processes pertaining to transport
- Waste: Management of any discarded, unwanted or unusable substances, including recyclable, compostable and inorganic materials
- Water: Collection, conservation, and recovery of water resources, including watershed management, efficient water use, and accessibility to potable water, among others
- Multi-sector: Any action relevant to two or more sectors
</t>
  </si>
  <si>
    <t xml:space="preserve">This column refers to the government agency or institution that oversees and/or serves as the Government point of contact for the respective Project such as a Ministry, regional or local agency.  This category is distinct from the implementing entity, which is the organization responsible for delivering the specific output. For example XX could be the primary Government agency however XX is the implementing agency.
Guidance
- Include the full, official name and acronym of the primary public entity for each Project.
- Where relevant, also include the appropriate department. 
- When there is more than one government agency or institution involved, add the additional entities in the “Other relevant government agencies or institutions” column. </t>
  </si>
  <si>
    <t>This column categorizes the “Primary Government Agency or Institution” column according to fixed options. 
Guidance
- Tag as Environment or Climate Change when the primary government agency falls within the ministry responsible for climate change or is part of an environmental agency. 
- Tag as Finance or Planning when the primary government agency falls within the ministry responsible for managing government financial assets as well as economic and financial policy.
- Tag as President or Prime Minister when the primary government agency falls within a Presidential or Prime Minister’s office or initiative.
- Tag as Sectoral when the primary government agency falls within a sectoral ministry (e.g. Ministry of Transport, Ministry of Agriculture).
- Tag as Subnational or city when the primary government agency is part of a local or regional government 
- Tag as Private Sector when a private sector agency or institution is overseeing the Project.
- Tag as Civil Society Organizations when a civil society agency or institution is overseeing the Project.
- Tag as None if there is no primary government agency associated with this Project.</t>
  </si>
  <si>
    <t>This column is optional and allows for a detailed account of the additional government agencies or institutions involved in each Project. 
Guidance
- Add the full official name of any additional government entities relevant to the Project. Include relevant departments when applicable. The primary government agency or institution should not be mentioned here and should instead be captured in the “Primary government agency or institution” column. The implementing partner should not be listed here and should instead be captured in the “Implementing Entity” column. 
- Government agencies or institutions listed here should be limited to those contributing significant in-kind resources (staff time, strategy) or providing financial support (institutional budget, fundraising, etc.)</t>
  </si>
  <si>
    <t xml:space="preserve">The Implementing Entity refers to the Implementing Partner or agency responsible for the achievement of the target associated with related Project. In some cases, interventions will be the responsibility of a government agency or local government, in which case they should be added in this column. 
Guidance
- Include the full name and acronym for each implementing entity.
- Each implementing entity should be added in as a new row in the Framework.
- Implementing entities should clearly be mapped to specific Project.
</t>
  </si>
  <si>
    <t>This column is optional and serves to capture the contact details for individuals within the implementing entity.
Guidance
- Include the full name and contact details of the individual to contact within the implementing entity.
- This individual is the contact point   responsible to report on progress on the achievement of the Project.</t>
  </si>
  <si>
    <t xml:space="preserve">This column serves to track the status of an implementing entity’s intervention. 
Guidance
  Planned: projects that have already been approved but are yet to start, 
•	Ongoing: projects that are already under implementation, 
•	Concluded: projects that ended in 2020-the first year to implement the updated NDC. This could also apply when the project fiancial resources ends. 
•  Without support: projects that are ready for implementation but need financing. 
	</t>
  </si>
  <si>
    <t>support type</t>
  </si>
  <si>
    <t>The support type captures the nature of the contribution made by the Implementing Entity. Options include project or technical assistance.
Guidance
- Tag as project those Projects that are investment projects (e.g. floodwall, bridge, roads to accommodate rising sea levels, solar power plants, etc.) for development and financing by external/partners. Projects refer to tangible physical or materials interventions.
- Tag as technical assistance those Projects that are in-kind, to provide services or to enhance capacities (e.g. capacity building, vulnerability assessments, consultant hired to develop studies). Technical assistance refers to interventions that are not physically tangible.</t>
  </si>
  <si>
    <t xml:space="preserve">The funding source column specifies the provider of financial resources to a specific intervention. Funding source can include donors, development partners, government agencies, private companies, NGOs, etc.
Guidance
- Include the full name and acronym for each entity responsible for funding the project, program or activity leading to the achievement of the Project. </t>
  </si>
  <si>
    <t xml:space="preserve">This category is used to reflect the name of specific projects implemented in support of a specific Project. This column reflects the activities that a donor or implementing entities will support within the Partnership Plan under the umbrella of an existing project.
Guidance
- Include the full project name and acronym, if applicable. 
- Include only projects that are directly relevant to meeting the project.
- Provide a website link or additional reference material in this space when available. </t>
  </si>
  <si>
    <t>The budget category allows implementing entities to provide an estimate of expenditure for a set period of time. There are four different columns to input budget: one corresponding to each of the three years the Partnership Plan is expected to last and an additional one to consolidate the entire budget into a single entry. When only an overall budget is available, this should be entered under the Total budget column. 
Guidance
- Budget should ideally refer to the Project level and annualized over the 3-year period of the FF (alternative option is to refer to the output level).
- If a project/program/initiative is scheduled to end before the specified 3-year period, then simply indicate that the budget will be zero (0) in the applicable years.
-, please provide the financial value once and then refer to the specific cell in the following Projects (to avoid double counting).</t>
  </si>
  <si>
    <t xml:space="preserve">This final category serves as a catch-all for key information pertaining to the corresponding Project, output or outcome. Information such as related projects or initiatives can be reflected under this category. </t>
  </si>
  <si>
    <t>Unconditional  and Conditional contribution</t>
  </si>
  <si>
    <t>Unconditional contribution (40%)’ through domestic efforts alone (e.g. funded within committed national policy plans and actions);</t>
  </si>
  <si>
    <t>Conditional contribution (60%: implemented upon the availability of international support (including funding and other types of support from donors, climate finance and potentially carbon markets).</t>
  </si>
  <si>
    <t xml:space="preserve">NDC FINANCE FLOW </t>
  </si>
  <si>
    <t>Rwanda NDC Finance Flow</t>
  </si>
  <si>
    <t>Initiated Projects/programmes</t>
  </si>
  <si>
    <t>Financial Flows*</t>
  </si>
  <si>
    <t>Bilateral</t>
  </si>
  <si>
    <t>Multirateral</t>
  </si>
  <si>
    <t>Financial Flows</t>
  </si>
  <si>
    <t>Unconditional</t>
  </si>
  <si>
    <t>Conditional</t>
  </si>
  <si>
    <t>* Not including  Indicacative  and Without support projects</t>
  </si>
  <si>
    <t>Aggregate trends of Climate Finance Flows mobilized during NDC period (2020-2030)</t>
  </si>
  <si>
    <t>1. Knowledge Products (Capacity Building or Technology Transfer)</t>
  </si>
  <si>
    <t>Without support</t>
    <phoneticPr fontId="13" type="noConversion"/>
  </si>
  <si>
    <t>WASH</t>
  </si>
  <si>
    <t>Contribution to the Revised GGCRS</t>
  </si>
  <si>
    <r>
      <rPr>
        <b/>
        <sz val="11"/>
        <color theme="1"/>
        <rFont val="Calibri"/>
        <family val="2"/>
        <scheme val="minor"/>
      </rPr>
      <t>TPA 1.</t>
    </r>
    <r>
      <rPr>
        <sz val="11"/>
        <color theme="1"/>
        <rFont val="Calibri"/>
        <family val="2"/>
        <scheme val="minor"/>
      </rPr>
      <t xml:space="preserve"> </t>
    </r>
    <r>
      <rPr>
        <b/>
        <sz val="11"/>
        <color rgb="FF00B050"/>
        <rFont val="Calibri"/>
        <family val="2"/>
        <scheme val="minor"/>
      </rPr>
      <t>Green Industrialisation and trade</t>
    </r>
    <r>
      <rPr>
        <sz val="11"/>
        <color theme="1"/>
        <rFont val="Calibri"/>
        <family val="2"/>
        <scheme val="minor"/>
      </rPr>
      <t xml:space="preserve">, </t>
    </r>
    <r>
      <rPr>
        <b/>
        <sz val="11"/>
        <color theme="1"/>
        <rFont val="Calibri"/>
        <family val="2"/>
        <scheme val="minor"/>
      </rPr>
      <t>PoA 1.1</t>
    </r>
    <r>
      <rPr>
        <sz val="11"/>
        <color theme="1"/>
        <rFont val="Calibri"/>
        <family val="2"/>
        <scheme val="minor"/>
      </rPr>
      <t xml:space="preserve"> Low-carbon, climate resilient energy and transport networks</t>
    </r>
  </si>
  <si>
    <r>
      <rPr>
        <b/>
        <sz val="11"/>
        <color theme="1"/>
        <rFont val="Calibri"/>
        <family val="2"/>
        <scheme val="minor"/>
      </rPr>
      <t>TPA 1.</t>
    </r>
    <r>
      <rPr>
        <sz val="11"/>
        <color theme="1"/>
        <rFont val="Calibri"/>
        <family val="2"/>
        <scheme val="minor"/>
      </rPr>
      <t xml:space="preserve"> </t>
    </r>
    <r>
      <rPr>
        <b/>
        <sz val="11"/>
        <color rgb="FF00B050"/>
        <rFont val="Calibri"/>
        <family val="2"/>
        <scheme val="minor"/>
      </rPr>
      <t>Green Industrialisation and trade</t>
    </r>
    <r>
      <rPr>
        <sz val="11"/>
        <color theme="1"/>
        <rFont val="Calibri"/>
        <family val="2"/>
        <scheme val="minor"/>
      </rPr>
      <t xml:space="preserve">, </t>
    </r>
    <r>
      <rPr>
        <b/>
        <sz val="11"/>
        <color theme="1"/>
        <rFont val="Calibri"/>
        <family val="2"/>
        <scheme val="minor"/>
      </rPr>
      <t>PoA 1.2</t>
    </r>
    <r>
      <rPr>
        <sz val="11"/>
        <color theme="1"/>
        <rFont val="Calibri"/>
        <family val="2"/>
        <scheme val="minor"/>
      </rPr>
      <t xml:space="preserve"> Green industry and private sector participation</t>
    </r>
  </si>
  <si>
    <r>
      <rPr>
        <b/>
        <sz val="11"/>
        <color theme="1"/>
        <rFont val="Calibri"/>
        <family val="2"/>
        <scheme val="minor"/>
      </rPr>
      <t>TPA 2</t>
    </r>
    <r>
      <rPr>
        <sz val="11"/>
        <color theme="1"/>
        <rFont val="Calibri"/>
        <family val="2"/>
        <scheme val="minor"/>
      </rPr>
      <t xml:space="preserve">. </t>
    </r>
    <r>
      <rPr>
        <b/>
        <sz val="11"/>
        <color rgb="FF92D050"/>
        <rFont val="Calibri"/>
        <family val="2"/>
        <scheme val="minor"/>
      </rPr>
      <t>Green urban transition and integratio</t>
    </r>
    <r>
      <rPr>
        <sz val="11"/>
        <color rgb="FF92D050"/>
        <rFont val="Calibri"/>
        <family val="2"/>
        <scheme val="minor"/>
      </rPr>
      <t>n</t>
    </r>
    <r>
      <rPr>
        <sz val="11"/>
        <color theme="1"/>
        <rFont val="Calibri"/>
        <family val="2"/>
        <scheme val="minor"/>
      </rPr>
      <t xml:space="preserve">, </t>
    </r>
    <r>
      <rPr>
        <b/>
        <sz val="11"/>
        <color theme="1"/>
        <rFont val="Calibri"/>
        <family val="2"/>
        <scheme val="minor"/>
      </rPr>
      <t>PoA 2.1</t>
    </r>
    <r>
      <rPr>
        <sz val="11"/>
        <color theme="1"/>
        <rFont val="Calibri"/>
        <family val="2"/>
        <scheme val="minor"/>
      </rPr>
      <t xml:space="preserve"> Low carbon urban infrastructure and services</t>
    </r>
  </si>
  <si>
    <r>
      <rPr>
        <b/>
        <sz val="11"/>
        <color theme="1"/>
        <rFont val="Calibri"/>
        <family val="2"/>
        <scheme val="minor"/>
      </rPr>
      <t>TPA 2.</t>
    </r>
    <r>
      <rPr>
        <sz val="11"/>
        <color theme="1"/>
        <rFont val="Calibri"/>
        <family val="2"/>
        <scheme val="minor"/>
      </rPr>
      <t xml:space="preserve"> </t>
    </r>
    <r>
      <rPr>
        <b/>
        <sz val="11"/>
        <color rgb="FF92D050"/>
        <rFont val="Calibri"/>
        <family val="2"/>
        <scheme val="minor"/>
      </rPr>
      <t>Green urban transition and integration</t>
    </r>
    <r>
      <rPr>
        <sz val="11"/>
        <color theme="1"/>
        <rFont val="Calibri"/>
        <family val="2"/>
        <scheme val="minor"/>
      </rPr>
      <t xml:space="preserve">, </t>
    </r>
    <r>
      <rPr>
        <b/>
        <sz val="11"/>
        <color theme="1"/>
        <rFont val="Calibri"/>
        <family val="2"/>
        <scheme val="minor"/>
      </rPr>
      <t>PoA 2.2</t>
    </r>
    <r>
      <rPr>
        <sz val="11"/>
        <color theme="1"/>
        <rFont val="Calibri"/>
        <family val="2"/>
        <scheme val="minor"/>
      </rPr>
      <t xml:space="preserve"> Integrated and resilient urban landscapes</t>
    </r>
  </si>
  <si>
    <r>
      <rPr>
        <b/>
        <sz val="11"/>
        <color theme="1"/>
        <rFont val="Calibri"/>
        <family val="2"/>
        <scheme val="minor"/>
      </rPr>
      <t>TPA 3.</t>
    </r>
    <r>
      <rPr>
        <sz val="11"/>
        <color theme="1"/>
        <rFont val="Calibri"/>
        <family val="2"/>
        <scheme val="minor"/>
      </rPr>
      <t xml:space="preserve"> </t>
    </r>
    <r>
      <rPr>
        <b/>
        <sz val="11"/>
        <color theme="9" tint="-0.249977111117893"/>
        <rFont val="Calibri"/>
        <family val="2"/>
        <scheme val="minor"/>
      </rPr>
      <t>Sustainable land use and resource management</t>
    </r>
    <r>
      <rPr>
        <sz val="11"/>
        <color theme="1"/>
        <rFont val="Calibri"/>
        <family val="2"/>
        <scheme val="minor"/>
      </rPr>
      <t xml:space="preserve">, </t>
    </r>
    <r>
      <rPr>
        <b/>
        <sz val="11"/>
        <color theme="1"/>
        <rFont val="Calibri"/>
        <family val="2"/>
        <scheme val="minor"/>
      </rPr>
      <t>PoA 3.1</t>
    </r>
    <r>
      <rPr>
        <sz val="11"/>
        <color theme="1"/>
        <rFont val="Calibri"/>
        <family val="2"/>
        <scheme val="minor"/>
      </rPr>
      <t xml:space="preserve"> Adaptive and resilient land use management and spatial development</t>
    </r>
  </si>
  <si>
    <r>
      <rPr>
        <b/>
        <sz val="11"/>
        <color theme="1"/>
        <rFont val="Calibri"/>
        <family val="2"/>
        <scheme val="minor"/>
      </rPr>
      <t>TPA 3.</t>
    </r>
    <r>
      <rPr>
        <sz val="11"/>
        <color theme="1"/>
        <rFont val="Calibri"/>
        <family val="2"/>
        <scheme val="minor"/>
      </rPr>
      <t xml:space="preserve"> </t>
    </r>
    <r>
      <rPr>
        <b/>
        <sz val="11"/>
        <color theme="9" tint="-0.249977111117893"/>
        <rFont val="Calibri"/>
        <family val="2"/>
        <scheme val="minor"/>
      </rPr>
      <t>Sustainable land use and resource management</t>
    </r>
    <r>
      <rPr>
        <sz val="11"/>
        <color theme="1"/>
        <rFont val="Calibri"/>
        <family val="2"/>
        <scheme val="minor"/>
      </rPr>
      <t xml:space="preserve">, </t>
    </r>
    <r>
      <rPr>
        <b/>
        <sz val="11"/>
        <color theme="1"/>
        <rFont val="Calibri"/>
        <family val="2"/>
        <scheme val="minor"/>
      </rPr>
      <t>PoA 3.2</t>
    </r>
    <r>
      <rPr>
        <sz val="11"/>
        <color theme="1"/>
        <rFont val="Calibri"/>
        <family val="2"/>
        <scheme val="minor"/>
      </rPr>
      <t xml:space="preserve"> Integrated water resources management</t>
    </r>
  </si>
  <si>
    <r>
      <rPr>
        <b/>
        <sz val="11"/>
        <color theme="1"/>
        <rFont val="Calibri"/>
        <family val="2"/>
        <scheme val="minor"/>
      </rPr>
      <t>TPA 4.</t>
    </r>
    <r>
      <rPr>
        <sz val="11"/>
        <color theme="1"/>
        <rFont val="Calibri"/>
        <family val="2"/>
        <scheme val="minor"/>
      </rPr>
      <t xml:space="preserve"> </t>
    </r>
    <r>
      <rPr>
        <b/>
        <sz val="11"/>
        <color theme="9" tint="-0.499984740745262"/>
        <rFont val="Calibri"/>
        <family val="2"/>
        <scheme val="minor"/>
      </rPr>
      <t>Vibrant resilient green rural livelihoods</t>
    </r>
    <r>
      <rPr>
        <sz val="11"/>
        <color theme="1"/>
        <rFont val="Calibri"/>
        <family val="2"/>
        <scheme val="minor"/>
      </rPr>
      <t xml:space="preserve">, </t>
    </r>
    <r>
      <rPr>
        <b/>
        <sz val="11"/>
        <color theme="1"/>
        <rFont val="Calibri"/>
        <family val="2"/>
        <scheme val="minor"/>
      </rPr>
      <t>PoA 4.1</t>
    </r>
    <r>
      <rPr>
        <sz val="11"/>
        <color theme="1"/>
        <rFont val="Calibri"/>
        <family val="2"/>
        <scheme val="minor"/>
      </rPr>
      <t xml:space="preserve"> Sustainable agriculture, forestry, and conservation</t>
    </r>
  </si>
  <si>
    <r>
      <rPr>
        <b/>
        <sz val="11"/>
        <color theme="1"/>
        <rFont val="Calibri"/>
        <family val="2"/>
        <scheme val="minor"/>
      </rPr>
      <t>TPA 4.</t>
    </r>
    <r>
      <rPr>
        <sz val="11"/>
        <color theme="1"/>
        <rFont val="Calibri"/>
        <family val="2"/>
        <scheme val="minor"/>
      </rPr>
      <t xml:space="preserve"> </t>
    </r>
    <r>
      <rPr>
        <b/>
        <sz val="11"/>
        <color theme="9" tint="-0.499984740745262"/>
        <rFont val="Calibri"/>
        <family val="2"/>
        <scheme val="minor"/>
      </rPr>
      <t>Vibrant resilient green rural livelihoods</t>
    </r>
    <r>
      <rPr>
        <sz val="11"/>
        <color theme="1"/>
        <rFont val="Calibri"/>
        <family val="2"/>
        <scheme val="minor"/>
      </rPr>
      <t xml:space="preserve">, </t>
    </r>
    <r>
      <rPr>
        <b/>
        <sz val="11"/>
        <color theme="1"/>
        <rFont val="Calibri"/>
        <family val="2"/>
        <scheme val="minor"/>
      </rPr>
      <t>PoA 4.2</t>
    </r>
    <r>
      <rPr>
        <sz val="11"/>
        <color theme="1"/>
        <rFont val="Calibri"/>
        <family val="2"/>
        <scheme val="minor"/>
      </rPr>
      <t xml:space="preserve"> Functioning rural settlements</t>
    </r>
  </si>
  <si>
    <t>Start Date</t>
  </si>
  <si>
    <t>End Date</t>
  </si>
  <si>
    <t>2020*</t>
  </si>
  <si>
    <t xml:space="preserve">Local Government </t>
  </si>
  <si>
    <t>2020* project starting before 2020</t>
  </si>
  <si>
    <t>Support Needed</t>
  </si>
  <si>
    <t>Type 2 of Primary Government Agency / Institution</t>
  </si>
  <si>
    <t xml:space="preserve">Private Sector </t>
  </si>
  <si>
    <t>US$ Committed (Total Budget)</t>
  </si>
  <si>
    <t xml:space="preserve">Contribution (%) to the NDC output </t>
  </si>
  <si>
    <t>`</t>
  </si>
  <si>
    <t xml:space="preserve"> US$ Disbursed (2020-2021)</t>
  </si>
  <si>
    <t xml:space="preserve"> US$ Disbursed (2021-2022)</t>
  </si>
  <si>
    <t xml:space="preserve"> US$ Disbursed (2022-2023)</t>
  </si>
  <si>
    <t xml:space="preserve"> US$ Disbursed (2023-2024)</t>
  </si>
  <si>
    <t xml:space="preserve"> US$ Disbursed (2024-2025)</t>
  </si>
  <si>
    <t>Funding Source/Institutions</t>
  </si>
  <si>
    <t>Funding Type (Financial
instrument)</t>
  </si>
  <si>
    <t>Channel of Financial Flows</t>
  </si>
  <si>
    <t xml:space="preserve">Value Chain of Services/Contribution </t>
  </si>
  <si>
    <t xml:space="preserve">Contribution (impact) to the revised GGCRS </t>
  </si>
  <si>
    <t>Start date of the project</t>
  </si>
  <si>
    <t xml:space="preserve"> End date of the project</t>
  </si>
  <si>
    <t>TPA 3. Sustainable land use and resource management, PoA 3.1 Adaptive and resilient land use management and spatial development</t>
  </si>
  <si>
    <t xml:space="preserve">Type2 of Primary Government Agency </t>
  </si>
  <si>
    <t>Considered committed budget is counted according to the NDC timeframe (2020-2030)</t>
  </si>
  <si>
    <t>to be determined (TBD)</t>
  </si>
  <si>
    <t>Dissemination of modern efficient cook stoves to 80% of the rural population and 50% of the urban population by 2031</t>
  </si>
  <si>
    <t>Dissemination of modern efficient cook stoves to 80% of the rural population and 50% of the urban population by 2032</t>
  </si>
  <si>
    <t>Dissemination of modern efficient cook stoves to 80% of the rural population and 50% of the urban population by 2033</t>
  </si>
  <si>
    <t>Dissemination of modern efficient cook stoves to 80% of the rural population and 50% of the urban population by 2034</t>
  </si>
  <si>
    <t>Dissemination of modern efficient cook stoves to 80% of the rural population and 50% of the urban population by 2035</t>
  </si>
  <si>
    <t>Dissemination of modern efficient cook stoves to 80% of the rural population and 50% of the urban population by 2036</t>
  </si>
  <si>
    <t>Dissemination of modern efficient cook stoves to 80% of the rural population and 50% of the urban population by 2037</t>
  </si>
  <si>
    <t>Dissemination of modern efficient cook stoves to 80% of the rural population and 50% of the urban population by 2038</t>
  </si>
  <si>
    <t>Dissemination of modern efficient cook stoves to 80% of the rural population and 50% of the urban population by 2039</t>
  </si>
  <si>
    <t>Dissemination of modern efficient cook stoves to 80% of the rural population and 50% of the urban population by 2040</t>
  </si>
  <si>
    <t>Dissemination of modern efficient cook stoves to 80% of the rural population and 50% of the urban population by 2041</t>
  </si>
  <si>
    <t>2 NDC MRV report, 1 NCs and 1 BURs</t>
  </si>
  <si>
    <t>3 NDC MRV report, 1 NCs and 1 BURs</t>
  </si>
  <si>
    <t>4 NDC MRV report, 1 NCs and 1 BURs</t>
  </si>
  <si>
    <t>5 NDC MRV report, 1 NCs and 1 BURs</t>
  </si>
  <si>
    <t>6 NDC MRV report, 1 NCs and 1 BURs</t>
  </si>
  <si>
    <t>7 NDC MRV report, 1 NCs and 1 BURs</t>
  </si>
  <si>
    <t>4 by 2024 (SSP Health sector 2018-2024)</t>
  </si>
  <si>
    <t>80% of Public forest plantation  allocated to private  women and men operators by 2025</t>
  </si>
  <si>
    <t xml:space="preserve">Livestock insured by 2030 (Assuming to maintain 585,792 livestock previously insured)  </t>
  </si>
  <si>
    <t>Local Government (Districts, Provinces, CoK)</t>
  </si>
  <si>
    <t>Sectoral Ministry</t>
  </si>
  <si>
    <t>Cooperative</t>
  </si>
  <si>
    <t>Non Government Organizations</t>
  </si>
  <si>
    <t>Private Sector Company</t>
  </si>
  <si>
    <t>2. Policy, Strategy &amp; Legislation</t>
  </si>
  <si>
    <t>3. Budgeting &amp; Investment</t>
  </si>
  <si>
    <t>4. Monitoring &amp; Evaluation (M&amp;E)</t>
  </si>
  <si>
    <t xml:space="preserve">Swedish International Development Cooperation Agency (SIDA ) </t>
  </si>
  <si>
    <t xml:space="preserve">Start date: 01/05/2018
End date: 30/06/2023
</t>
  </si>
  <si>
    <t>Sum of Support Needed</t>
  </si>
  <si>
    <t>Sum of US$ Committed (Total Budget)</t>
  </si>
  <si>
    <t>Outcomes -Outputs support needed</t>
  </si>
  <si>
    <r>
      <t xml:space="preserve">Projects that have already been </t>
    </r>
    <r>
      <rPr>
        <b/>
        <sz val="12"/>
        <color theme="1"/>
        <rFont val="Calibri"/>
        <family val="2"/>
        <scheme val="minor"/>
      </rPr>
      <t>approved but are yet to start</t>
    </r>
    <r>
      <rPr>
        <sz val="12"/>
        <color theme="1"/>
        <rFont val="Calibri"/>
        <family val="2"/>
        <scheme val="minor"/>
      </rPr>
      <t>,</t>
    </r>
  </si>
  <si>
    <r>
      <t xml:space="preserve">Projects that are already </t>
    </r>
    <r>
      <rPr>
        <b/>
        <sz val="12"/>
        <color theme="1"/>
        <rFont val="Calibri"/>
        <family val="2"/>
        <scheme val="minor"/>
      </rPr>
      <t>under implementation</t>
    </r>
  </si>
  <si>
    <r>
      <t xml:space="preserve">Projects that  </t>
    </r>
    <r>
      <rPr>
        <b/>
        <sz val="12"/>
        <color theme="1"/>
        <rFont val="Calibri"/>
        <family val="2"/>
        <scheme val="minor"/>
      </rPr>
      <t>completed</t>
    </r>
    <r>
      <rPr>
        <sz val="12"/>
        <color theme="1"/>
        <rFont val="Calibri"/>
        <family val="2"/>
        <scheme val="minor"/>
      </rPr>
      <t>. This could also apply when the project fiancial resources ends</t>
    </r>
  </si>
  <si>
    <r>
      <t xml:space="preserve">Projects that are </t>
    </r>
    <r>
      <rPr>
        <b/>
        <sz val="12"/>
        <color theme="1"/>
        <rFont val="Calibri"/>
        <family val="2"/>
        <scheme val="minor"/>
      </rPr>
      <t>ready for implementation but need financing</t>
    </r>
  </si>
  <si>
    <t>CDEU ( Institutional Strengthening and Capacity Development of the Electricity Utility- EUCL)</t>
  </si>
  <si>
    <t xml:space="preserve">Sum of Contribution (%) to the NDC output </t>
  </si>
  <si>
    <t>Share of Project contribution by  Output within NDC period (2020-2030)</t>
  </si>
  <si>
    <t>Last milles connectivity project</t>
  </si>
  <si>
    <t>concept Note 2021, New area of investment</t>
  </si>
  <si>
    <t>Transformer repair workshop</t>
  </si>
  <si>
    <t>Electrification of Government Priorities under Real Estate (FONERWA Green City,  Affordable Housing and IDP Models Villages)</t>
  </si>
  <si>
    <t>Feasiblity Study 2019</t>
  </si>
  <si>
    <t>Study for rehabilitation of abandoned mine sites and quarries in Rwanda</t>
  </si>
  <si>
    <t xml:space="preserve">Integrating Landscape Rehabilitation And Green Management of Mines In Gatumba And Ndaro Sectors of Ngororero </t>
  </si>
  <si>
    <t>concept Note 2022, New area of investment</t>
  </si>
  <si>
    <t>MASAKA multipurpose dyke project</t>
  </si>
  <si>
    <t>Concept note 2022, New area of investment</t>
  </si>
  <si>
    <t>Upgrading of Karenge Water Treatment Plant</t>
  </si>
  <si>
    <t xml:space="preserve">Start: 01/07/2023
End: 30/06/2026
</t>
  </si>
  <si>
    <t>Construction of Burera Water Treatment Plant and forwarding infrastructure</t>
  </si>
  <si>
    <t>Construction of Sake Water Supply System, Phase II</t>
  </si>
  <si>
    <t>Construction of Muhazi Water Supply System, Phase II</t>
  </si>
  <si>
    <t>Construction of Kagaga Water Supply System, Phase II</t>
  </si>
  <si>
    <t>Construction of Musogoro Water Supply System, Phase II</t>
  </si>
  <si>
    <t>Construction of Volcano Belt Water Supply System, Phase II</t>
  </si>
  <si>
    <t>Construction of Ngoma River Water Supply System, Phase II</t>
  </si>
  <si>
    <t>Construction of New Karenge-Rwamagana Town Main Transmission Pipeline</t>
  </si>
  <si>
    <t>Feasiblity Study 2022</t>
  </si>
  <si>
    <t>New project 2022</t>
  </si>
  <si>
    <t>feasiblity Study 2022</t>
  </si>
  <si>
    <t>feasiblity Study 2021</t>
  </si>
  <si>
    <t>New project , MINEcOFIN MTPIP2024, Mixed funds $13,295,259</t>
  </si>
  <si>
    <t>FM3  Improvement of Water Supply Services in North-Central Kigali</t>
  </si>
  <si>
    <t>GIY  Gisagara WASH Program</t>
  </si>
  <si>
    <t>GIH  E-Service in key sectors</t>
  </si>
  <si>
    <t>Construction of Gisagara Water Supply System, Phase I</t>
  </si>
  <si>
    <t>New project MINECOFIN MTPIP 2024 mixed funds $3,188,022</t>
  </si>
  <si>
    <t>New project MINECOFIN MTPIP 2024 mixed funds $11,701,139</t>
  </si>
  <si>
    <t>New project MINECOFIn MTPIP 2024, Mixed funds $67,242</t>
  </si>
  <si>
    <t>xxx</t>
  </si>
  <si>
    <t>RWANDA INFORMATION SOCIETY AUTHORITY (RISA)</t>
  </si>
  <si>
    <t>New Project MINECOFIN MTPIP 2024</t>
  </si>
  <si>
    <t>Development of Mice Tourism Project</t>
  </si>
  <si>
    <t xml:space="preserve">Start date: 31/12/2023
End date: 30/06/2026
</t>
  </si>
  <si>
    <t>Preliminary Studies for Volcanoes National Park Expansion- Pilot Project</t>
  </si>
  <si>
    <t>New project, MINECOFIN MTPIP 2024</t>
  </si>
  <si>
    <t>2023-2026</t>
  </si>
  <si>
    <t>The project aims to is to attract private investors in ICT sector . Updated /MINECOFIN MTPIP 2024</t>
  </si>
  <si>
    <t>Pre-feasibility study of the project of Nuclear Power Plant based on small modular reactors (SMR NPP)</t>
  </si>
  <si>
    <t xml:space="preserve"> RWANDA ATOMIC ENERGY BOARD (RAEB)</t>
  </si>
  <si>
    <t>Start: 2023 End 2024</t>
  </si>
  <si>
    <t>New project MINECOFIN MTPIP 2024</t>
  </si>
  <si>
    <t>National Geospatial HUB</t>
  </si>
  <si>
    <t>RWANDA SPACE AGENCY</t>
  </si>
  <si>
    <t xml:space="preserve">Start date: 2023
End date: 2026
</t>
  </si>
  <si>
    <t>Contribution to the implementation of the Lake Kivu and Ruzizi River - ABAKIR</t>
  </si>
  <si>
    <t>MINECOFIM MTPIP 2023-2026</t>
  </si>
  <si>
    <t>Land Scape Restoration and Flood Control in Nyamasheke District</t>
  </si>
  <si>
    <t>Start date:2023                              End date:  2024</t>
  </si>
  <si>
    <t>Grant (Source TBD)</t>
  </si>
  <si>
    <t>New project (MINECOFIN MTPIP 2023-2026)</t>
  </si>
  <si>
    <t>Agricultural Insurance Project (AIP)</t>
  </si>
  <si>
    <t xml:space="preserve"> </t>
  </si>
  <si>
    <t>Start date: 2024
End date: 2025</t>
  </si>
  <si>
    <t xml:space="preserve">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t>
  </si>
  <si>
    <t>Mixed (TBD)</t>
  </si>
  <si>
    <t xml:space="preserve">Ministry of Finance and Economic Planning (MINECOFIN)/GoR and Grant </t>
  </si>
  <si>
    <t xml:space="preserve">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t>
  </si>
  <si>
    <t>BUFFET PROJECT (Nasho Irrigation)</t>
  </si>
  <si>
    <t xml:space="preserve">Start date: 2023
End date: 2024
</t>
  </si>
  <si>
    <t>New project MINECOFIN MTPIP 2023-2026</t>
  </si>
  <si>
    <t>GoR &amp; Basket Fund and Grants</t>
  </si>
  <si>
    <t>Government Funded Modern Irrigation (GFI)</t>
  </si>
  <si>
    <t xml:space="preserve">Initiat budget 2011-2023 $ 1,019,153. Extended to 2026 with $ 127,639.9 MINECOFIN MTPIP </t>
  </si>
  <si>
    <t>Extended to 2026 (MINECOFIN MTPIP)</t>
  </si>
  <si>
    <t>Kayonza Irrigation and Integrated Watershed management Project (KIIWP) phase II</t>
  </si>
  <si>
    <t xml:space="preserve">Extended to from $ 9,337,573 (in 2020-2024) to $ 10785058.7 to (2026). See MTPIP MINECOFIN </t>
  </si>
  <si>
    <t>AGRICULTURE MECHANIZATION PROJECT</t>
  </si>
  <si>
    <t>Smart Food Value Chain Management Project</t>
  </si>
  <si>
    <t>Promoting Smallholder Agro-export Competitiveness Project (PSAC)</t>
  </si>
  <si>
    <t xml:space="preserve"> Commercialization and De-Risking for Agricultural Transformation Project (CDAT)</t>
  </si>
  <si>
    <t>From without support to ongoing (MINECOFIN MTPIP 2023-2026)</t>
  </si>
  <si>
    <t>NATIONAL AGRICULTURAL EXPORT DEVELOPMENT BOARD (NAEB)</t>
  </si>
  <si>
    <t>Start: 2023 End 2026</t>
  </si>
  <si>
    <t>New MTPIP MINECOFIN 2023-2026</t>
  </si>
  <si>
    <t>Development of New Agriculture Export Chain</t>
  </si>
  <si>
    <t>Start: 2023                                  End: 2026</t>
  </si>
  <si>
    <t>Extended from without support to ongoing. MTPIP MINECOFIN 2023-2026</t>
  </si>
  <si>
    <t>Extended from $309,373 from ongoing to ongoing . MINECOFIN MTPIP</t>
  </si>
  <si>
    <t>Affordable Housing land/plots serviced with road grading works  to facilitate affordable Homes (NST</t>
  </si>
  <si>
    <t>New Households connected to the Grid (MV and LV lines included)</t>
  </si>
  <si>
    <t>Distribution Management System installed (DMS)</t>
  </si>
  <si>
    <t>Rwanda Universal Energy Access Program(EIB)</t>
  </si>
  <si>
    <t>Rwanda Universal Energy Access Program (AFDB)</t>
  </si>
  <si>
    <t>Extended from Planned  to ongoing MINECOFIN MTPIP 2023-2026</t>
  </si>
  <si>
    <t>Extended from Planned ($395,483,181)  to ongoing MINECOFIN MTPIP 2023-2026</t>
  </si>
  <si>
    <t>Extended from Planned ($169,223,996) to ongoing MINECOFIN MTPIP 2023-2026</t>
  </si>
  <si>
    <t>Extended from Planned ($78,323,058)  to ongoing MINECOFIN MTPIP 2023-2026</t>
  </si>
  <si>
    <t>Rwanda Universal Energy Access Project (OPEC FUND AND SAUDI FUND)</t>
  </si>
  <si>
    <t>Updated from planned ($135,379,197) to ongoing MINECOFIN, MTPIP 2023-2026</t>
  </si>
  <si>
    <t>Rwanda Energy  Access and Quality Improvement Project (EAQIP/AFD)</t>
  </si>
  <si>
    <t>Feasibility studies for  proposed Transmission and Distribution network Projects</t>
  </si>
  <si>
    <t>Rehabilitation and Replacement of Distribution Network Projects</t>
  </si>
  <si>
    <t>Ruzizi III HPP and Associated Line</t>
  </si>
  <si>
    <t xml:space="preserve">Start date: 2023
End:2026
</t>
  </si>
  <si>
    <t>New Project MINECOFIN MTPIP 2023-2026</t>
  </si>
  <si>
    <t xml:space="preserve">Start:2024
End: 2026
</t>
  </si>
  <si>
    <t>New project MINECOFIM MTPIP 2023-2026</t>
  </si>
  <si>
    <t xml:space="preserve">Extended from Concluded ($6,406,730)  to ongoing MINECOFIN MTPIP 2023-2026 </t>
  </si>
  <si>
    <t>SUPPORT INFORMATION</t>
  </si>
  <si>
    <t>Giseke Irrigation Project</t>
  </si>
  <si>
    <t xml:space="preserve">Muvumba irrigation system and livestock water use project </t>
  </si>
  <si>
    <t>Capacity development for the implementation of Rwanda’s National Climate Contributions (NDCs)</t>
  </si>
  <si>
    <t>Supporting a Sustainable Waste and Circular Economy in Rwanda</t>
  </si>
  <si>
    <t>Large-scale Forest Landscape Restoration in Africa (AREECA)</t>
  </si>
  <si>
    <t xml:space="preserve">Start date: 01/10/2022
End date: 30/9/2026
</t>
  </si>
  <si>
    <t>BMZ/Germany</t>
  </si>
  <si>
    <t>New project GIZ 2024</t>
  </si>
  <si>
    <t xml:space="preserve">Start: 01/09/2022
End: 31/08/2026
</t>
  </si>
  <si>
    <t xml:space="preserve">Start date: 01/10/2009
End date: 31/122024
</t>
  </si>
  <si>
    <t xml:space="preserve">BMZ/Germany, the Netherlands, Norway,  Switzerland
Rwanda-specific: EU Delegation (ReCIC, 5 Mio., 11/21 - 12/25) </t>
  </si>
  <si>
    <t>Updated from indicative to ongoing GIZ 2024</t>
  </si>
  <si>
    <t>BMUV/Germany (IKI)</t>
  </si>
  <si>
    <t>NDC Assist II (NDC mainstreaming + Capacity Building f. Art. 6)</t>
  </si>
  <si>
    <t>Mobilize Net Zero</t>
  </si>
  <si>
    <t>Smart Mobility Lab</t>
  </si>
  <si>
    <t xml:space="preserve">Project Development Programme (PDP) – Renewable Energy and Energy Efficiency Business Partnerships </t>
  </si>
  <si>
    <t>Sustainable Mechanization Innovation for Agriculture</t>
  </si>
  <si>
    <t xml:space="preserve">Integration of Updated Nationally Determined Contribution (NDC) Into the Upcoming District Developments Strategies (2025-2030) </t>
  </si>
  <si>
    <t>Awareness raising of local stakeholders in climate change and NDCs</t>
  </si>
  <si>
    <t>Macroeconomic and Investment Policies (MIP): Green taxonomy; regulatory measurer(s) to support implementation</t>
  </si>
  <si>
    <t xml:space="preserve">Start: 01/11/2022
End: 31/12/2025
</t>
  </si>
  <si>
    <t>BMWK/Germany (IKI)</t>
  </si>
  <si>
    <t>diverse</t>
  </si>
  <si>
    <t>New project GIZ</t>
  </si>
  <si>
    <t>to be determined</t>
  </si>
  <si>
    <t>BMWK/German</t>
  </si>
  <si>
    <t>New Project GIZ 2024</t>
  </si>
  <si>
    <t>Start date:01/-4/2018
End date: 31/12/2025</t>
  </si>
  <si>
    <t>Start date:1/03/2024
End date: 31/03/2025</t>
  </si>
  <si>
    <t>Updadated from Indicative to ongoing (GIZ 2024)</t>
  </si>
  <si>
    <t xml:space="preserve">BMZ/Germany
</t>
  </si>
  <si>
    <t>Start date: 01/12/2021
End date: 31/12/2025</t>
  </si>
  <si>
    <t>Start date: 01/01/2022
End date: 31/12/2024</t>
  </si>
  <si>
    <t xml:space="preserve">BMZ/Germany co-financed by New Zealand
</t>
  </si>
  <si>
    <t>Start date: 01/01/2022
End date: 31/12/2025</t>
  </si>
  <si>
    <t xml:space="preserve">BMZ/Germany </t>
  </si>
  <si>
    <t>new areas of investement GIZ project 2024</t>
  </si>
  <si>
    <t>Ecosystems/Landscape approach to climate proof of the rural settlement program of Rwanda (LDCF III)</t>
  </si>
  <si>
    <t>Decoupling Hazardous Waste Generation (DHWG) from economic growth in Rwanda</t>
  </si>
  <si>
    <t>Updated fron Without support to ongoing (UNDP 2024)</t>
  </si>
  <si>
    <t xml:space="preserve">Start: 01/03/2022
End: 30/03/2027
</t>
  </si>
  <si>
    <t>UNDP/GEF</t>
  </si>
  <si>
    <t xml:space="preserve">Start date: 01/06/202022
End date: 31/06/2028  
</t>
  </si>
  <si>
    <t>Global Environment Facility (GEF) /UNDP</t>
  </si>
  <si>
    <t>new project (UNDP 2024)</t>
  </si>
  <si>
    <t>Ecosystems/Landscape approach to climate proof of the rural settlement program of Rwanda (LDCFIV)</t>
  </si>
  <si>
    <t>International protocols implementation</t>
  </si>
  <si>
    <t>Capacity building initiative transparency (CBIT)</t>
  </si>
  <si>
    <t>Kigali flood control and integrated urban catchment management project</t>
  </si>
  <si>
    <t>Fourth National Communication (NC4) project</t>
  </si>
  <si>
    <t>Global Biodiversity Framework-early action support Rwanda</t>
  </si>
  <si>
    <t>Africa centre of excellence for sustainable cooling and cold chain</t>
  </si>
  <si>
    <t>UNEP/UNIDO</t>
  </si>
  <si>
    <t>NDF</t>
  </si>
  <si>
    <t xml:space="preserve">Start date: 14/09/2021
Current End date:09/04/2024
</t>
  </si>
  <si>
    <t>UNEP/GEF</t>
  </si>
  <si>
    <t>Updated from without support to ongoing (REMA,2024)</t>
  </si>
  <si>
    <t>Ecosystem based restoration approach for Nyungwe-Ruhango corridor project</t>
  </si>
  <si>
    <t xml:space="preserve">GEF/WB </t>
  </si>
  <si>
    <t>new area (REMA,2024)</t>
  </si>
  <si>
    <t>Start: 01/01/2024                                               End: 31/12/2029</t>
  </si>
  <si>
    <t>WB (IDA)</t>
  </si>
  <si>
    <t>Start: 01/01/2023                                               End:31/08/2025</t>
  </si>
  <si>
    <t>New project, REMA,2024</t>
  </si>
  <si>
    <t>UK,GoR</t>
  </si>
  <si>
    <t>new project REMA 2024</t>
  </si>
  <si>
    <t>Integrated Mukungwa wetland and landscape restoration project</t>
  </si>
  <si>
    <t>Climate Resilience of Coastal Cities at Lake Kivu Project(CRCCP)</t>
  </si>
  <si>
    <t>Climate Adaptive and gender-responsive development of public open green spaces in Rwandan cities</t>
  </si>
  <si>
    <t>Promoting wise use of wetlands to build climate change resilience in Rwanda</t>
  </si>
  <si>
    <t>Landscape Restoration of the Nyabugogo Wetland Project</t>
  </si>
  <si>
    <t>PEA phase II</t>
  </si>
  <si>
    <t>Kigali Amendiment Implementation Plan</t>
  </si>
  <si>
    <t>Scale up Electric Mobility and Decarbonizing Transport sector in Rwanda project</t>
  </si>
  <si>
    <t>KfW</t>
  </si>
  <si>
    <t xml:space="preserve">Rwanda Green Fund </t>
  </si>
  <si>
    <t>New area of investment REMA 2024</t>
  </si>
  <si>
    <t>EU,GoR</t>
  </si>
  <si>
    <t>NAP Phase II</t>
  </si>
  <si>
    <t xml:space="preserve">NEW AREA </t>
  </si>
  <si>
    <t>Ozone Secretariat/ UNEP&amp; UNIDO</t>
  </si>
  <si>
    <t>NEW AREA</t>
  </si>
  <si>
    <t>GEF-Mitigation Action Facility</t>
  </si>
  <si>
    <t xml:space="preserve">Start date: 2021
End date: 2027
</t>
  </si>
  <si>
    <t>sida</t>
  </si>
  <si>
    <t>Upscaling Sebeya IWRM Project</t>
  </si>
  <si>
    <t>Agrotourism for climate, biodiversity conservation and food security</t>
  </si>
  <si>
    <t>Landscape Rehabilitation at Rusumo Power Company Ltd</t>
  </si>
  <si>
    <t>EU</t>
  </si>
  <si>
    <t xml:space="preserve">new area </t>
  </si>
  <si>
    <t>RPCL</t>
  </si>
  <si>
    <t>Eastern Province :Kirehe, Ngoma, Kayonza, Rwamagana,
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t>
  </si>
  <si>
    <t>BMU</t>
  </si>
  <si>
    <t>German Federal Ministry for Environment, Nature Conservation and Nuclear Safety</t>
  </si>
  <si>
    <t>AN</t>
  </si>
  <si>
    <t>Eastern Province – Kirehe and Nyagatare. Targeting the restoration of 25,000 ha of degraded lands in the Kirehe and Nyagatare districts, the programme is putting up catalytic and supportive measures that impact the livelihoods of over 13,000 households and over 50,000 people.</t>
  </si>
  <si>
    <t>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t>
  </si>
  <si>
    <t>Sebeya Project (Embedding Integrated Water Resource Management in Rwanda)</t>
  </si>
  <si>
    <t>Embassy of the Kingdom of the
Netherlands in Rwanda</t>
  </si>
  <si>
    <t>Western Province - Rubavu, Nyabihu, Rutsiro and Ngororero. The project has yielded tangible benefits that include reduced impacts of flooding in the catchment, landscapes restored, enhanced agricultural yields and improved community livelihoods</t>
  </si>
  <si>
    <t>Improving resilience of farmers’ livelihoods to climate change through innovative, research proven climate-smart agroforestry and efficient use of tree resources in the Eastern Province and peri-urban areas of Kigali City (DeSIRA)</t>
  </si>
  <si>
    <t xml:space="preserve">Start date:2022
End date: 2027
</t>
  </si>
  <si>
    <t>Eastern Province and peri-urban areas of Kigali.                              The DeSIRA project is enhancing capacity of smallholder
farmers to cope with the impacts of climate change through
knowledge-sharing to agroforestry actions aligned to the IUCN
Nature-based Solutions</t>
  </si>
  <si>
    <t xml:space="preserve">New area of investment by Sector </t>
  </si>
  <si>
    <t xml:space="preserve">Ireme Invest </t>
  </si>
  <si>
    <t>KFW</t>
  </si>
  <si>
    <t>E-mobility</t>
  </si>
  <si>
    <t>CIF</t>
  </si>
  <si>
    <t>NAMA (MAF)</t>
  </si>
  <si>
    <t>IMF</t>
  </si>
  <si>
    <t xml:space="preserve">Start: 07/11/2022
End:
</t>
  </si>
  <si>
    <t>Ireme Invest is a groundbreaking investment facility that works with Rwanda’s private sector to support green business growth and boost the country’s response to climate change</t>
  </si>
  <si>
    <t>GIZ/BMGF/DANIDA/BRD</t>
  </si>
  <si>
    <t>Intego - Rwanda's NDC Facility</t>
  </si>
  <si>
    <t>Intego will finance the implementation of public sector led projects that align to at least one of the mitigation or adaptation measures as per sectors of intervention in Rwanda's NDC climate action plan.</t>
  </si>
  <si>
    <t>Ireme Invest_planned</t>
  </si>
  <si>
    <t>FCDO/GCF/EIB/AFD/SIDA/Afdb</t>
  </si>
  <si>
    <t>Resilience and Sustainability Trust (RST)</t>
  </si>
  <si>
    <t>Nature, People, Climate</t>
  </si>
  <si>
    <t>Rwanda Green Fund</t>
  </si>
  <si>
    <t>under Ireme</t>
  </si>
  <si>
    <t>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t>
  </si>
  <si>
    <t>Gap calculation for  Climate Finance Flows mobilized during NDC period (2020-2030)</t>
  </si>
  <si>
    <t>2020-2025</t>
  </si>
  <si>
    <t>2025-2030</t>
  </si>
  <si>
    <t>Mobilized Funds</t>
  </si>
  <si>
    <t>Gap against the target</t>
  </si>
  <si>
    <t>Reducing vulnerability to climate change through enhanced community-based biodiversity conservation in the Eastern Province of Rwanda (COMBIO)</t>
  </si>
  <si>
    <t>National Land Use Authority (NLA)</t>
  </si>
  <si>
    <t xml:space="preserve">Volcanoes Community Resilient Project (VCRP) </t>
  </si>
  <si>
    <t xml:space="preserve"> 220kV single circuit Rusumo-Bugesera-Shango</t>
  </si>
  <si>
    <t>Updated from planned ($3,513,025) to ongoing MINECOFIN, MTPIP 2023-2026</t>
  </si>
  <si>
    <t xml:space="preserve"> Rwanda Electricity Transmission Grid Expansion Project (KOREA EDCF)</t>
  </si>
  <si>
    <t>Rwanda Energy Access and Quality Improvement Project (EAQIP/WB)</t>
  </si>
  <si>
    <t>New project  MINECOFIN, MTPIP 2023-2026</t>
  </si>
  <si>
    <t xml:space="preserve">Start date: 14/9/2021
Current End date:14/9/2024
</t>
  </si>
  <si>
    <t>jmjmmjjmm   p</t>
  </si>
  <si>
    <t xml:space="preserve">New project MINECOFIN MTPIP 2024 </t>
  </si>
  <si>
    <t xml:space="preserve">GoR/AFD </t>
  </si>
  <si>
    <t>BIP  Agriculture production systems development and intensification</t>
  </si>
  <si>
    <t>E21  Agriculture production system development and intensification projects</t>
  </si>
  <si>
    <t>Sustainable Agriculture Intensification project</t>
  </si>
  <si>
    <t>LODA/Districts</t>
  </si>
  <si>
    <t xml:space="preserve">Start date:2023
End date: 2026
</t>
  </si>
  <si>
    <t>Bugesera, Huye, Nyamagabe, Nyaruguru, Rusizi, Nyabihu, Karongi, Burera, Gicumbi, Rulindo, CoK.                                       Combined different project rom MTPIP 2023-2026 MINECOFIN</t>
  </si>
  <si>
    <t>Enabel-Rwanda Agriculture Country Program  (Poultry, Piggery and Animal feeds) value chains</t>
  </si>
  <si>
    <t>NATIONAL INDUSTRIAL RESEARCH AND DEVELOPMENT AGENCY (NIRDA)</t>
  </si>
  <si>
    <t xml:space="preserve">Start date: 2023
End date: 2026             
</t>
  </si>
  <si>
    <t>New project  (MINECOFIN MTPIP2023-2026)</t>
  </si>
  <si>
    <t>Rehabilitation and Extension of water supply system (41.81 Km) in Nyagatare District</t>
  </si>
  <si>
    <t>Nyagatare District/LODA</t>
  </si>
  <si>
    <t xml:space="preserve">Start date:2023 
End date:2026
</t>
  </si>
  <si>
    <t>Nyagatare District                                                                                   New project MTPIP 2023-26  MINECOFIN</t>
  </si>
  <si>
    <t>Rwamagana District/LODA</t>
  </si>
  <si>
    <t xml:space="preserve">Start date: 2023
End date: 2026                
</t>
  </si>
  <si>
    <t>Rwamagana District.                                                                           New Project MTPIP 2023-2026 MINECOFIN</t>
  </si>
  <si>
    <t>Muhanga District/LODA</t>
  </si>
  <si>
    <t>External</t>
  </si>
  <si>
    <t>Muhanga District.                                                                           New Project MTPIP 2023-2026 MINECOFIN</t>
  </si>
  <si>
    <t>Malaria- National Strategic Funding Project-Rbf Model</t>
  </si>
  <si>
    <t xml:space="preserve">Extended from Planned ($1,929,949)   to ongoing MINECOFIN MTPIP 2023-2026 </t>
  </si>
  <si>
    <t>Agricultural productivity through land use and input use increased(Quantity of fertilizers and Seeds ) bought by farmers (T)</t>
  </si>
  <si>
    <t>Extended from Concluded ($ 5,352,397) to ongoing. MTPIP MINECOFIN 2023-2026 (Construction post-harvest handling (10 drying shelters) in Kayonza District</t>
  </si>
  <si>
    <t>Rubavu District/LODA</t>
  </si>
  <si>
    <t>New project MTPIP 2023-2026 Rubavu District</t>
  </si>
  <si>
    <t xml:space="preserve">Umusambi Village </t>
  </si>
  <si>
    <t>Rwanda Wildlife Conservaation Association (RWCA)</t>
  </si>
  <si>
    <t>Dr. Olivier Nsengimana</t>
  </si>
  <si>
    <t xml:space="preserve">Start date: 2020
End date: 2024  
</t>
  </si>
  <si>
    <t xml:space="preserve">Start date: 2024
End date: 2027
</t>
  </si>
  <si>
    <t>U, National geographic society, Rainforest Track, water aid Rwanda, Worldlife conservation society</t>
  </si>
  <si>
    <t>EU, National geographic society, Rainforest Track, water aid Rwanda, Worldlife conservation society</t>
  </si>
  <si>
    <t>RWCA New project</t>
  </si>
  <si>
    <t>Construction of water supply system in Kibirizi and Ntyazo Sectors</t>
  </si>
  <si>
    <t>Nyanza District/LODA</t>
  </si>
  <si>
    <t xml:space="preserve">Start: 2023
End: 2026                              
</t>
  </si>
  <si>
    <t>Nyanza District.                                                                                        New project MTPIP 2023-26 MINECOFIN</t>
  </si>
  <si>
    <t>Construction of 54 Km of Kibinja-Muyira-Karama water supply system</t>
  </si>
  <si>
    <t>Agricultural productivity increased through the provision of inputs subsidies (seeds and fertilizers )</t>
  </si>
  <si>
    <t>Musanze District/LODA</t>
  </si>
  <si>
    <t>New project MTPIP 2023-2026 Musanze District</t>
  </si>
  <si>
    <t>Construction of terraces (Radical and Progressive)  and trenches</t>
  </si>
  <si>
    <t xml:space="preserve">Start: 2023
End date: 2026
</t>
  </si>
  <si>
    <t>Musanze District,New Projec MINECOFIN MTPIP 2023-2026</t>
  </si>
  <si>
    <t xml:space="preserve">Ministry of Finance and Economic Planning (MINECOFIN)/GoR
</t>
  </si>
  <si>
    <t>Environment and Natural resources</t>
  </si>
  <si>
    <t>Districts/LODA</t>
  </si>
  <si>
    <t>Gakenke,Gicumbi, Rusizi                                                                                                    New project MTPIP 2023-2026  MINECOFIN</t>
  </si>
  <si>
    <t>Last update: Mar 2024</t>
  </si>
  <si>
    <t xml:space="preserve"> Finance Flow</t>
  </si>
  <si>
    <t xml:space="preserve">Mobilised funds for Unconditional versus Conditional support to NDCs </t>
  </si>
  <si>
    <t>NDC Period</t>
  </si>
  <si>
    <t>NDC target</t>
  </si>
  <si>
    <t>2021-2022</t>
  </si>
  <si>
    <t>2022-2023</t>
  </si>
  <si>
    <t>2023-2024</t>
  </si>
  <si>
    <t>2024-2025</t>
  </si>
  <si>
    <t>2020-2021</t>
  </si>
  <si>
    <t>Total Amount Disboused (USD)</t>
  </si>
  <si>
    <t xml:space="preserve">Community involvement to protect Rugezi marshland </t>
  </si>
  <si>
    <t>Community involvement to protect Rugezi marshland phase II</t>
  </si>
  <si>
    <t xml:space="preserve">Solar-powered irrigation and improved cooking stoves for communities in the Bugesera district by APEFA </t>
  </si>
  <si>
    <t>Nenproject RENGOF, Bugesera District Ngeruka Sector Nyarugenge Sector</t>
  </si>
  <si>
    <t>GIZ/IKI</t>
  </si>
  <si>
    <t>Updated from $25,000 (RENFOF 2024)</t>
  </si>
  <si>
    <t>Increasing Awareness of Rural Communities in Climate Change and NDCs for their Effective Participation in NDC Implementation in four Districts of the Amayaga Region of Rwanda</t>
  </si>
  <si>
    <t>RENGOF</t>
  </si>
  <si>
    <t xml:space="preserve">Start date: 01/03/2024
End date: 30/8/2024
</t>
  </si>
  <si>
    <t>GIZ/DGG-WINS</t>
  </si>
  <si>
    <t>New project RENGOF 2024                                                      Kamonyi, Ruhango, Nyanza and Gisagara District/ Southern Province</t>
  </si>
  <si>
    <t>Promoting tree conservation in Gishwati</t>
  </si>
  <si>
    <t>FHA/RENGOF</t>
  </si>
  <si>
    <t>Start: 2021                                           End:2022</t>
  </si>
  <si>
    <t>International tree foundation(ITF) &amp; Wilderness Safaris</t>
  </si>
  <si>
    <t>New project, RENGOF, 2024                                                                Kigeyo Sector, Rutsiro District, Western Province</t>
  </si>
  <si>
    <t>UPDATED RENGOF 2024</t>
  </si>
  <si>
    <t>Supervision of construction of rain water harvesting tanks (RWHTs) around the Volcanoes National Park in Musanze and Burera Districts</t>
  </si>
  <si>
    <t>Start date:2021
Current end date: 2022</t>
  </si>
  <si>
    <t>SNV</t>
  </si>
  <si>
    <t>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t>
  </si>
  <si>
    <t>Three processing machines were offered to the 30 women members of HANGUDUSHYA MU MIGANO who were also trained on improved bamboo technology  and  a selling/exhibition  hall was opened at Rugarama sector                Cyanika, Burera and Gahunga sectors</t>
  </si>
  <si>
    <t>Facilitate Research activities on Gishwati National Park biodiversity under Gishwati Primate Project</t>
  </si>
  <si>
    <t>Monitoring and habituating the Gishwati chimps’ community for tourism purpose. The progress is promising.</t>
  </si>
  <si>
    <t>FHA Rwanda</t>
  </si>
  <si>
    <t xml:space="preserve">Start date: 2012
End date: 2024
</t>
  </si>
  <si>
    <t>West Chester University</t>
  </si>
  <si>
    <t>Habituation of the Gishwati Chimps Community for tourism Purpose</t>
  </si>
  <si>
    <t xml:space="preserve">Start date: 2020
End date: 2024
</t>
  </si>
  <si>
    <t>Wilderness Safari_Rwanda</t>
  </si>
  <si>
    <t>Rutsiro District, Western Province</t>
  </si>
  <si>
    <t>Community support in the conservation Gishwati- Mukura landscape</t>
  </si>
  <si>
    <t>VIE ET ENVIRONNEMENT -VER RWANDA</t>
  </si>
  <si>
    <t>RGB/UNDP</t>
  </si>
  <si>
    <t>Rutsiro district</t>
  </si>
  <si>
    <t>Rational use of Yanze river water for local agriculture development in Rulindo District and for domestic use in Kigali City</t>
  </si>
  <si>
    <t xml:space="preserve">Start: 2018
End: 2021
</t>
  </si>
  <si>
    <t>FAO</t>
  </si>
  <si>
    <t>RENGOF 2024 project</t>
  </si>
  <si>
    <t>Building Resilience to Climate Change and Sustainable Agriculture Value Chains in Agro-systems around Mukura Forest and Lake Kivu Catchment Landscape, Western Rwanda (MuLaKiLa Project)</t>
  </si>
  <si>
    <t xml:space="preserve">Start date:2023
End date: 2053
</t>
  </si>
  <si>
    <t>AstraZeneca through Refores'Action</t>
  </si>
  <si>
    <t>ARCOS 2024</t>
  </si>
  <si>
    <t xml:space="preserve">Integrated Action for Climate Change Resilience and Livelihood in mountainous Rwanda </t>
  </si>
  <si>
    <t xml:space="preserve">CISU (Danish Civil Society Development Fund) </t>
  </si>
  <si>
    <t xml:space="preserve">Start date: 2021
End date:2024
</t>
  </si>
  <si>
    <t>Foundation Audemars-Watkins</t>
  </si>
  <si>
    <t>ARCOS 2024 .Updated fro without support to ongoing</t>
  </si>
  <si>
    <t>Landscape Restoration for Improved Environmental Resilience and Community Livelihoods (AFR100) Project</t>
  </si>
  <si>
    <t>Landscape Restoration for Sustainable Socio-Ecological Systems and Resilience to Climate Change</t>
  </si>
  <si>
    <t xml:space="preserve">Start date: 2023
End date:2028
</t>
  </si>
  <si>
    <t>BEZOS Earth Fund</t>
  </si>
  <si>
    <t>Living Lakes Biodiversity and Climate Project</t>
  </si>
  <si>
    <t>German Federal Ministry of Environment through the International Climate Initiative (IKI)/ Global Nature Fund</t>
  </si>
  <si>
    <t>Scaling Urban NbS for Climate Adaptation in sub-Saharan Africa</t>
  </si>
  <si>
    <t xml:space="preserve">Start date: 2024
End date: 2025
</t>
  </si>
  <si>
    <t>Canadian Government/ Canadian Fund through WRI</t>
  </si>
  <si>
    <t>Building Resilient Wetlands and Associated Catchments’ Socio-Agro_x0002_Ecological Systems in Southern Kirehe Landscape, Eastern Rwanda.</t>
  </si>
  <si>
    <t xml:space="preserve">Start: 2024
End: 2030
</t>
  </si>
  <si>
    <t>Updated from without support  to planned (FONERWA 2024)</t>
  </si>
  <si>
    <t>New area of investment ARCOS 2024</t>
  </si>
  <si>
    <t>Building Resilient Agricultural Landscapes for Sustainable Benefits in Nyabugogo Upper Catchment</t>
  </si>
  <si>
    <t>3. Fund mobilization by  Channel of Financial Flows 2020-2025</t>
  </si>
  <si>
    <t>Sum of US$ Committed</t>
  </si>
  <si>
    <t xml:space="preserve">Start date: 01/07/2017
End date: 30/06/2024                      Extended 2026
</t>
  </si>
  <si>
    <t>The objective of the project is to increase the productivity levels of maize, rice, wheat, beans, soybean, cassava, Irish potato, and banana country wide . Extended to 2026 (MINECOFIN MTPIP) initial $72,455,490)</t>
  </si>
  <si>
    <t xml:space="preserve">Start date: 01/07/2016
End date: 30/06/2023 (Extended to 2026)
</t>
  </si>
  <si>
    <t>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t>
  </si>
  <si>
    <t xml:space="preserve">Start date: 01/03/2020
End date: 30/06/2024                   Extended to 2026
</t>
  </si>
  <si>
    <t xml:space="preserve">Start date: 19/12/2016
End date: 01/07/2026
</t>
  </si>
  <si>
    <t>The project objective is to increase the Volume and value of milk sold from targeted small-holder dairy farmers. Extended to 2026 with additional fund of $ 4,048,742.8 (MINECOFIN MTPIP 2023-2026)</t>
  </si>
  <si>
    <t xml:space="preserve">Start date: 01/07/2011
End date: 30/06/2023            Extended to 2026
</t>
  </si>
  <si>
    <t>The objective of the project is to increase coffee production and productivity as well improving coffee quality. The Coffee production volumes will be increased (2.8 to 3.0kg/tree). Extended from concluded $ 9,560,066 to 2023-2026 MINECOFIN MTPIP</t>
  </si>
  <si>
    <t xml:space="preserve">Start date: 01/07/2009
End date: 30/06/2023            Extended to 2026
</t>
  </si>
  <si>
    <t xml:space="preserve">The objective of the project is to Increase tea production and export through supporting in the expropriation, Resettlement &amp; livelihood restoration, Expansion program &amp; seedlings production, and factories construction.                                                                                                                                                        Extended from concluded (with $1,952,030 from 2009-2023) </t>
  </si>
  <si>
    <t xml:space="preserve">Start date: 01/07/2015
End date: 30/06/2023                Extended 2026
 </t>
  </si>
  <si>
    <t>Rwamagana, Rutsiro, Rusizi, Rulindo, Ruhango, Rubavu, Nyaruguru, Gisagara  and Nyarugenge                                 Initial budget 2015-2023 : $994,496.                                                    Budget extension 2023-2026 : $ 1799109 MINECOFIN MTPIP</t>
  </si>
  <si>
    <t xml:space="preserve">Start date: 01/07/2014
End date: 30/06/2024                 Extended 2026
</t>
  </si>
  <si>
    <t>The purpose of this project is to improve the competitiveness of the livestock subsector in regional and international markets. Extended to 2026 (MINECOFIN MTPIP)</t>
  </si>
  <si>
    <t xml:space="preserve">Start date: 01/07/2019
End date: 30/06/2024                Extended 2026
</t>
  </si>
  <si>
    <t>Start: 2023                              End : 2026</t>
  </si>
  <si>
    <t xml:space="preserve"> (Not retained for next Fiscal Year). it has an action plan and budget for 2022/23 from MINECOFIN.                                      Included from indicative to Ongoing Under MTPIP 2023-2026 MINECOFIN</t>
  </si>
  <si>
    <t xml:space="preserve">Start date: 2020
End date:2026
</t>
  </si>
  <si>
    <t>The objective of the project is to enhance researchers’ capacity and financial support to High Yielding varieties development.                                                               Location: Countrywide                                                                                                                                                                                                                                                             Extedec from concluded with $ 12,916,842  (SEE MINECOFIN MTPIP 2023-2026</t>
  </si>
  <si>
    <t xml:space="preserve">Start date: 15/09/2016
End date: 31/12/2024 
</t>
  </si>
  <si>
    <t>Gasabo, Kayonza, Kirehe, Bugesera, Ngororero and Musanze           Updated from $988,141 (REMA-2024)</t>
  </si>
  <si>
    <t>Start date:01/07/2017
End date: 30/06/2023
Extended 2026</t>
  </si>
  <si>
    <t>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t>
  </si>
  <si>
    <t xml:space="preserve">Start date:01/07/2009
End date: 30/06/2023                  Extended to 2026
</t>
  </si>
  <si>
    <t xml:space="preserve">The objective of the project is to support and develop the horticulture value chain and new agricultural export chains Extended from concluded (with $108,600 from 2009-2023) </t>
  </si>
  <si>
    <t xml:space="preserve">Start date:01/07/2017
End date: 30/06/2023              Extended to 2026 
</t>
  </si>
  <si>
    <t xml:space="preserve">The project’s objective is to implement the Rwanda logistics and distribution service strategy, which will enable Rwanda to overcome logistic difficulties.                                                    Extended from concluded (with $2,368,866 from 2009-2023) </t>
  </si>
  <si>
    <t xml:space="preserve">Start date: 2021
End date: 30/06/2026
</t>
  </si>
  <si>
    <t>The objective of the project is to ensure national food security, mitigate the impacts of potential shocks to the food supply, and reduce malnutrition and hunger among the population, while avoiding market distortion. 
Location: Nyagatare, Kicukiro, Nyanza, Nyamagabe and Nyabihu.                                                                                 Project extended : from2022-2023 ( $ 25109027.46) to 2024-2026 ( $ 65560654.1) see MINECOFIN MTPIP 2023-2026</t>
  </si>
  <si>
    <t>Start date: 28/03/14
End date: 30/12/2020
Extended to 2026</t>
  </si>
  <si>
    <t>Start date: 01/07/2011
End date: 30/06/2025              Extended to 2026</t>
  </si>
  <si>
    <t>The objective of the project is to construct a well-managed and fully equipped modern fresh products market, to support the horticultural commodity chains serving both local and international markets.                                                                Extended to 2026 from $ 2,368,866MTPIP MINECOFIN 2023-2026</t>
  </si>
  <si>
    <t xml:space="preserve">Start date: 1/7/2019
 End date: 30/6/2023                 Extended to 2026
</t>
  </si>
  <si>
    <t>The objective of the project is to acquire the facilities to help in processing and harvest of maize produce                                   Location: Kicukiro.                                                                            Extended from concluded with $ 2,479,789 in 2023 to $3,398,275</t>
  </si>
  <si>
    <t xml:space="preserve">Start date: 14/12/2018
End date: 31/08/2023                Extended 2026
</t>
  </si>
  <si>
    <t>Rulindo, Rwamagana, Karongi, Rutsiro, Kayonza, Nyanza, Gatsibo, and Nyabihu.                                                                     Extended  from $ 16,473,874 to 2026 (MINECOFIN MTPIP)</t>
  </si>
  <si>
    <t>Start date: 2021
End date: 2025                             Extended 2026</t>
  </si>
  <si>
    <t>The objective of the project is with the purpose to increase the agricultural productivity of organized farmers in the marshlands and adjacent hillsides targeted for development; Extended to 2026 (MINECOFIN MTPIP)</t>
  </si>
  <si>
    <t>Start date: 01/07/2010
End date: 30/06/2023             Extended to 2026</t>
  </si>
  <si>
    <t>The objective of the project is to promote efficient agricultural practices that will guarantee food security, provide employment for the citizens, raw material for all agro-based industries as well as increasing exports                                                                 Extended from concluded (with $4,466,019 from 2010-2023) to$ (2026)</t>
  </si>
  <si>
    <t xml:space="preserve">Start date:2023
End date: 2026            </t>
  </si>
  <si>
    <t xml:space="preserve">Start date: 01/08/2023
End date: 31/12/2026             </t>
  </si>
  <si>
    <t xml:space="preserve">Start date: 01/01/2019
End date: 30/06/2023                  Extended 2026
</t>
  </si>
  <si>
    <t>The objectives of the project are:
-	Create a "leap-frog" development of Rwanda's agricultural eco-system 
-	Ensure food security to Rwanda through cutting edge technology, knowledge, knowhow and best practices.                 Extended from $ 54,762,871to 2026 (MINECOFIN MTPIP)</t>
  </si>
  <si>
    <t xml:space="preserve">Start date: 1/7/2011
End date: 30/6/2023 (Extended 2026)
</t>
  </si>
  <si>
    <t>Countrywide.  Initial budget 2011-2023 ($5,166,213) Extension 2023-2026 ( $ 6,579,686.5) MINECOFIN MTPIP 2023-2026)</t>
  </si>
  <si>
    <t>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t>
  </si>
  <si>
    <t>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t>
  </si>
  <si>
    <t xml:space="preserve">Start date: 1/7/2015
End date: 31/6/2021 ( extended to 2026)
</t>
  </si>
  <si>
    <t xml:space="preserve">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
</t>
  </si>
  <si>
    <t>New area of investment, Feasiblity Study</t>
  </si>
  <si>
    <t>New area of investment ,  Feasiblity Study</t>
  </si>
  <si>
    <t>New area of investment ,  Concept note South Province, Location: Gisagara District, Ndora Sector, in the Ngiryi Basin, Giseke Village. Total implementation cost: 47,963,567,000 Frw</t>
  </si>
  <si>
    <t>New area of investment ,  Concept note South Province, Location: Nyagatare District,                                                       Total implementation cost: 168,532,092,420 Frw</t>
  </si>
  <si>
    <r>
      <rPr>
        <b/>
        <sz val="10"/>
        <rFont val="Arial"/>
        <family val="2"/>
      </rPr>
      <t xml:space="preserve">DeSIRA </t>
    </r>
    <r>
      <rPr>
        <sz val="10"/>
        <rFont val="Arial"/>
        <family val="2"/>
      </rPr>
      <t>( Development Smart Innovations through Research in Agriculture -  Agroforestry research project)</t>
    </r>
  </si>
  <si>
    <t xml:space="preserve">Start date: 01/02/2022
End date: 30/ 01/2027
</t>
  </si>
  <si>
    <t xml:space="preserve">Start date: 01/01/2022
End date: 20/ 07/2027
</t>
  </si>
  <si>
    <t xml:space="preserve">Start date:1-7-2020
End date: 30-11-2025              Extended to 2026
</t>
  </si>
  <si>
    <t>Kamonyi, Ruhango, Nyanza and Gisagara.                                  Updated from ongoing $ 6,891,413 to ongoing (UNDP, 2024)-$7,213,538 different to the actual REMA update  REMA-2024</t>
  </si>
  <si>
    <t xml:space="preserve">Start date: 01/12/2020
End date: 31/12/2024                   Updated to 2025
</t>
  </si>
  <si>
    <t xml:space="preserve">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
</t>
  </si>
  <si>
    <t xml:space="preserve">Start date: 1/7/2020
End date: 30/06/2024                                  Extended to 2026
</t>
  </si>
  <si>
    <t>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t>
  </si>
  <si>
    <t xml:space="preserve">Start date: 1/7/2012 
End date: 31/12/2020     Extended 2024
</t>
  </si>
  <si>
    <t>Rubavu.                                                                                            Extended from $1,703,352 (REMA-2024) from concluded to ongoing</t>
  </si>
  <si>
    <t>Start date: 1/7/2017
Initial End date: 31/08/2019.
Current End date: 30/06/2021
Extended to 2026</t>
  </si>
  <si>
    <t xml:space="preserve">Kirehe                                                                                              Extended from Concluded ( $16,131,892) to ongoing MINECOFIN MTPIP 2023-2026 </t>
  </si>
  <si>
    <t>Start date: 31/7/2015
Initial End date: 11/03/2019
Current End date: 30/06/2022
Extended to 2026</t>
  </si>
  <si>
    <t>Karongi; Gisagara; Nyanza                                                           Extended from Concluded with $ 25,987,114 to ongoing MINECOFIN MTPIP 2023-2026</t>
  </si>
  <si>
    <t>Start date: 1/7/2017
End date: 30/6/2020
Extended to 2026</t>
  </si>
  <si>
    <t>Musanze, Nyabihu                                                                        Extended from Concluded with $3, 450,947 to ongoing MINECOFIN MTPIP 2023-2026</t>
  </si>
  <si>
    <t>Start date: 31/12/2014
Initial End date: 31/12/2019
Current End date: 30/06/2021
Extended to 2026</t>
  </si>
  <si>
    <t>Rubavu, Karongi, Gasabo                                                             Extended from Concluded with $667,475 to ongoing MINECOFIN MTPIP 2023-2026</t>
  </si>
  <si>
    <t>Start date: 01/07/2019
End date: 30/06/2020
Extended to 2026</t>
  </si>
  <si>
    <t>Kicukiro, Gasabo                                                                             Extended from Concluded with $26,993,486  to ongoing MINECOFIN MTPIP 2023-2026</t>
  </si>
  <si>
    <t xml:space="preserve">Start date: 01/07/2019
Current End date: 30/06/2024 Extended to 2026 
</t>
  </si>
  <si>
    <t>Rulindo                                                                                            Extended from Concluded with $157,716,442 to ongoing MINECOFIN MTPIP 2023-2026</t>
  </si>
  <si>
    <t>Start date: 01/07/2019
Current End date: 30/06/2022
Extended to 2026</t>
  </si>
  <si>
    <t>The objective of this project is to improve visibility and remote control in the distribution network                                                          Extended from Concluded with $ 15,180,195 to ongoing MINECOFIN MTPIP 2023-2026</t>
  </si>
  <si>
    <t xml:space="preserve">Start date: 01/07/2010 
End date: 30/06/2024                 Extended to 2026
</t>
  </si>
  <si>
    <t>All districts                                                                                    Extended from initial fund $202,865,673 to 2026 MINECOFIN MTPIP</t>
  </si>
  <si>
    <t>Start date: 03/07/2017
End date: 30/06/2021
Extended to 2026</t>
  </si>
  <si>
    <t>Gisagara, Ruhango, Nyanza                                                             Extended from Concluded $6,024,427 to ongoing MINECOFIN MTPIP 2023-2026</t>
  </si>
  <si>
    <t>Gisagara, Bugesera, Nyanza                                                         Extended from Concluded ( $21,629,228) to ongoing MINECOFIN MTPIP 2023-2026</t>
  </si>
  <si>
    <t>Start date: 01/07/2020
End date: 30/06/2022
Extended to 2026</t>
  </si>
  <si>
    <t>11 Districts including Nyagatare, Gicumbi, Burera, Musanze, Rubavu, Nyamasheke, Rusizi, Nyaruguru, Gisagara, Bugesera and Rutsiro.                                                                                   Extended from Concluded with $9,221,050 to ongoing MINECOFIN MTPIP 2023-2026</t>
  </si>
  <si>
    <t>Start date: 01/07/2020
Current End date: 30/06/22
Extended to 2026</t>
  </si>
  <si>
    <t>Muhanga.                                                                                       Extended from Concluded ($1,104,553) to ongoing MINECOFIN MTPIP 2023-2026</t>
  </si>
  <si>
    <t>Start date: 01/07/2020
End date: 30/06/2024
Extended to 2026</t>
  </si>
  <si>
    <t xml:space="preserve">Start date: 01/07/2021
End date: 30/06/2030                  Updated to 2026
</t>
  </si>
  <si>
    <t>Start date: 01/07/2021
End date: 30/06/2026
Updated to 2026</t>
  </si>
  <si>
    <t>Start date: 01/07/2021
End date: 30/06/2030
Extended to 2026</t>
  </si>
  <si>
    <t>Start date: 01/07/2021
End date: 30/06/2030
Updated to 2026</t>
  </si>
  <si>
    <t>Start date: 26/11/2020
End date: 30/12/2030
Updated to 2026</t>
  </si>
  <si>
    <t xml:space="preserve">Start date: 04/03/2021
End date: 04/03/2024
</t>
  </si>
  <si>
    <t>Start date: 01/07/2018
End date: 30/06/2021
Extended to 2026</t>
  </si>
  <si>
    <t>All districts.                                                                                      Extended from Concluded ($15,559,940)  to ongoing MINECOFIN MTPIP 2023-2026</t>
  </si>
  <si>
    <t xml:space="preserve">Start date: 28/3/2019
End date: 31/12/2021     Extended to 2026
</t>
  </si>
  <si>
    <t>The project intends to streamline ozone protection issues to other stakeholders through trainings .                                            Updated from $46,113 REMA-2024</t>
  </si>
  <si>
    <t xml:space="preserve">Start date: 08/3/2021
End date: 30/06/2024    
</t>
  </si>
  <si>
    <t xml:space="preserve">Start date: 2023
Current End date: 2026
</t>
  </si>
  <si>
    <t xml:space="preserve">Start date: 01/01/2019
Current End date: 30/06/2023
</t>
  </si>
  <si>
    <t>UNDP, SIDA</t>
  </si>
  <si>
    <t xml:space="preserve">The project’s objective is to provide technical assistance/Coordination capacities of NDC sectors.                 Updated from $1,336,118 (See UNDP projects 2024) $4,292,260 different to REMA update </t>
  </si>
  <si>
    <t xml:space="preserve">Start date: 01/01/2019
Current End date: 30/06/2024
</t>
  </si>
  <si>
    <t xml:space="preserve">Start Date:22/03/2023
End date: 31/12/2026
</t>
  </si>
  <si>
    <t xml:space="preserve">Start Date:10/07/2021
End date: 30/06/2026
</t>
  </si>
  <si>
    <t xml:space="preserve">Start Date:01/07/2020
End date: 31/12/2026
</t>
  </si>
  <si>
    <t>The objective of this project is to strengthen the capacity of institutions in priority sector of NST1 by increasing productivity and performance through coaching and training in Gasabo, Kicukiro, Nyarugenge districts. ( Updaded Feb 2024 MINECOFIN MTPIP)</t>
  </si>
  <si>
    <r>
      <t>The objective</t>
    </r>
    <r>
      <rPr>
        <sz val="11"/>
        <rFont val="Candara"/>
        <family val="2"/>
      </rPr>
      <t xml:space="preserve"> of the project is to enhance capacity development within NISR and National Statistics Services (NSS)</t>
    </r>
  </si>
  <si>
    <t xml:space="preserve">Start date:1-7-2008
Current End date:30-6-2026
</t>
  </si>
  <si>
    <t>Italy, UNDP,UNEP</t>
  </si>
  <si>
    <t>Countrywide                                                                                     Updated from $ 2,694,730 (REMMA-2024</t>
  </si>
  <si>
    <t xml:space="preserve">Start Date: 1-7-2020  
End date: 30-10-2021                 Extended to 2024
</t>
  </si>
  <si>
    <t>Conservation International (CI) ,GEF/UNDP</t>
  </si>
  <si>
    <t>The project aims to strengthen the Capacity of Institutions in Rwanda to comply with the Transparency Requirements of the Paris Agreement .                                                                          Updated from concluded ($724,921) REMA-2024</t>
  </si>
  <si>
    <t xml:space="preserve">Start Date: 1-7-2008  
End date: 30-06-2026
</t>
  </si>
  <si>
    <t>Conduct National GHG inventory of GHG emissions by sources and removals by sink.                                                                        Updated from $479,084 (REMA,2024)</t>
  </si>
  <si>
    <r>
      <t>National Industrial Research and Development Agency</t>
    </r>
    <r>
      <rPr>
        <sz val="11"/>
        <rFont val="Calibri"/>
        <family val="2"/>
        <scheme val="minor"/>
      </rPr>
      <t xml:space="preserve"> (</t>
    </r>
    <r>
      <rPr>
        <i/>
        <sz val="11"/>
        <rFont val="Calibri"/>
        <family val="2"/>
        <scheme val="minor"/>
      </rPr>
      <t>NIRDA</t>
    </r>
    <r>
      <rPr>
        <sz val="11"/>
        <rFont val="Calibri"/>
        <family val="2"/>
        <scheme val="minor"/>
      </rPr>
      <t>)</t>
    </r>
  </si>
  <si>
    <t xml:space="preserve">Start Date: 1-7-2020 
End date: 30/9/2026
</t>
  </si>
  <si>
    <t>The project aims to fully Channeling Environmental Fees and Fines through FONERWA.                                                             Updated from Concluded ( $ 262,460) to ongoing (UNDP,2024) , $626,523 Different from currente REMA Update:</t>
  </si>
  <si>
    <r>
      <t>This project aims to</t>
    </r>
    <r>
      <rPr>
        <i/>
        <sz val="11"/>
        <rFont val="Candara"/>
        <family val="2"/>
      </rPr>
      <t xml:space="preserve"> </t>
    </r>
    <r>
      <rPr>
        <sz val="11"/>
        <rFont val="Candara"/>
        <family val="2"/>
      </rPr>
      <t>integrate Rwanda into global trade in a way which contributes to poverty reduction and sustainable development</t>
    </r>
  </si>
  <si>
    <r>
      <t>The project’s objective i</t>
    </r>
    <r>
      <rPr>
        <sz val="11"/>
        <rFont val="Candara"/>
        <family val="2"/>
      </rPr>
      <t>s to improve government’s capacity and systems to utilize public funds towards meeting Government goals</t>
    </r>
  </si>
  <si>
    <r>
      <t>The project’s objective is</t>
    </r>
    <r>
      <rPr>
        <b/>
        <sz val="11"/>
        <rFont val="Candara"/>
        <family val="2"/>
      </rPr>
      <t xml:space="preserve"> </t>
    </r>
    <r>
      <rPr>
        <sz val="11"/>
        <rFont val="Candara"/>
        <family val="2"/>
      </rPr>
      <t xml:space="preserve">to </t>
    </r>
    <r>
      <rPr>
        <sz val="11"/>
        <rFont val="Calibri"/>
        <family val="2"/>
        <scheme val="minor"/>
      </rPr>
      <t>strengthen policy alignment of the budget, improve reliability and control of funds for service delivery, and transparency of budget execution and planning</t>
    </r>
  </si>
  <si>
    <r>
      <t xml:space="preserve">The objective of the project </t>
    </r>
    <r>
      <rPr>
        <sz val="11"/>
        <rFont val="Candara"/>
        <family val="2"/>
      </rPr>
      <t>to develop the institutional capacity to deliver professional services and to provide opportunities to prisoners gain skills which will increase their chances of finding gainful employment and achieve self-resilience upon release from prison</t>
    </r>
  </si>
  <si>
    <t>Start date:7/1/2019
Current End date:17/30/2025 Extended to 2026</t>
  </si>
  <si>
    <t>Start date: 1/07/2015
Current end date: 7/1/2021
Extended to 2026</t>
  </si>
  <si>
    <t>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t>
  </si>
  <si>
    <t>New area of investement                                                                                Updated from  (REMA,2024)</t>
  </si>
  <si>
    <t>New area of investement                                                                                Updated from  (IUCN,2024)</t>
  </si>
  <si>
    <t xml:space="preserve">Start date: 12/7/2017
End date: 30/4/2021                     Extended to 2027
</t>
  </si>
  <si>
    <t>Kicukiro, Gasabo                                                                                Updated from $1,114,274 (REMA,2024)</t>
  </si>
  <si>
    <t>Start date:01/07/2023                End date: 30/06/2026</t>
  </si>
  <si>
    <t>Submitted to MINECOFIN.                                                             Updated from indicative to ongoing ( MINECOFIN, MTPIP, 2023-2026)</t>
  </si>
  <si>
    <t>Start date:2022                            End date: 2027</t>
  </si>
  <si>
    <t>The project’s objective is to relocate the Gikondo industrial park that has been identified as a marchland so as to conserve and protect the environment. Project was put on hold</t>
  </si>
  <si>
    <t>Start date:01/07/2021                  End date:  30/12/2025</t>
  </si>
  <si>
    <t>At indicative status,the project was called Tackling storm water, soil erosion, and sedimentation in Kigali City flood hotspots (Gatsata, Gisozi and MAGERWA-RWANDEX).                              Updated from indicative ( by RWB) to ongoing (REMA)</t>
  </si>
  <si>
    <t xml:space="preserve">Full proposal in development under NDC deep dive project/FONERWA.                                                                              Updated from indicative (Climate adaptation in the volcanoes region of Rwanda by RWB) to ongoing VCRP by REMA (2024)    https://projects.worldbank.org/en/projects-operations/project-detail/P17816 1  </t>
  </si>
  <si>
    <t>Countrywide Updated MINCOFIN MTPIP 2023-2026</t>
  </si>
  <si>
    <t xml:space="preserve">Start date: 7/12/2017
End date: 12/31/2025               Extended to 2026
</t>
  </si>
  <si>
    <t xml:space="preserve"> increase water supply and sanitation in the city of Kigali, and 6 satellite cities (Rubavu, Rusizi, Nyagatare, Muhanga, Huye, Musanze and Karongi).                                                             Extended (initial $ 479,633,854)MINECOFIN MTPIP </t>
  </si>
  <si>
    <t>Start date: 01/07/2013 
End date: 30/10/2021
Extended to 2026</t>
  </si>
  <si>
    <t xml:space="preserve">Improve water access and production in urban cities (Nyarugenge  Bugesera, Kicukiro, Gasabo and Gicumbi)                                                                          Extended from Concluded ($7,799,938)  to ongoing MINECOFIN MTPIP 2023-2026                                           </t>
  </si>
  <si>
    <t>Start date: 1/1/2015
End date:  6/30/2022
Extended to 2026</t>
  </si>
  <si>
    <t>Start date: 3/4/2016
End date:  31- Dece-2022
Extended to 2026</t>
  </si>
  <si>
    <t xml:space="preserve">Gicumbi. Extended from Concluded ($14,377,282)  to ongoing MINECOFIN MTPIP 2023-2026 </t>
  </si>
  <si>
    <t>Start date: 3/25/2018
End date: 6/30/2021
Extended to 2026</t>
  </si>
  <si>
    <t xml:space="preserve">The project intends to implement Kigali bulk water through PPP approach to avail water to Bugesera International Airport and Kigali city.Kicukiro and Bugesera.                                                                                                                                                                                                                                                                   Extended from Concluded ($14,377,282)  to ongoing MINECOFIN MTPIP 2023-2026 </t>
  </si>
  <si>
    <t xml:space="preserve">Start: 01/07/2021
End: 30/06/2022                              Extended to 2026
</t>
  </si>
  <si>
    <t xml:space="preserve">Start date: 1/7/2019
End date: 2026
</t>
  </si>
  <si>
    <t>Nyagatare, Rutsiro, Rubavu, Rwamagana, Muhanga, Ngororero and Gicumbi. Extended MTPIP 2026 MINECOFIN 2023-2026</t>
  </si>
  <si>
    <t xml:space="preserve">Start date: 7/1/2019 
End date: 30/6/2024
</t>
  </si>
  <si>
    <t>Reduced land degradation, river sedimentation and flooding areas of Rubavu, Nyabihu, Rutsiro and Ngororero                               (Extendesd to 2025 by adding $ 584,840.1 (MINECOFIM MTPIP 2023-2026)</t>
  </si>
  <si>
    <t xml:space="preserve">Start date: 7/1/2019 
End date: 30/6/2023
</t>
  </si>
  <si>
    <t>Start date: 01/07/2020
End date: 30/6/2022
Extended to 2026</t>
  </si>
  <si>
    <t>Ministry of Finance and Economic Planning (MINECOFIN)/GoR and Loan</t>
  </si>
  <si>
    <t>The project will contribute to securing domestic and irrigation water resources and generating hydropower in Nyagatare district (Extendesd to 2026 from $ 584,840.1 (MINECOFIM MTPIP 2023-2026)</t>
  </si>
  <si>
    <t xml:space="preserve">Start date: 01/07/2019
Current End date: 2026
</t>
  </si>
  <si>
    <t>The project’s objective is to reduce the adverse impacts of floods and likelihood of rivers in Volcanoes area during heavy rainfall                                                                                          ( Extended up to 2026 see MINECOFIN MTPIP 2023-2026)</t>
  </si>
  <si>
    <t xml:space="preserve">Start Date: 3/12/2018  
End date: 30/6/2023                   Extended to 2024
</t>
  </si>
  <si>
    <t>Reduced GHG emissions from community-based DRR programs
such as improved farming techniques Countrywide.                    Updated ongoing-ongoing from $359,820 UNDP-2024)</t>
  </si>
  <si>
    <t xml:space="preserve">Start date: 01/01/2018
End date: 30/06/2021              Extended to 2026
</t>
  </si>
  <si>
    <t>The purpose of the project is to eliminate malaria deaths by 2017 and reduce malaria morbidity pre-elimination level of less than 5%.                                                                                          Extended from $24,879,863 in 2018-2023 .See MINEFOFIN MTPIP 2023-2026</t>
  </si>
  <si>
    <t>5. Fund mobilization by  Sector within NDC period (2020-2030)</t>
  </si>
  <si>
    <t>% mobilisez funds (%)</t>
  </si>
  <si>
    <t xml:space="preserve"> Gap ((%)</t>
  </si>
  <si>
    <t>TPA 3. Sustainable land use and resource management, PoA 3.2 Integrated water resources management</t>
  </si>
  <si>
    <t xml:space="preserve">Country FLAG </t>
  </si>
  <si>
    <t>TPA 1. Green Industrialisation and trade, PoA 1.1 Low-carbon, climate resilient energy and transport networks</t>
  </si>
  <si>
    <t>Rural electrification with mini-grid in Rwanda</t>
  </si>
  <si>
    <t>TPA 4. Vibrant resilient green rural livelihoods, PoA 4.2 Functioning rural settlements</t>
  </si>
  <si>
    <t>TPA 4. Vibrant resilient green rural livelihoods, PoA 4.1 Sustainable agriculture, forestry, and conservation</t>
  </si>
  <si>
    <t>TPA 2. Green urban transition and integration, PoA 2.2 Integrated and resilient urban landscapes</t>
  </si>
  <si>
    <t>TPA 2. Green urban transition and integration, PoA 2.1 Low carbon urban infrastructure and services</t>
  </si>
  <si>
    <t>TPA 1. Green Industrialisation and trade, PoA 1.2 Green industry and private sector participation</t>
  </si>
  <si>
    <t xml:space="preserve"> Project contribution GGCRS within NDC period (2020-2030)</t>
  </si>
  <si>
    <t>GGCRS TPA/PoA</t>
  </si>
  <si>
    <t>PoA 2.2 Integrated and resilient urban landscapes</t>
  </si>
  <si>
    <t>PoA 1.2 Green industry and private sector participation</t>
  </si>
  <si>
    <t>PoA 4.2 Functioning rural settlements</t>
  </si>
  <si>
    <t xml:space="preserve"> PoA 2.1 Low carbon urban infrastructure and services</t>
  </si>
  <si>
    <t>PoA 3.1 Adaptive and resilient land use management and spatial development</t>
  </si>
  <si>
    <t>PoA 3.2 Integrated water resources management</t>
  </si>
  <si>
    <t>PoA 1.1 Low-carbon, climate resilient energy and transport networks</t>
  </si>
  <si>
    <t>PoA 4.1 Sustainable agriculture, forestry, and conservation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</si>
</sst>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_(&quot;$&quot;* #,##0_);_(&quot;$&quot;* \(#,##0\);_(&quot;$&quot;* &quot;-&quot;_);_(@_)"/>
    <numFmt numFmtId="166" formatCode="[$-F800]dddd\,\ mmmm\ dd\,\ yyyy"/>
    <numFmt numFmtId="167" formatCode="_([$USD]\ * #,##0_);_([$USD]\ * \(#,##0\);_([$USD]\ * &quot;-&quot;_);_(@_)"/>
    <numFmt numFmtId="168" formatCode="&quot;$&quot;#,##0"/>
    <numFmt numFmtId="169" formatCode="0.0"/>
    <numFmt numFmtId="170" formatCode="0.0%"/>
    <numFmt numFmtId="171" formatCode="dd/mm/yyyy;@"/>
    <numFmt numFmtId="172" formatCode="&quot;$&quot;#,##0.00"/>
    <numFmt numFmtId="173" formatCode="0.000%"/>
    <numFmt numFmtId="174" formatCode="[$USD]\ #,##0"/>
    <numFmt numFmtId="175" formatCode="[$$-409]#,##0"/>
  </numFmts>
  <fonts count="73" x14ac:knownFonts="1">
    <font>
      <sz val="11"/>
      <color theme="1"/>
      <name val="Calibri"/>
      <family val="2"/>
      <scheme val="minor"/>
    </font>
    <font>
      <sz val="12"/>
      <color theme="1"/>
      <name val="Calibri"/>
      <family val="2"/>
      <scheme val="minor"/>
    </font>
    <font>
      <u/>
      <sz val="11"/>
      <color theme="10"/>
      <name val="Calibri"/>
      <family val="2"/>
      <scheme val="minor"/>
    </font>
    <font>
      <u/>
      <sz val="11"/>
      <color theme="11"/>
      <name val="Calibri"/>
      <family val="2"/>
      <scheme val="minor"/>
    </font>
    <font>
      <b/>
      <sz val="12"/>
      <color theme="0"/>
      <name val="Calibri"/>
      <family val="2"/>
      <scheme val="minor"/>
    </font>
    <font>
      <b/>
      <sz val="14"/>
      <color theme="0"/>
      <name val="Calibri"/>
      <family val="2"/>
      <scheme val="minor"/>
    </font>
    <font>
      <sz val="12"/>
      <color theme="1"/>
      <name val="Calibri"/>
      <family val="2"/>
      <scheme val="minor"/>
    </font>
    <font>
      <sz val="12"/>
      <name val="Calibri"/>
      <family val="2"/>
      <scheme val="minor"/>
    </font>
    <font>
      <sz val="12"/>
      <color theme="0"/>
      <name val="Calibri"/>
      <family val="2"/>
      <scheme val="minor"/>
    </font>
    <font>
      <b/>
      <sz val="12"/>
      <color theme="1"/>
      <name val="Calibri"/>
      <family val="2"/>
      <scheme val="minor"/>
    </font>
    <font>
      <b/>
      <sz val="16"/>
      <color theme="0"/>
      <name val="Calibri"/>
      <family val="2"/>
      <scheme val="minor"/>
    </font>
    <font>
      <b/>
      <u/>
      <sz val="11"/>
      <color theme="0"/>
      <name val="Calibri"/>
      <family val="2"/>
      <scheme val="minor"/>
    </font>
    <font>
      <sz val="16"/>
      <color rgb="FFFF0000"/>
      <name val="Arial Black"/>
      <family val="2"/>
    </font>
    <font>
      <b/>
      <sz val="12"/>
      <color indexed="81"/>
      <name val="Tahoma"/>
      <family val="2"/>
    </font>
    <font>
      <b/>
      <sz val="18"/>
      <color rgb="FFFF0000"/>
      <name val="Calibri"/>
      <family val="2"/>
      <scheme val="minor"/>
    </font>
    <font>
      <sz val="8"/>
      <name val="Calibri"/>
      <family val="3"/>
      <charset val="129"/>
      <scheme val="minor"/>
    </font>
    <font>
      <sz val="12"/>
      <color rgb="FFFF0000"/>
      <name val="Calibri"/>
      <family val="2"/>
      <scheme val="minor"/>
    </font>
    <font>
      <sz val="11"/>
      <color rgb="FFFF0000"/>
      <name val="Calibri"/>
      <family val="2"/>
      <scheme val="minor"/>
    </font>
    <font>
      <b/>
      <sz val="16"/>
      <color rgb="FFFF0000"/>
      <name val="Calibri"/>
      <family val="2"/>
      <scheme val="minor"/>
    </font>
    <font>
      <b/>
      <sz val="11"/>
      <color rgb="FFFFFFFF"/>
      <name val="Arial"/>
      <family val="2"/>
    </font>
    <font>
      <sz val="10"/>
      <color theme="1"/>
      <name val="Arial"/>
      <family val="2"/>
    </font>
    <font>
      <sz val="10"/>
      <color theme="1"/>
      <name val="Symbol"/>
      <family val="1"/>
      <charset val="2"/>
    </font>
    <font>
      <sz val="7"/>
      <color theme="1"/>
      <name val="Times New Roman"/>
      <family val="1"/>
    </font>
    <font>
      <b/>
      <sz val="11"/>
      <color theme="0"/>
      <name val="Arial"/>
      <family val="2"/>
    </font>
    <font>
      <sz val="11"/>
      <color theme="1"/>
      <name val="Arial"/>
      <family val="2"/>
    </font>
    <font>
      <b/>
      <sz val="14"/>
      <color rgb="FFFF0000"/>
      <name val="Arial"/>
      <family val="2"/>
    </font>
    <font>
      <b/>
      <sz val="18"/>
      <color theme="0"/>
      <name val="Arial"/>
      <family val="2"/>
    </font>
    <font>
      <sz val="12"/>
      <color theme="1"/>
      <name val="Arial"/>
      <family val="2"/>
    </font>
    <font>
      <b/>
      <sz val="16"/>
      <color theme="0"/>
      <name val="Arial"/>
      <family val="2"/>
    </font>
    <font>
      <b/>
      <sz val="14"/>
      <color theme="1"/>
      <name val="Arial"/>
      <family val="2"/>
    </font>
    <font>
      <b/>
      <sz val="11"/>
      <color theme="1"/>
      <name val="Arial"/>
      <family val="2"/>
    </font>
    <font>
      <b/>
      <sz val="11"/>
      <color theme="1"/>
      <name val="Calibri"/>
      <family val="2"/>
      <scheme val="minor"/>
    </font>
    <font>
      <b/>
      <sz val="10"/>
      <color theme="1"/>
      <name val="Arial"/>
      <family val="2"/>
    </font>
    <font>
      <b/>
      <sz val="10"/>
      <color rgb="FFFFFFFF"/>
      <name val="Arial"/>
      <family val="2"/>
    </font>
    <font>
      <sz val="10"/>
      <name val="Arial"/>
      <family val="2"/>
    </font>
    <font>
      <sz val="11"/>
      <color rgb="FF00B0F0"/>
      <name val="Calibri"/>
      <family val="2"/>
      <scheme val="minor"/>
    </font>
    <font>
      <b/>
      <u/>
      <sz val="11"/>
      <color rgb="FFFF0000"/>
      <name val="Calibri"/>
      <family val="2"/>
      <scheme val="minor"/>
    </font>
    <font>
      <sz val="11"/>
      <color theme="1"/>
      <name val="Calibri"/>
      <family val="2"/>
      <scheme val="minor"/>
    </font>
    <font>
      <b/>
      <sz val="10"/>
      <name val="Arial"/>
      <family val="2"/>
    </font>
    <font>
      <sz val="11"/>
      <color rgb="FF000000"/>
      <name val="Calibri"/>
      <family val="2"/>
      <scheme val="minor"/>
    </font>
    <font>
      <sz val="11"/>
      <name val="Calibri"/>
      <family val="2"/>
      <scheme val="minor"/>
    </font>
    <font>
      <sz val="7"/>
      <name val="Times New Roman"/>
      <family val="1"/>
    </font>
    <font>
      <sz val="11"/>
      <name val="Times New Roman"/>
      <family val="1"/>
    </font>
    <font>
      <u/>
      <sz val="10"/>
      <name val="Arial"/>
      <family val="2"/>
    </font>
    <font>
      <b/>
      <sz val="11"/>
      <name val="Calibri"/>
      <family val="2"/>
      <scheme val="minor"/>
    </font>
    <font>
      <b/>
      <sz val="12"/>
      <color rgb="FF000000"/>
      <name val="Franklin Gothic Book"/>
      <family val="2"/>
    </font>
    <font>
      <sz val="10"/>
      <color theme="0"/>
      <name val="Arial"/>
      <family val="2"/>
    </font>
    <font>
      <b/>
      <sz val="11"/>
      <color theme="1"/>
      <name val="Candara"/>
      <family val="2"/>
    </font>
    <font>
      <b/>
      <sz val="12"/>
      <color rgb="FFFFFF00"/>
      <name val="Calibri"/>
      <family val="2"/>
      <scheme val="minor"/>
    </font>
    <font>
      <sz val="12"/>
      <color rgb="FFFFFF00"/>
      <name val="Calibri"/>
      <family val="2"/>
      <scheme val="minor"/>
    </font>
    <font>
      <b/>
      <u/>
      <sz val="11"/>
      <color rgb="FFFFFF00"/>
      <name val="Calibri"/>
      <family val="2"/>
      <scheme val="minor"/>
    </font>
    <font>
      <b/>
      <sz val="11"/>
      <color rgb="FF00B050"/>
      <name val="Calibri"/>
      <family val="2"/>
      <scheme val="minor"/>
    </font>
    <font>
      <b/>
      <sz val="11"/>
      <color rgb="FF92D050"/>
      <name val="Calibri"/>
      <family val="2"/>
      <scheme val="minor"/>
    </font>
    <font>
      <sz val="11"/>
      <color rgb="FF92D050"/>
      <name val="Calibri"/>
      <family val="2"/>
      <scheme val="minor"/>
    </font>
    <font>
      <b/>
      <sz val="11"/>
      <color theme="9" tint="-0.249977111117893"/>
      <name val="Calibri"/>
      <family val="2"/>
      <scheme val="minor"/>
    </font>
    <font>
      <b/>
      <sz val="11"/>
      <color theme="9" tint="-0.499984740745262"/>
      <name val="Calibri"/>
      <family val="2"/>
      <scheme val="minor"/>
    </font>
    <font>
      <sz val="10"/>
      <color theme="5" tint="0.79998168889431442"/>
      <name val="Arial"/>
      <family val="2"/>
    </font>
    <font>
      <b/>
      <i/>
      <sz val="12"/>
      <color rgb="FFFF0000"/>
      <name val="Calibri"/>
      <family val="2"/>
      <scheme val="minor"/>
    </font>
    <font>
      <sz val="16"/>
      <color theme="1"/>
      <name val="Calibri"/>
      <family val="2"/>
      <scheme val="minor"/>
    </font>
    <font>
      <sz val="16"/>
      <color theme="0"/>
      <name val="Calibri"/>
      <family val="2"/>
      <scheme val="minor"/>
    </font>
    <font>
      <sz val="16"/>
      <color rgb="FF00B050"/>
      <name val="Calibri"/>
      <family val="2"/>
      <scheme val="minor"/>
    </font>
    <font>
      <b/>
      <sz val="16"/>
      <color theme="1"/>
      <name val="Calibri"/>
      <family val="2"/>
      <scheme val="minor"/>
    </font>
    <font>
      <b/>
      <sz val="16"/>
      <color rgb="FFC00000"/>
      <name val="Calibri"/>
      <family val="2"/>
      <scheme val="minor"/>
    </font>
    <font>
      <sz val="12"/>
      <color rgb="FF00B050"/>
      <name val="Calibri"/>
      <family val="2"/>
      <scheme val="minor"/>
    </font>
    <font>
      <b/>
      <sz val="12"/>
      <color rgb="FFFF0000"/>
      <name val="Calibri"/>
      <family val="2"/>
      <scheme val="minor"/>
    </font>
    <font>
      <b/>
      <sz val="12"/>
      <color rgb="FFC00000"/>
      <name val="Calibri"/>
      <family val="2"/>
      <scheme val="minor"/>
    </font>
    <font>
      <sz val="11"/>
      <name val="Candara"/>
      <family val="2"/>
    </font>
    <font>
      <i/>
      <sz val="11"/>
      <name val="Calibri"/>
      <family val="2"/>
      <scheme val="minor"/>
    </font>
    <font>
      <i/>
      <sz val="11"/>
      <name val="Candara"/>
      <family val="2"/>
    </font>
    <font>
      <b/>
      <sz val="11"/>
      <name val="Candara"/>
      <family val="2"/>
    </font>
    <font>
      <sz val="11"/>
      <name val="Arial"/>
      <family val="2"/>
    </font>
    <font>
      <b/>
      <sz val="11"/>
      <color rgb="FFFF0000"/>
      <name val="Calibri"/>
      <family val="2"/>
      <scheme val="minor"/>
    </font>
    <font>
      <b/>
      <sz val="10"/>
      <color rgb="FFFF0000"/>
      <name val="Arial"/>
      <family val="2"/>
    </font>
  </fonts>
  <fills count="2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249977111117893"/>
        <bgColor indexed="64"/>
      </patternFill>
    </fill>
    <fill>
      <patternFill patternType="solid">
        <fgColor theme="3" tint="-0.499984740745262"/>
        <bgColor indexed="64"/>
      </patternFill>
    </fill>
    <fill>
      <patternFill patternType="solid">
        <fgColor theme="4" tint="-0.499984740745262"/>
        <bgColor indexed="64"/>
      </patternFill>
    </fill>
    <fill>
      <patternFill patternType="solid">
        <fgColor theme="1" tint="0.34998626667073579"/>
        <bgColor indexed="64"/>
      </patternFill>
    </fill>
    <fill>
      <patternFill patternType="solid">
        <fgColor theme="4" tint="-0.249977111117893"/>
        <bgColor indexed="64"/>
      </patternFill>
    </fill>
    <fill>
      <patternFill patternType="solid">
        <fgColor theme="1" tint="0.249977111117893"/>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00B050"/>
        <bgColor indexed="64"/>
      </patternFill>
    </fill>
    <fill>
      <patternFill patternType="solid">
        <fgColor theme="9" tint="-0.249977111117893"/>
        <bgColor indexed="64"/>
      </patternFill>
    </fill>
  </fills>
  <borders count="59">
    <border>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style="medium">
        <color auto="1"/>
      </left>
      <right style="medium">
        <color auto="1"/>
      </right>
      <top/>
      <bottom/>
      <diagonal/>
    </border>
    <border>
      <left style="medium">
        <color auto="1"/>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thin">
        <color theme="0"/>
      </right>
      <top style="thin">
        <color theme="0"/>
      </top>
      <bottom style="thin">
        <color theme="0"/>
      </bottom>
      <diagonal/>
    </border>
    <border>
      <left style="medium">
        <color auto="1"/>
      </left>
      <right style="thin">
        <color theme="0"/>
      </right>
      <top style="thin">
        <color theme="0"/>
      </top>
      <bottom style="medium">
        <color auto="1"/>
      </bottom>
      <diagonal/>
    </border>
    <border>
      <left style="thin">
        <color theme="0"/>
      </left>
      <right style="thin">
        <color theme="0"/>
      </right>
      <top style="medium">
        <color auto="1"/>
      </top>
      <bottom style="thin">
        <color theme="0"/>
      </bottom>
      <diagonal/>
    </border>
    <border>
      <left style="thin">
        <color theme="0"/>
      </left>
      <right style="medium">
        <color auto="1"/>
      </right>
      <top style="medium">
        <color auto="1"/>
      </top>
      <bottom style="thin">
        <color theme="0"/>
      </bottom>
      <diagonal/>
    </border>
    <border>
      <left style="medium">
        <color auto="1"/>
      </left>
      <right style="medium">
        <color auto="1"/>
      </right>
      <top style="medium">
        <color auto="1"/>
      </top>
      <bottom style="medium">
        <color auto="1"/>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bottom/>
      <diagonal/>
    </border>
    <border>
      <left/>
      <right style="thin">
        <color auto="1"/>
      </right>
      <top style="thin">
        <color auto="1"/>
      </top>
      <bottom/>
      <diagonal/>
    </border>
    <border>
      <left/>
      <right style="thin">
        <color indexed="64"/>
      </right>
      <top/>
      <bottom style="thin">
        <color indexed="64"/>
      </bottom>
      <diagonal/>
    </border>
    <border>
      <left/>
      <right/>
      <top style="thin">
        <color auto="1"/>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thin">
        <color auto="1"/>
      </left>
      <right/>
      <top style="medium">
        <color indexed="64"/>
      </top>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thin">
        <color auto="1"/>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auto="1"/>
      </right>
      <top style="thin">
        <color auto="1"/>
      </top>
      <bottom/>
      <diagonal/>
    </border>
    <border>
      <left style="medium">
        <color indexed="64"/>
      </left>
      <right style="thin">
        <color indexed="64"/>
      </right>
      <top/>
      <bottom/>
      <diagonal/>
    </border>
    <border>
      <left style="medium">
        <color indexed="64"/>
      </left>
      <right style="thin">
        <color auto="1"/>
      </right>
      <top/>
      <bottom style="thin">
        <color auto="1"/>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auto="1"/>
      </right>
      <top style="medium">
        <color indexed="64"/>
      </top>
      <bottom style="medium">
        <color indexed="64"/>
      </bottom>
      <diagonal/>
    </border>
    <border>
      <left style="medium">
        <color auto="1"/>
      </left>
      <right/>
      <top style="medium">
        <color auto="1"/>
      </top>
      <bottom style="thin">
        <color theme="4" tint="0.39997558519241921"/>
      </bottom>
      <diagonal/>
    </border>
    <border>
      <left style="medium">
        <color auto="1"/>
      </left>
      <right style="medium">
        <color auto="1"/>
      </right>
      <top style="medium">
        <color auto="1"/>
      </top>
      <bottom style="thin">
        <color theme="4" tint="0.39997558519241921"/>
      </bottom>
      <diagonal/>
    </border>
  </borders>
  <cellStyleXfs count="82">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164" fontId="37" fillId="0" borderId="0" applyFon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7" fillId="0" borderId="0"/>
  </cellStyleXfs>
  <cellXfs count="600">
    <xf numFmtId="0" fontId="0" fillId="0" borderId="0" xfId="0"/>
    <xf numFmtId="0" fontId="0" fillId="0" borderId="5" xfId="0" applyBorder="1"/>
    <xf numFmtId="0" fontId="0" fillId="0" borderId="2" xfId="0" applyBorder="1"/>
    <xf numFmtId="0" fontId="0" fillId="0" borderId="0" xfId="0" applyAlignment="1">
      <alignment vertical="center"/>
    </xf>
    <xf numFmtId="0" fontId="6" fillId="0" borderId="0" xfId="0" applyFont="1" applyAlignment="1">
      <alignment vertical="center" wrapText="1"/>
    </xf>
    <xf numFmtId="0" fontId="6" fillId="7" borderId="0" xfId="0" applyFont="1" applyFill="1" applyAlignment="1">
      <alignment vertical="center" wrapText="1"/>
    </xf>
    <xf numFmtId="166" fontId="7" fillId="0" borderId="0" xfId="0" applyNumberFormat="1" applyFont="1" applyAlignment="1" applyProtection="1">
      <alignment vertical="center" wrapText="1"/>
      <protection locked="0"/>
    </xf>
    <xf numFmtId="0" fontId="8" fillId="9" borderId="0" xfId="0" applyFont="1" applyFill="1" applyAlignment="1">
      <alignment horizontal="center" vertical="center" wrapText="1"/>
    </xf>
    <xf numFmtId="0" fontId="4" fillId="6" borderId="0" xfId="0" applyFont="1" applyFill="1" applyAlignment="1">
      <alignment vertical="center" wrapText="1"/>
    </xf>
    <xf numFmtId="0" fontId="9" fillId="2" borderId="0" xfId="0" applyFont="1" applyFill="1" applyAlignment="1">
      <alignment horizontal="center" vertical="center" wrapText="1"/>
    </xf>
    <xf numFmtId="0" fontId="8" fillId="10" borderId="0" xfId="0" applyFont="1" applyFill="1" applyAlignment="1">
      <alignment horizontal="right" vertical="center" wrapText="1"/>
    </xf>
    <xf numFmtId="166" fontId="7" fillId="0" borderId="0" xfId="0" applyNumberFormat="1" applyFont="1" applyAlignment="1" applyProtection="1">
      <alignment horizontal="center" vertical="center" wrapText="1"/>
      <protection locked="0"/>
    </xf>
    <xf numFmtId="0" fontId="5" fillId="7" borderId="0" xfId="0" applyFont="1" applyFill="1" applyAlignment="1">
      <alignment horizontal="center" vertical="center" wrapText="1"/>
    </xf>
    <xf numFmtId="0" fontId="11" fillId="8" borderId="1" xfId="0" applyFont="1" applyFill="1" applyBorder="1" applyAlignment="1">
      <alignment horizontal="center"/>
    </xf>
    <xf numFmtId="0" fontId="6" fillId="2" borderId="17" xfId="0" applyFont="1" applyFill="1" applyBorder="1" applyAlignment="1">
      <alignment horizontal="center" vertical="center" wrapText="1"/>
    </xf>
    <xf numFmtId="167" fontId="6" fillId="2" borderId="18" xfId="0" applyNumberFormat="1" applyFont="1" applyFill="1" applyBorder="1" applyAlignment="1">
      <alignment horizontal="center" vertical="center" wrapText="1"/>
    </xf>
    <xf numFmtId="0" fontId="8" fillId="6" borderId="12" xfId="0" applyFont="1" applyFill="1" applyBorder="1" applyAlignment="1">
      <alignment horizontal="center" vertical="center" wrapText="1"/>
    </xf>
    <xf numFmtId="0" fontId="8" fillId="6" borderId="14" xfId="0" applyFont="1" applyFill="1" applyBorder="1" applyAlignment="1">
      <alignment horizontal="center" vertical="center" wrapText="1"/>
    </xf>
    <xf numFmtId="0" fontId="4" fillId="11" borderId="7" xfId="0" applyFont="1" applyFill="1" applyBorder="1" applyAlignment="1">
      <alignment horizontal="center" vertical="center" wrapText="1"/>
    </xf>
    <xf numFmtId="0" fontId="4" fillId="11" borderId="8" xfId="0" applyFont="1" applyFill="1" applyBorder="1" applyAlignment="1">
      <alignment horizontal="center" vertical="center" wrapText="1"/>
    </xf>
    <xf numFmtId="167" fontId="4" fillId="11" borderId="9" xfId="0" applyNumberFormat="1" applyFont="1" applyFill="1" applyBorder="1" applyAlignment="1">
      <alignment horizontal="center" vertical="center" wrapText="1"/>
    </xf>
    <xf numFmtId="0" fontId="4" fillId="9" borderId="13" xfId="0" applyFont="1" applyFill="1" applyBorder="1" applyAlignment="1">
      <alignment vertical="center" wrapText="1"/>
    </xf>
    <xf numFmtId="0" fontId="6" fillId="9" borderId="12" xfId="0" applyFont="1" applyFill="1" applyBorder="1" applyAlignment="1">
      <alignment vertical="center" wrapText="1"/>
    </xf>
    <xf numFmtId="0" fontId="6" fillId="9" borderId="14" xfId="0" applyFont="1" applyFill="1" applyBorder="1" applyAlignment="1">
      <alignment vertical="center" wrapText="1"/>
    </xf>
    <xf numFmtId="0" fontId="11" fillId="8" borderId="19" xfId="0" applyFont="1" applyFill="1" applyBorder="1" applyAlignment="1">
      <alignment horizontal="center"/>
    </xf>
    <xf numFmtId="0" fontId="8" fillId="5" borderId="15" xfId="0" applyFont="1" applyFill="1" applyBorder="1" applyAlignment="1">
      <alignment horizontal="left" vertical="center" wrapText="1"/>
    </xf>
    <xf numFmtId="0" fontId="4" fillId="6" borderId="13" xfId="0" applyFont="1" applyFill="1" applyBorder="1" applyAlignment="1">
      <alignment vertical="center" wrapText="1"/>
    </xf>
    <xf numFmtId="0" fontId="20" fillId="0" borderId="9" xfId="0" applyFont="1" applyBorder="1" applyAlignment="1">
      <alignment vertical="center" wrapText="1"/>
    </xf>
    <xf numFmtId="0" fontId="21" fillId="0" borderId="10" xfId="0" applyFont="1" applyBorder="1" applyAlignment="1">
      <alignment horizontal="left" vertical="center" wrapText="1" indent="2"/>
    </xf>
    <xf numFmtId="0" fontId="21" fillId="0" borderId="11" xfId="0" applyFont="1" applyBorder="1" applyAlignment="1">
      <alignment horizontal="left" vertical="center" wrapText="1" indent="2"/>
    </xf>
    <xf numFmtId="0" fontId="17" fillId="0" borderId="0" xfId="0" applyFont="1"/>
    <xf numFmtId="0" fontId="19" fillId="8" borderId="19" xfId="0" applyFont="1" applyFill="1" applyBorder="1" applyAlignment="1">
      <alignment vertical="center" wrapText="1"/>
    </xf>
    <xf numFmtId="0" fontId="2" fillId="0" borderId="0" xfId="5" applyBorder="1" applyAlignment="1">
      <alignment horizontal="center" vertical="center" wrapText="1"/>
    </xf>
    <xf numFmtId="0" fontId="0" fillId="8" borderId="0" xfId="0" applyFill="1"/>
    <xf numFmtId="0" fontId="14" fillId="12" borderId="0" xfId="0" applyFont="1" applyFill="1" applyAlignment="1">
      <alignment vertical="center" wrapText="1"/>
    </xf>
    <xf numFmtId="0" fontId="0" fillId="0" borderId="5" xfId="0" applyBorder="1" applyAlignment="1">
      <alignment wrapText="1"/>
    </xf>
    <xf numFmtId="0" fontId="0" fillId="0" borderId="1" xfId="0" applyBorder="1"/>
    <xf numFmtId="0" fontId="34" fillId="0" borderId="0" xfId="0" applyFont="1" applyAlignment="1">
      <alignment horizontal="left" vertical="top" wrapText="1"/>
    </xf>
    <xf numFmtId="0" fontId="36" fillId="8" borderId="1" xfId="0" applyFont="1" applyFill="1" applyBorder="1" applyAlignment="1">
      <alignment horizontal="center"/>
    </xf>
    <xf numFmtId="0" fontId="17" fillId="0" borderId="5" xfId="0" applyFont="1" applyBorder="1"/>
    <xf numFmtId="0" fontId="34" fillId="0" borderId="0" xfId="0" applyFont="1" applyAlignment="1">
      <alignment vertical="center" wrapText="1"/>
    </xf>
    <xf numFmtId="0" fontId="20" fillId="0" borderId="0" xfId="0" applyFont="1" applyAlignment="1">
      <alignment vertical="top" wrapText="1"/>
    </xf>
    <xf numFmtId="0" fontId="20" fillId="0" borderId="0" xfId="0" applyFont="1" applyAlignment="1">
      <alignment horizontal="left" vertical="top" wrapText="1"/>
    </xf>
    <xf numFmtId="0" fontId="20" fillId="0" borderId="0" xfId="0" applyFont="1" applyAlignment="1">
      <alignment horizontal="left" vertical="center" wrapText="1"/>
    </xf>
    <xf numFmtId="0" fontId="20" fillId="0" borderId="0" xfId="0" applyFont="1" applyAlignment="1">
      <alignment horizontal="center" vertical="center" wrapText="1"/>
    </xf>
    <xf numFmtId="0" fontId="20" fillId="0" borderId="0" xfId="0" applyFont="1" applyAlignment="1">
      <alignment vertical="center" wrapText="1"/>
    </xf>
    <xf numFmtId="0" fontId="20" fillId="0" borderId="0" xfId="0" applyFont="1"/>
    <xf numFmtId="0" fontId="33" fillId="8" borderId="21" xfId="0" applyFont="1" applyFill="1" applyBorder="1" applyAlignment="1">
      <alignment horizontal="center" vertical="center" wrapText="1"/>
    </xf>
    <xf numFmtId="0" fontId="33" fillId="8" borderId="21" xfId="0" applyFont="1" applyFill="1" applyBorder="1" applyAlignment="1" applyProtection="1">
      <alignment horizontal="center" vertical="center" wrapText="1"/>
      <protection locked="0"/>
    </xf>
    <xf numFmtId="0" fontId="34" fillId="0" borderId="21" xfId="0" applyFont="1" applyBorder="1" applyAlignment="1">
      <alignment horizontal="center" vertical="center" wrapText="1"/>
    </xf>
    <xf numFmtId="0" fontId="34" fillId="0" borderId="21" xfId="0" applyFont="1" applyBorder="1" applyAlignment="1">
      <alignment vertical="center" wrapText="1"/>
    </xf>
    <xf numFmtId="0" fontId="33" fillId="10" borderId="21" xfId="0" applyFont="1" applyFill="1" applyBorder="1" applyAlignment="1">
      <alignment horizontal="center" vertical="center" wrapText="1"/>
    </xf>
    <xf numFmtId="0" fontId="34" fillId="0" borderId="21" xfId="0" applyFont="1" applyBorder="1" applyAlignment="1">
      <alignment horizontal="left" vertical="center" wrapText="1"/>
    </xf>
    <xf numFmtId="0" fontId="34" fillId="0" borderId="21" xfId="0" applyFont="1" applyBorder="1" applyAlignment="1">
      <alignment vertical="top" wrapText="1"/>
    </xf>
    <xf numFmtId="0" fontId="34" fillId="0" borderId="0" xfId="0" applyFont="1"/>
    <xf numFmtId="0" fontId="31" fillId="0" borderId="0" xfId="0" applyFont="1"/>
    <xf numFmtId="0" fontId="11" fillId="8" borderId="0" xfId="0" applyFont="1" applyFill="1" applyAlignment="1">
      <alignment horizontal="center"/>
    </xf>
    <xf numFmtId="0" fontId="11" fillId="0" borderId="0" xfId="0" applyFont="1" applyAlignment="1">
      <alignment horizontal="center"/>
    </xf>
    <xf numFmtId="0" fontId="36" fillId="0" borderId="0" xfId="0" applyFont="1" applyAlignment="1">
      <alignment horizontal="center"/>
    </xf>
    <xf numFmtId="0" fontId="35" fillId="0" borderId="0" xfId="0" applyFont="1"/>
    <xf numFmtId="0" fontId="2" fillId="0" borderId="0" xfId="80" applyAlignment="1">
      <alignment vertical="center"/>
    </xf>
    <xf numFmtId="0" fontId="34" fillId="0" borderId="28" xfId="0" applyFont="1" applyBorder="1" applyAlignment="1">
      <alignment vertical="center" wrapText="1"/>
    </xf>
    <xf numFmtId="0" fontId="31" fillId="2" borderId="0" xfId="0" applyFont="1" applyFill="1" applyAlignment="1">
      <alignment horizontal="justify" vertical="top"/>
    </xf>
    <xf numFmtId="49" fontId="31" fillId="0" borderId="3" xfId="0" applyNumberFormat="1" applyFont="1" applyBorder="1"/>
    <xf numFmtId="0" fontId="31" fillId="17" borderId="4" xfId="0" applyFont="1" applyFill="1" applyBorder="1"/>
    <xf numFmtId="0" fontId="31" fillId="0" borderId="11" xfId="0" applyFont="1" applyBorder="1"/>
    <xf numFmtId="0" fontId="0" fillId="0" borderId="30" xfId="0" applyBorder="1"/>
    <xf numFmtId="0" fontId="31" fillId="2" borderId="20" xfId="0" applyFont="1" applyFill="1" applyBorder="1" applyAlignment="1">
      <alignment horizontal="right"/>
    </xf>
    <xf numFmtId="0" fontId="39" fillId="0" borderId="32" xfId="0" applyFont="1" applyBorder="1"/>
    <xf numFmtId="0" fontId="31" fillId="2" borderId="31" xfId="0" applyFont="1" applyFill="1" applyBorder="1" applyAlignment="1">
      <alignment horizontal="right"/>
    </xf>
    <xf numFmtId="0" fontId="39" fillId="0" borderId="34" xfId="0" applyFont="1" applyBorder="1"/>
    <xf numFmtId="0" fontId="0" fillId="0" borderId="0" xfId="0" applyAlignment="1">
      <alignment vertical="top"/>
    </xf>
    <xf numFmtId="0" fontId="0" fillId="0" borderId="21" xfId="0" applyBorder="1" applyAlignment="1">
      <alignment vertical="top"/>
    </xf>
    <xf numFmtId="0" fontId="0" fillId="0" borderId="21" xfId="0" applyBorder="1" applyAlignment="1">
      <alignment horizontal="justify" vertical="top"/>
    </xf>
    <xf numFmtId="0" fontId="0" fillId="0" borderId="21" xfId="0" applyBorder="1"/>
    <xf numFmtId="0" fontId="0" fillId="0" borderId="36" xfId="0" applyBorder="1" applyAlignment="1">
      <alignment horizontal="justify" vertical="top"/>
    </xf>
    <xf numFmtId="0" fontId="0" fillId="0" borderId="39" xfId="0" applyBorder="1" applyAlignment="1">
      <alignment vertical="top"/>
    </xf>
    <xf numFmtId="0" fontId="31" fillId="15" borderId="43" xfId="0" applyFont="1" applyFill="1" applyBorder="1" applyAlignment="1">
      <alignment horizontal="justify" vertical="top"/>
    </xf>
    <xf numFmtId="0" fontId="31" fillId="15" borderId="12" xfId="0" applyFont="1" applyFill="1" applyBorder="1" applyAlignment="1">
      <alignment horizontal="justify" vertical="top"/>
    </xf>
    <xf numFmtId="0" fontId="39" fillId="0" borderId="0" xfId="0" applyFont="1"/>
    <xf numFmtId="0" fontId="16" fillId="2" borderId="17" xfId="0" applyFont="1" applyFill="1" applyBorder="1" applyAlignment="1">
      <alignment horizontal="center" vertical="center" wrapText="1"/>
    </xf>
    <xf numFmtId="0" fontId="17" fillId="0" borderId="21" xfId="0" applyFont="1" applyBorder="1" applyAlignment="1">
      <alignment horizontal="justify" vertical="top"/>
    </xf>
    <xf numFmtId="0" fontId="40" fillId="3" borderId="22" xfId="0" applyFont="1" applyFill="1" applyBorder="1" applyAlignment="1">
      <alignment horizontal="justify" vertical="top"/>
    </xf>
    <xf numFmtId="165" fontId="34" fillId="0" borderId="21" xfId="0" applyNumberFormat="1" applyFont="1" applyBorder="1" applyAlignment="1">
      <alignment horizontal="left" vertical="top" wrapText="1"/>
    </xf>
    <xf numFmtId="168" fontId="20" fillId="0" borderId="0" xfId="0" applyNumberFormat="1" applyFont="1" applyAlignment="1">
      <alignment horizontal="right" vertical="top" wrapText="1" indent="1"/>
    </xf>
    <xf numFmtId="168" fontId="20" fillId="0" borderId="0" xfId="0" applyNumberFormat="1" applyFont="1" applyAlignment="1">
      <alignment horizontal="right" vertical="center" wrapText="1" indent="1"/>
    </xf>
    <xf numFmtId="0" fontId="33" fillId="8" borderId="21" xfId="0" applyFont="1" applyFill="1" applyBorder="1" applyAlignment="1">
      <alignment horizontal="left" vertical="center" wrapText="1"/>
    </xf>
    <xf numFmtId="0" fontId="34" fillId="0" borderId="0" xfId="0" applyFont="1" applyAlignment="1">
      <alignment horizontal="left" vertical="top"/>
    </xf>
    <xf numFmtId="0" fontId="34" fillId="0" borderId="22" xfId="0" applyFont="1" applyBorder="1" applyAlignment="1">
      <alignment horizontal="left" vertical="top" wrapText="1"/>
    </xf>
    <xf numFmtId="165" fontId="34" fillId="0" borderId="28" xfId="0" applyNumberFormat="1" applyFont="1" applyBorder="1" applyAlignment="1">
      <alignment horizontal="left" vertical="top" wrapText="1"/>
    </xf>
    <xf numFmtId="165" fontId="34" fillId="0" borderId="27" xfId="0" applyNumberFormat="1" applyFont="1" applyBorder="1" applyAlignment="1">
      <alignment horizontal="left" vertical="top" wrapText="1"/>
    </xf>
    <xf numFmtId="165" fontId="34" fillId="0" borderId="29" xfId="0" applyNumberFormat="1" applyFont="1" applyBorder="1" applyAlignment="1">
      <alignment horizontal="left" vertical="top" wrapText="1"/>
    </xf>
    <xf numFmtId="0" fontId="34" fillId="0" borderId="0" xfId="0" applyFont="1" applyAlignment="1">
      <alignment horizontal="left" vertical="center" wrapText="1"/>
    </xf>
    <xf numFmtId="0" fontId="0" fillId="0" borderId="0" xfId="0" applyAlignment="1">
      <alignment horizontal="justify" vertical="top"/>
    </xf>
    <xf numFmtId="0" fontId="0" fillId="0" borderId="28" xfId="0" applyBorder="1"/>
    <xf numFmtId="0" fontId="0" fillId="0" borderId="30" xfId="0" applyBorder="1" applyAlignment="1">
      <alignment horizontal="justify" vertical="top"/>
    </xf>
    <xf numFmtId="0" fontId="0" fillId="0" borderId="31" xfId="0" applyBorder="1" applyAlignment="1">
      <alignment horizontal="justify" vertical="top"/>
    </xf>
    <xf numFmtId="0" fontId="0" fillId="0" borderId="20" xfId="0" applyBorder="1" applyAlignment="1">
      <alignment horizontal="justify" vertical="top"/>
    </xf>
    <xf numFmtId="0" fontId="0" fillId="0" borderId="29" xfId="0" applyBorder="1"/>
    <xf numFmtId="0" fontId="0" fillId="0" borderId="27" xfId="0" applyBorder="1"/>
    <xf numFmtId="0" fontId="31" fillId="0" borderId="30" xfId="0" applyFont="1" applyBorder="1" applyAlignment="1">
      <alignment horizontal="justify" vertical="top"/>
    </xf>
    <xf numFmtId="0" fontId="31" fillId="0" borderId="0" xfId="0" applyFont="1" applyAlignment="1">
      <alignment horizontal="justify" vertical="top"/>
    </xf>
    <xf numFmtId="0" fontId="31" fillId="20" borderId="22" xfId="0" applyFont="1" applyFill="1" applyBorder="1" applyAlignment="1">
      <alignment horizontal="justify" vertical="top"/>
    </xf>
    <xf numFmtId="0" fontId="31" fillId="20" borderId="21" xfId="0" applyFont="1" applyFill="1" applyBorder="1"/>
    <xf numFmtId="0" fontId="31" fillId="20" borderId="0" xfId="0" applyFont="1" applyFill="1" applyAlignment="1">
      <alignment horizontal="justify" vertical="top"/>
    </xf>
    <xf numFmtId="0" fontId="31" fillId="20" borderId="28" xfId="0" applyFont="1" applyFill="1" applyBorder="1"/>
    <xf numFmtId="0" fontId="34" fillId="0" borderId="21" xfId="0" applyFont="1" applyBorder="1" applyAlignment="1">
      <alignment horizontal="left" vertical="top"/>
    </xf>
    <xf numFmtId="0" fontId="34" fillId="0" borderId="20" xfId="0" applyFont="1" applyBorder="1" applyAlignment="1">
      <alignment horizontal="left" vertical="top" wrapText="1"/>
    </xf>
    <xf numFmtId="0" fontId="34" fillId="0" borderId="0" xfId="0" applyFont="1" applyAlignment="1">
      <alignment horizontal="center"/>
    </xf>
    <xf numFmtId="0" fontId="34" fillId="0" borderId="0" xfId="0" applyFont="1" applyAlignment="1">
      <alignment horizontal="center" vertical="center" wrapText="1"/>
    </xf>
    <xf numFmtId="0" fontId="34" fillId="0" borderId="0" xfId="0" applyFont="1" applyAlignment="1">
      <alignment vertical="top" wrapText="1"/>
    </xf>
    <xf numFmtId="0" fontId="40" fillId="0" borderId="0" xfId="0" applyFont="1"/>
    <xf numFmtId="0" fontId="34" fillId="0" borderId="28" xfId="0" applyFont="1" applyBorder="1" applyAlignment="1">
      <alignment horizontal="left" vertical="top" wrapText="1"/>
    </xf>
    <xf numFmtId="0" fontId="34" fillId="0" borderId="27" xfId="0" applyFont="1" applyBorder="1" applyAlignment="1">
      <alignment horizontal="left" vertical="top" wrapText="1"/>
    </xf>
    <xf numFmtId="0" fontId="34" fillId="0" borderId="29" xfId="0" applyFont="1" applyBorder="1" applyAlignment="1">
      <alignment horizontal="left" vertical="top" wrapText="1"/>
    </xf>
    <xf numFmtId="0" fontId="34" fillId="0" borderId="21" xfId="0" applyFont="1" applyBorder="1" applyAlignment="1">
      <alignment horizontal="left" vertical="top" wrapText="1"/>
    </xf>
    <xf numFmtId="0" fontId="34" fillId="0" borderId="28" xfId="0" applyFont="1" applyBorder="1" applyAlignment="1">
      <alignment horizontal="left" vertical="center" wrapText="1"/>
    </xf>
    <xf numFmtId="0" fontId="34" fillId="0" borderId="28" xfId="0" applyFont="1" applyBorder="1" applyAlignment="1">
      <alignment horizontal="center" vertical="center" wrapText="1"/>
    </xf>
    <xf numFmtId="0" fontId="34" fillId="0" borderId="21" xfId="0" applyFont="1" applyBorder="1" applyAlignment="1">
      <alignment horizontal="center" vertical="top" wrapText="1"/>
    </xf>
    <xf numFmtId="0" fontId="40" fillId="0" borderId="28" xfId="0" applyFont="1" applyBorder="1" applyAlignment="1">
      <alignment horizontal="justify" vertical="top"/>
    </xf>
    <xf numFmtId="0" fontId="44" fillId="15" borderId="46" xfId="0" applyFont="1" applyFill="1" applyBorder="1" applyAlignment="1">
      <alignment horizontal="justify" vertical="top"/>
    </xf>
    <xf numFmtId="0" fontId="40" fillId="3" borderId="41" xfId="0" applyFont="1" applyFill="1" applyBorder="1" applyAlignment="1">
      <alignment horizontal="justify" vertical="top"/>
    </xf>
    <xf numFmtId="0" fontId="40" fillId="0" borderId="0" xfId="0" applyFont="1" applyAlignment="1">
      <alignment horizontal="justify" vertical="top"/>
    </xf>
    <xf numFmtId="0" fontId="40" fillId="3" borderId="43" xfId="0" applyFont="1" applyFill="1" applyBorder="1"/>
    <xf numFmtId="0" fontId="40" fillId="3" borderId="44" xfId="0" applyFont="1" applyFill="1" applyBorder="1"/>
    <xf numFmtId="0" fontId="40" fillId="3" borderId="45" xfId="0" applyFont="1" applyFill="1" applyBorder="1"/>
    <xf numFmtId="0" fontId="40" fillId="0" borderId="36" xfId="0" applyFont="1" applyBorder="1"/>
    <xf numFmtId="0" fontId="40" fillId="0" borderId="21" xfId="0" applyFont="1" applyBorder="1"/>
    <xf numFmtId="0" fontId="40" fillId="0" borderId="37" xfId="0" applyFont="1" applyBorder="1"/>
    <xf numFmtId="0" fontId="40" fillId="0" borderId="36" xfId="0" applyFont="1" applyBorder="1" applyAlignment="1">
      <alignment vertical="top"/>
    </xf>
    <xf numFmtId="0" fontId="40" fillId="0" borderId="21" xfId="0" applyFont="1" applyBorder="1" applyAlignment="1">
      <alignment vertical="top"/>
    </xf>
    <xf numFmtId="0" fontId="40" fillId="0" borderId="37" xfId="0" applyFont="1" applyBorder="1" applyAlignment="1">
      <alignment vertical="top"/>
    </xf>
    <xf numFmtId="0" fontId="40" fillId="0" borderId="38" xfId="0" applyFont="1" applyBorder="1" applyAlignment="1">
      <alignment vertical="top"/>
    </xf>
    <xf numFmtId="0" fontId="40" fillId="0" borderId="39" xfId="0" applyFont="1" applyBorder="1" applyAlignment="1">
      <alignment vertical="top"/>
    </xf>
    <xf numFmtId="0" fontId="40" fillId="0" borderId="40" xfId="0" applyFont="1" applyBorder="1" applyAlignment="1">
      <alignment vertical="top"/>
    </xf>
    <xf numFmtId="169" fontId="40" fillId="14" borderId="1" xfId="0" applyNumberFormat="1" applyFont="1" applyFill="1" applyBorder="1"/>
    <xf numFmtId="0" fontId="44" fillId="15" borderId="45" xfId="0" applyFont="1" applyFill="1" applyBorder="1" applyAlignment="1">
      <alignment horizontal="justify" vertical="top"/>
    </xf>
    <xf numFmtId="0" fontId="44" fillId="16" borderId="37" xfId="0" applyFont="1" applyFill="1" applyBorder="1"/>
    <xf numFmtId="0" fontId="40" fillId="12" borderId="37" xfId="0" applyFont="1" applyFill="1" applyBorder="1"/>
    <xf numFmtId="0" fontId="40" fillId="12" borderId="37" xfId="0" applyFont="1" applyFill="1" applyBorder="1" applyAlignment="1">
      <alignment vertical="top"/>
    </xf>
    <xf numFmtId="0" fontId="40" fillId="17" borderId="37" xfId="0" applyFont="1" applyFill="1" applyBorder="1"/>
    <xf numFmtId="0" fontId="40" fillId="17" borderId="37" xfId="0" applyFont="1" applyFill="1" applyBorder="1" applyAlignment="1">
      <alignment vertical="top"/>
    </xf>
    <xf numFmtId="0" fontId="40" fillId="17" borderId="40" xfId="0" applyFont="1" applyFill="1" applyBorder="1" applyAlignment="1">
      <alignment vertical="top"/>
    </xf>
    <xf numFmtId="169" fontId="40" fillId="0" borderId="0" xfId="0" applyNumberFormat="1" applyFont="1"/>
    <xf numFmtId="169" fontId="44" fillId="14" borderId="14" xfId="0" applyNumberFormat="1" applyFont="1" applyFill="1" applyBorder="1"/>
    <xf numFmtId="169" fontId="40" fillId="14" borderId="21" xfId="0" applyNumberFormat="1" applyFont="1" applyFill="1" applyBorder="1"/>
    <xf numFmtId="169" fontId="40" fillId="14" borderId="21" xfId="0" applyNumberFormat="1" applyFont="1" applyFill="1" applyBorder="1" applyAlignment="1">
      <alignment vertical="top"/>
    </xf>
    <xf numFmtId="169" fontId="40" fillId="14" borderId="39" xfId="0" applyNumberFormat="1" applyFont="1" applyFill="1" applyBorder="1" applyAlignment="1">
      <alignment vertical="top"/>
    </xf>
    <xf numFmtId="0" fontId="44" fillId="14" borderId="12" xfId="0" applyFont="1" applyFill="1" applyBorder="1"/>
    <xf numFmtId="0" fontId="40" fillId="14" borderId="23" xfId="0" applyFont="1" applyFill="1" applyBorder="1"/>
    <xf numFmtId="0" fontId="40" fillId="14" borderId="23" xfId="0" applyFont="1" applyFill="1" applyBorder="1" applyAlignment="1">
      <alignment vertical="top"/>
    </xf>
    <xf numFmtId="0" fontId="40" fillId="14" borderId="42" xfId="0" applyFont="1" applyFill="1" applyBorder="1" applyAlignment="1">
      <alignment vertical="top"/>
    </xf>
    <xf numFmtId="0" fontId="34" fillId="0" borderId="29" xfId="0" applyFont="1" applyBorder="1" applyAlignment="1">
      <alignment horizontal="left" vertical="center" wrapText="1"/>
    </xf>
    <xf numFmtId="0" fontId="34" fillId="0" borderId="28" xfId="0" applyFont="1" applyBorder="1" applyAlignment="1">
      <alignment vertical="top" wrapText="1"/>
    </xf>
    <xf numFmtId="0" fontId="0" fillId="0" borderId="21" xfId="0" pivotButton="1" applyBorder="1"/>
    <xf numFmtId="0" fontId="0" fillId="0" borderId="21" xfId="0" applyBorder="1" applyAlignment="1">
      <alignment horizontal="left"/>
    </xf>
    <xf numFmtId="168" fontId="0" fillId="0" borderId="21" xfId="0" applyNumberFormat="1" applyBorder="1"/>
    <xf numFmtId="0" fontId="0" fillId="0" borderId="0" xfId="0" applyAlignment="1">
      <alignment horizontal="right"/>
    </xf>
    <xf numFmtId="3" fontId="0" fillId="0" borderId="0" xfId="0" applyNumberFormat="1"/>
    <xf numFmtId="0" fontId="45" fillId="0" borderId="13" xfId="0" applyFont="1" applyBorder="1" applyAlignment="1">
      <alignment horizontal="left" vertical="center" readingOrder="1"/>
    </xf>
    <xf numFmtId="0" fontId="0" fillId="0" borderId="14" xfId="0" applyBorder="1"/>
    <xf numFmtId="3" fontId="0" fillId="0" borderId="21" xfId="0" applyNumberFormat="1" applyBorder="1"/>
    <xf numFmtId="3" fontId="0" fillId="0" borderId="14" xfId="0" applyNumberFormat="1" applyBorder="1"/>
    <xf numFmtId="3" fontId="0" fillId="14" borderId="21" xfId="0" applyNumberFormat="1" applyFill="1" applyBorder="1"/>
    <xf numFmtId="170" fontId="0" fillId="0" borderId="0" xfId="0" applyNumberFormat="1"/>
    <xf numFmtId="0" fontId="34" fillId="0" borderId="27" xfId="0" applyFont="1" applyBorder="1" applyAlignment="1">
      <alignment horizontal="center" vertical="center" wrapText="1"/>
    </xf>
    <xf numFmtId="0" fontId="46" fillId="0" borderId="27" xfId="0" applyFont="1" applyBorder="1" applyAlignment="1">
      <alignment vertical="top" wrapText="1"/>
    </xf>
    <xf numFmtId="0" fontId="46" fillId="0" borderId="28" xfId="0" applyFont="1" applyBorder="1" applyAlignment="1">
      <alignment vertical="top" wrapText="1"/>
    </xf>
    <xf numFmtId="0" fontId="34" fillId="12" borderId="21" xfId="0" applyFont="1" applyFill="1" applyBorder="1" applyAlignment="1">
      <alignment vertical="center" wrapText="1"/>
    </xf>
    <xf numFmtId="0" fontId="0" fillId="0" borderId="21" xfId="0" applyBorder="1" applyAlignment="1">
      <alignment horizontal="left" indent="2"/>
    </xf>
    <xf numFmtId="0" fontId="0" fillId="0" borderId="0" xfId="0" pivotButton="1"/>
    <xf numFmtId="0" fontId="47" fillId="0" borderId="0" xfId="0" applyFont="1"/>
    <xf numFmtId="0" fontId="34" fillId="21" borderId="27" xfId="0" applyFont="1" applyFill="1" applyBorder="1" applyAlignment="1">
      <alignment horizontal="left" vertical="top" wrapText="1"/>
    </xf>
    <xf numFmtId="0" fontId="34" fillId="21" borderId="27" xfId="0" applyFont="1" applyFill="1" applyBorder="1" applyAlignment="1">
      <alignment vertical="top" wrapText="1"/>
    </xf>
    <xf numFmtId="0" fontId="34" fillId="21" borderId="27" xfId="0" applyFont="1" applyFill="1" applyBorder="1" applyAlignment="1">
      <alignment horizontal="center" vertical="top" wrapText="1"/>
    </xf>
    <xf numFmtId="168" fontId="34" fillId="21" borderId="27" xfId="0" applyNumberFormat="1" applyFont="1" applyFill="1" applyBorder="1" applyAlignment="1">
      <alignment vertical="top" wrapText="1"/>
    </xf>
    <xf numFmtId="0" fontId="34" fillId="21" borderId="21" xfId="0" applyFont="1" applyFill="1" applyBorder="1" applyAlignment="1">
      <alignment horizontal="center" vertical="top" wrapText="1"/>
    </xf>
    <xf numFmtId="0" fontId="34" fillId="21" borderId="21" xfId="0" applyFont="1" applyFill="1" applyBorder="1" applyAlignment="1">
      <alignment horizontal="left" vertical="top" wrapText="1"/>
    </xf>
    <xf numFmtId="0" fontId="34" fillId="21" borderId="21" xfId="0" applyFont="1" applyFill="1" applyBorder="1" applyAlignment="1">
      <alignment horizontal="center" vertical="center" wrapText="1"/>
    </xf>
    <xf numFmtId="0" fontId="34" fillId="21" borderId="21" xfId="0" applyFont="1" applyFill="1" applyBorder="1" applyAlignment="1">
      <alignment horizontal="left" vertical="center" wrapText="1"/>
    </xf>
    <xf numFmtId="0" fontId="34" fillId="21" borderId="28" xfId="0" applyFont="1" applyFill="1" applyBorder="1" applyAlignment="1">
      <alignment vertical="top" wrapText="1"/>
    </xf>
    <xf numFmtId="0" fontId="34" fillId="21" borderId="0" xfId="0" applyFont="1" applyFill="1" applyAlignment="1">
      <alignment vertical="center" wrapText="1"/>
    </xf>
    <xf numFmtId="0" fontId="34" fillId="21" borderId="28" xfId="0" applyFont="1" applyFill="1" applyBorder="1" applyAlignment="1">
      <alignment horizontal="center" vertical="top" wrapText="1"/>
    </xf>
    <xf numFmtId="168" fontId="34" fillId="21" borderId="28" xfId="0" applyNumberFormat="1" applyFont="1" applyFill="1" applyBorder="1" applyAlignment="1">
      <alignment horizontal="right" vertical="top" wrapText="1"/>
    </xf>
    <xf numFmtId="0" fontId="34" fillId="21" borderId="28" xfId="0" applyFont="1" applyFill="1" applyBorder="1" applyAlignment="1">
      <alignment horizontal="left" vertical="top" wrapText="1"/>
    </xf>
    <xf numFmtId="168" fontId="34" fillId="21" borderId="29" xfId="0" applyNumberFormat="1" applyFont="1" applyFill="1" applyBorder="1" applyAlignment="1">
      <alignment vertical="top" wrapText="1"/>
    </xf>
    <xf numFmtId="9" fontId="34" fillId="21" borderId="27" xfId="0" applyNumberFormat="1" applyFont="1" applyFill="1" applyBorder="1" applyAlignment="1">
      <alignment horizontal="left" vertical="top" wrapText="1"/>
    </xf>
    <xf numFmtId="0" fontId="28" fillId="7" borderId="21" xfId="81" applyFont="1" applyFill="1" applyBorder="1" applyAlignment="1">
      <alignment vertical="center" wrapText="1"/>
    </xf>
    <xf numFmtId="0" fontId="29" fillId="0" borderId="21" xfId="81" applyFont="1" applyBorder="1" applyAlignment="1">
      <alignment horizontal="center" vertical="center" wrapText="1"/>
    </xf>
    <xf numFmtId="0" fontId="24" fillId="0" borderId="0" xfId="81" applyFont="1" applyAlignment="1">
      <alignment horizontal="justify" vertical="center" wrapText="1"/>
    </xf>
    <xf numFmtId="0" fontId="24" fillId="8" borderId="0" xfId="81" applyFont="1" applyFill="1"/>
    <xf numFmtId="0" fontId="24" fillId="8" borderId="0" xfId="81" applyFont="1" applyFill="1" applyAlignment="1">
      <alignment horizontal="justify" vertical="center" wrapText="1"/>
    </xf>
    <xf numFmtId="0" fontId="24" fillId="0" borderId="0" xfId="81" applyFont="1"/>
    <xf numFmtId="0" fontId="24" fillId="0" borderId="6" xfId="81" applyFont="1" applyBorder="1" applyAlignment="1">
      <alignment horizontal="justify" vertical="center" wrapText="1"/>
    </xf>
    <xf numFmtId="0" fontId="24" fillId="0" borderId="10" xfId="81" applyFont="1" applyBorder="1" applyAlignment="1">
      <alignment horizontal="justify" vertical="center" wrapText="1"/>
    </xf>
    <xf numFmtId="0" fontId="27" fillId="8" borderId="0" xfId="81" applyFont="1" applyFill="1"/>
    <xf numFmtId="0" fontId="27" fillId="0" borderId="0" xfId="81" applyFont="1"/>
    <xf numFmtId="0" fontId="6" fillId="0" borderId="0" xfId="81" applyFont="1" applyAlignment="1">
      <alignment vertical="center" wrapText="1"/>
    </xf>
    <xf numFmtId="0" fontId="6" fillId="7" borderId="0" xfId="81" applyFont="1" applyFill="1" applyAlignment="1">
      <alignment vertical="center" wrapText="1"/>
    </xf>
    <xf numFmtId="0" fontId="49" fillId="5" borderId="15" xfId="81" applyFont="1" applyFill="1" applyBorder="1" applyAlignment="1">
      <alignment horizontal="left" vertical="center" wrapText="1"/>
    </xf>
    <xf numFmtId="0" fontId="37" fillId="0" borderId="0" xfId="81"/>
    <xf numFmtId="0" fontId="17" fillId="0" borderId="0" xfId="81" applyFont="1"/>
    <xf numFmtId="0" fontId="50" fillId="8" borderId="1" xfId="81" applyFont="1" applyFill="1" applyBorder="1" applyAlignment="1">
      <alignment horizontal="center"/>
    </xf>
    <xf numFmtId="0" fontId="11" fillId="10" borderId="13" xfId="81" applyFont="1" applyFill="1" applyBorder="1" applyAlignment="1">
      <alignment horizontal="center"/>
    </xf>
    <xf numFmtId="0" fontId="11" fillId="10" borderId="1" xfId="81" applyFont="1" applyFill="1" applyBorder="1" applyAlignment="1">
      <alignment horizontal="center"/>
    </xf>
    <xf numFmtId="0" fontId="17" fillId="0" borderId="5" xfId="81" applyFont="1" applyBorder="1" applyAlignment="1">
      <alignment horizontal="center"/>
    </xf>
    <xf numFmtId="168" fontId="34" fillId="21" borderId="28" xfId="0" applyNumberFormat="1" applyFont="1" applyFill="1" applyBorder="1" applyAlignment="1">
      <alignment vertical="top" wrapText="1"/>
    </xf>
    <xf numFmtId="168" fontId="34" fillId="21" borderId="29" xfId="0" applyNumberFormat="1" applyFont="1" applyFill="1" applyBorder="1" applyAlignment="1">
      <alignment horizontal="right" vertical="top" wrapText="1"/>
    </xf>
    <xf numFmtId="168" fontId="34" fillId="21" borderId="21" xfId="0" applyNumberFormat="1" applyFont="1" applyFill="1" applyBorder="1" applyAlignment="1">
      <alignment horizontal="right" vertical="top" wrapText="1"/>
    </xf>
    <xf numFmtId="0" fontId="34" fillId="21" borderId="29" xfId="0" applyFont="1" applyFill="1" applyBorder="1" applyAlignment="1">
      <alignment horizontal="center" vertical="top" wrapText="1"/>
    </xf>
    <xf numFmtId="0" fontId="34" fillId="21" borderId="23" xfId="0" applyFont="1" applyFill="1" applyBorder="1" applyAlignment="1">
      <alignment horizontal="left" vertical="top" wrapText="1"/>
    </xf>
    <xf numFmtId="0" fontId="56" fillId="21" borderId="27" xfId="0" applyFont="1" applyFill="1" applyBorder="1" applyAlignment="1">
      <alignment horizontal="center" vertical="top" wrapText="1"/>
    </xf>
    <xf numFmtId="0" fontId="56" fillId="21" borderId="29" xfId="0" applyFont="1" applyFill="1" applyBorder="1" applyAlignment="1">
      <alignment horizontal="center" vertical="top" wrapText="1"/>
    </xf>
    <xf numFmtId="0" fontId="56" fillId="21" borderId="27" xfId="0" applyFont="1" applyFill="1" applyBorder="1" applyAlignment="1">
      <alignment horizontal="left" vertical="top" wrapText="1"/>
    </xf>
    <xf numFmtId="0" fontId="56" fillId="21" borderId="29" xfId="0" applyFont="1" applyFill="1" applyBorder="1" applyAlignment="1">
      <alignment horizontal="left" vertical="top" wrapText="1"/>
    </xf>
    <xf numFmtId="0" fontId="56" fillId="21" borderId="27" xfId="0" applyFont="1" applyFill="1" applyBorder="1" applyAlignment="1">
      <alignment vertical="top" wrapText="1"/>
    </xf>
    <xf numFmtId="0" fontId="56" fillId="21" borderId="29" xfId="0" applyFont="1" applyFill="1" applyBorder="1" applyAlignment="1">
      <alignment vertical="top" wrapText="1"/>
    </xf>
    <xf numFmtId="0" fontId="8" fillId="0" borderId="0" xfId="0" applyFont="1" applyAlignment="1">
      <alignment horizontal="right" vertical="center" wrapText="1"/>
    </xf>
    <xf numFmtId="0" fontId="6" fillId="0" borderId="0" xfId="0" applyFont="1" applyAlignment="1">
      <alignment horizontal="left" vertical="center" wrapText="1"/>
    </xf>
    <xf numFmtId="0" fontId="48" fillId="6" borderId="13" xfId="0" applyFont="1" applyFill="1" applyBorder="1" applyAlignment="1">
      <alignment vertical="center" wrapText="1"/>
    </xf>
    <xf numFmtId="0" fontId="49" fillId="6" borderId="12" xfId="0" applyFont="1" applyFill="1" applyBorder="1" applyAlignment="1">
      <alignment horizontal="center" vertical="center" wrapText="1"/>
    </xf>
    <xf numFmtId="0" fontId="49" fillId="6" borderId="14" xfId="0" applyFont="1" applyFill="1" applyBorder="1" applyAlignment="1">
      <alignment horizontal="center" vertical="center" wrapText="1"/>
    </xf>
    <xf numFmtId="0" fontId="6" fillId="0" borderId="0" xfId="0" applyFont="1" applyAlignment="1">
      <alignment horizontal="centerContinuous" vertical="center" wrapText="1"/>
    </xf>
    <xf numFmtId="0" fontId="16" fillId="5" borderId="16" xfId="0" applyFont="1" applyFill="1" applyBorder="1" applyAlignment="1">
      <alignment horizontal="left" vertical="center" wrapText="1"/>
    </xf>
    <xf numFmtId="0" fontId="48" fillId="6" borderId="13" xfId="0" applyFont="1" applyFill="1" applyBorder="1" applyAlignment="1">
      <alignment horizontal="centerContinuous" vertical="center" wrapText="1"/>
    </xf>
    <xf numFmtId="0" fontId="17" fillId="0" borderId="4" xfId="0" applyFont="1" applyBorder="1"/>
    <xf numFmtId="0" fontId="37" fillId="2" borderId="5" xfId="81" applyFill="1" applyBorder="1"/>
    <xf numFmtId="0" fontId="37" fillId="2" borderId="2" xfId="81" applyFill="1" applyBorder="1"/>
    <xf numFmtId="0" fontId="0" fillId="22" borderId="5" xfId="0" applyFill="1" applyBorder="1"/>
    <xf numFmtId="0" fontId="0" fillId="22" borderId="2" xfId="0" applyFill="1" applyBorder="1"/>
    <xf numFmtId="168" fontId="34" fillId="21" borderId="28" xfId="0" applyNumberFormat="1" applyFont="1" applyFill="1" applyBorder="1" applyAlignment="1">
      <alignment horizontal="center" vertical="top" wrapText="1"/>
    </xf>
    <xf numFmtId="168" fontId="34" fillId="21" borderId="27" xfId="0" applyNumberFormat="1" applyFont="1" applyFill="1" applyBorder="1" applyAlignment="1">
      <alignment horizontal="center" vertical="top" wrapText="1"/>
    </xf>
    <xf numFmtId="168" fontId="34" fillId="21" borderId="29" xfId="0" applyNumberFormat="1" applyFont="1" applyFill="1" applyBorder="1" applyAlignment="1">
      <alignment horizontal="center" vertical="top" wrapText="1"/>
    </xf>
    <xf numFmtId="168" fontId="34" fillId="21" borderId="27" xfId="0" applyNumberFormat="1" applyFont="1" applyFill="1" applyBorder="1" applyAlignment="1">
      <alignment horizontal="right" vertical="top" wrapText="1"/>
    </xf>
    <xf numFmtId="0" fontId="17" fillId="0" borderId="0" xfId="81" applyFont="1" applyAlignment="1">
      <alignment horizontal="center"/>
    </xf>
    <xf numFmtId="0" fontId="17" fillId="0" borderId="10" xfId="81" applyFont="1" applyBorder="1" applyAlignment="1">
      <alignment horizontal="center"/>
    </xf>
    <xf numFmtId="0" fontId="0" fillId="3" borderId="0" xfId="0" applyFill="1"/>
    <xf numFmtId="0" fontId="31" fillId="13" borderId="0" xfId="0" applyFont="1" applyFill="1" applyAlignment="1">
      <alignment horizontal="justify" vertical="top"/>
    </xf>
    <xf numFmtId="0" fontId="0" fillId="0" borderId="32" xfId="0" pivotButton="1" applyBorder="1" applyAlignment="1">
      <alignment horizontal="justify" vertical="top"/>
    </xf>
    <xf numFmtId="0" fontId="0" fillId="2" borderId="32" xfId="0" applyFill="1" applyBorder="1" applyAlignment="1">
      <alignment horizontal="justify" vertical="top"/>
    </xf>
    <xf numFmtId="0" fontId="0" fillId="0" borderId="32" xfId="0" applyBorder="1" applyAlignment="1">
      <alignment horizontal="justify" vertical="top"/>
    </xf>
    <xf numFmtId="37" fontId="6" fillId="4" borderId="0" xfId="0" applyNumberFormat="1" applyFont="1" applyFill="1" applyAlignment="1">
      <alignment horizontal="center" vertical="center" wrapText="1"/>
    </xf>
    <xf numFmtId="0" fontId="4" fillId="6" borderId="0" xfId="0" applyFont="1" applyFill="1" applyAlignment="1">
      <alignment horizontal="right" vertical="center" wrapText="1"/>
    </xf>
    <xf numFmtId="0" fontId="17" fillId="16" borderId="0" xfId="0" applyFont="1" applyFill="1" applyAlignment="1">
      <alignment horizontal="justify" vertical="top"/>
    </xf>
    <xf numFmtId="165" fontId="0" fillId="0" borderId="0" xfId="0" applyNumberFormat="1" applyAlignment="1">
      <alignment horizontal="justify" vertical="top"/>
    </xf>
    <xf numFmtId="165" fontId="0" fillId="2" borderId="0" xfId="0" applyNumberFormat="1" applyFill="1" applyAlignment="1">
      <alignment horizontal="justify" vertical="top"/>
    </xf>
    <xf numFmtId="165" fontId="0" fillId="17" borderId="0" xfId="0" applyNumberFormat="1" applyFill="1" applyAlignment="1">
      <alignment horizontal="justify" vertical="top"/>
    </xf>
    <xf numFmtId="170" fontId="0" fillId="0" borderId="5" xfId="0" applyNumberFormat="1" applyBorder="1" applyAlignment="1">
      <alignment horizontal="justify" vertical="top"/>
    </xf>
    <xf numFmtId="170" fontId="0" fillId="0" borderId="2" xfId="0" applyNumberFormat="1" applyBorder="1" applyAlignment="1">
      <alignment horizontal="justify" vertical="top"/>
    </xf>
    <xf numFmtId="170" fontId="0" fillId="19" borderId="5" xfId="0" applyNumberFormat="1" applyFill="1" applyBorder="1" applyAlignment="1">
      <alignment horizontal="justify" vertical="top"/>
    </xf>
    <xf numFmtId="0" fontId="0" fillId="3" borderId="5" xfId="0" applyFill="1" applyBorder="1"/>
    <xf numFmtId="0" fontId="0" fillId="3" borderId="2" xfId="0" applyFill="1" applyBorder="1"/>
    <xf numFmtId="0" fontId="0" fillId="22" borderId="1" xfId="0" applyFill="1" applyBorder="1"/>
    <xf numFmtId="0" fontId="17" fillId="22" borderId="1" xfId="0" applyFont="1" applyFill="1" applyBorder="1"/>
    <xf numFmtId="0" fontId="17" fillId="22" borderId="5" xfId="0" applyFont="1" applyFill="1" applyBorder="1"/>
    <xf numFmtId="0" fontId="17" fillId="22" borderId="2" xfId="0" applyFont="1" applyFill="1" applyBorder="1"/>
    <xf numFmtId="0" fontId="17" fillId="22" borderId="5" xfId="81" applyFont="1" applyFill="1" applyBorder="1"/>
    <xf numFmtId="0" fontId="37" fillId="22" borderId="1" xfId="81" applyFill="1" applyBorder="1"/>
    <xf numFmtId="0" fontId="37" fillId="22" borderId="5" xfId="81" applyFill="1" applyBorder="1"/>
    <xf numFmtId="0" fontId="37" fillId="22" borderId="2" xfId="81" applyFill="1" applyBorder="1"/>
    <xf numFmtId="171" fontId="17" fillId="22" borderId="6" xfId="81" applyNumberFormat="1" applyFont="1" applyFill="1" applyBorder="1" applyAlignment="1">
      <alignment horizontal="center" vertical="center"/>
    </xf>
    <xf numFmtId="1" fontId="17" fillId="22" borderId="6" xfId="81" applyNumberFormat="1" applyFont="1" applyFill="1" applyBorder="1" applyAlignment="1">
      <alignment horizontal="center" vertical="center"/>
    </xf>
    <xf numFmtId="0" fontId="17" fillId="22" borderId="6" xfId="81" applyFont="1" applyFill="1" applyBorder="1" applyAlignment="1">
      <alignment horizontal="center" vertical="center"/>
    </xf>
    <xf numFmtId="0" fontId="17" fillId="22" borderId="3" xfId="81" applyFont="1" applyFill="1" applyBorder="1" applyAlignment="1">
      <alignment horizontal="center" vertical="center"/>
    </xf>
    <xf numFmtId="0" fontId="17" fillId="22" borderId="10" xfId="0" applyFont="1" applyFill="1" applyBorder="1"/>
    <xf numFmtId="0" fontId="17" fillId="22" borderId="11" xfId="0" applyFont="1" applyFill="1" applyBorder="1"/>
    <xf numFmtId="0" fontId="17" fillId="22" borderId="2" xfId="81" applyFont="1" applyFill="1" applyBorder="1"/>
    <xf numFmtId="0" fontId="17" fillId="22" borderId="1" xfId="81" applyFont="1" applyFill="1" applyBorder="1" applyAlignment="1">
      <alignment horizontal="center"/>
    </xf>
    <xf numFmtId="0" fontId="17" fillId="22" borderId="5" xfId="81" applyFont="1" applyFill="1" applyBorder="1" applyAlignment="1">
      <alignment horizontal="center"/>
    </xf>
    <xf numFmtId="0" fontId="0" fillId="0" borderId="0" xfId="0" applyAlignment="1">
      <alignment horizontal="left"/>
    </xf>
    <xf numFmtId="0" fontId="34" fillId="22" borderId="21" xfId="0" applyFont="1" applyFill="1" applyBorder="1" applyAlignment="1">
      <alignment horizontal="left" vertical="center" wrapText="1"/>
    </xf>
    <xf numFmtId="0" fontId="56" fillId="21" borderId="28" xfId="0" applyFont="1" applyFill="1" applyBorder="1" applyAlignment="1">
      <alignment horizontal="left" vertical="top" wrapText="1"/>
    </xf>
    <xf numFmtId="168" fontId="56" fillId="21" borderId="21" xfId="0" applyNumberFormat="1" applyFont="1" applyFill="1" applyBorder="1" applyAlignment="1">
      <alignment horizontal="right" vertical="top" wrapText="1"/>
    </xf>
    <xf numFmtId="0" fontId="56" fillId="21" borderId="21" xfId="0" applyFont="1" applyFill="1" applyBorder="1" applyAlignment="1">
      <alignment horizontal="center" vertical="top" wrapText="1"/>
    </xf>
    <xf numFmtId="0" fontId="56" fillId="21" borderId="21" xfId="0" applyFont="1" applyFill="1" applyBorder="1" applyAlignment="1">
      <alignment horizontal="left" vertical="top" wrapText="1"/>
    </xf>
    <xf numFmtId="0" fontId="0" fillId="0" borderId="32" xfId="0" applyBorder="1" applyAlignment="1">
      <alignment horizontal="left" indent="1"/>
    </xf>
    <xf numFmtId="0" fontId="34" fillId="21" borderId="28" xfId="0" applyFont="1" applyFill="1" applyBorder="1" applyAlignment="1">
      <alignment horizontal="left" vertical="center" wrapText="1"/>
    </xf>
    <xf numFmtId="0" fontId="0" fillId="14" borderId="0" xfId="0" applyFill="1"/>
    <xf numFmtId="168" fontId="0" fillId="14" borderId="21" xfId="0" applyNumberFormat="1" applyFill="1" applyBorder="1"/>
    <xf numFmtId="168" fontId="31" fillId="0" borderId="0" xfId="0" applyNumberFormat="1" applyFont="1"/>
    <xf numFmtId="0" fontId="45" fillId="24" borderId="13" xfId="0" applyFont="1" applyFill="1" applyBorder="1" applyAlignment="1">
      <alignment horizontal="left" vertical="center" readingOrder="1"/>
    </xf>
    <xf numFmtId="0" fontId="0" fillId="24" borderId="12" xfId="0" applyFill="1" applyBorder="1"/>
    <xf numFmtId="0" fontId="45" fillId="0" borderId="0" xfId="0" applyFont="1" applyAlignment="1">
      <alignment horizontal="left" vertical="center" readingOrder="1"/>
    </xf>
    <xf numFmtId="0" fontId="31" fillId="0" borderId="0" xfId="0" applyFont="1" applyAlignment="1">
      <alignment horizontal="left"/>
    </xf>
    <xf numFmtId="0" fontId="59" fillId="25" borderId="21" xfId="0" applyFont="1" applyFill="1" applyBorder="1"/>
    <xf numFmtId="174" fontId="58" fillId="0" borderId="21" xfId="0" applyNumberFormat="1" applyFont="1" applyBorder="1"/>
    <xf numFmtId="174" fontId="60" fillId="0" borderId="21" xfId="0" applyNumberFormat="1" applyFont="1" applyBorder="1"/>
    <xf numFmtId="0" fontId="0" fillId="0" borderId="0" xfId="0" applyAlignment="1">
      <alignment horizontal="left" indent="1"/>
    </xf>
    <xf numFmtId="168" fontId="0" fillId="0" borderId="0" xfId="0" applyNumberFormat="1"/>
    <xf numFmtId="0" fontId="38" fillId="14" borderId="47" xfId="0" applyFont="1" applyFill="1" applyBorder="1" applyAlignment="1">
      <alignment horizontal="centerContinuous" vertical="justify" wrapText="1" readingOrder="1"/>
    </xf>
    <xf numFmtId="0" fontId="38" fillId="14" borderId="48" xfId="0" applyFont="1" applyFill="1" applyBorder="1" applyAlignment="1">
      <alignment horizontal="centerContinuous" vertical="justify" wrapText="1" readingOrder="1"/>
    </xf>
    <xf numFmtId="0" fontId="38" fillId="14" borderId="48" xfId="0" applyFont="1" applyFill="1" applyBorder="1" applyAlignment="1">
      <alignment horizontal="centerContinuous" vertical="distributed" wrapText="1" readingOrder="1"/>
    </xf>
    <xf numFmtId="0" fontId="38" fillId="14" borderId="48" xfId="0" applyFont="1" applyFill="1" applyBorder="1" applyAlignment="1">
      <alignment horizontal="centerContinuous" vertical="distributed" wrapText="1"/>
    </xf>
    <xf numFmtId="0" fontId="38" fillId="14" borderId="49" xfId="0" applyFont="1" applyFill="1" applyBorder="1" applyAlignment="1">
      <alignment horizontal="centerContinuous" vertical="distributed" wrapText="1"/>
    </xf>
    <xf numFmtId="0" fontId="32" fillId="13" borderId="48" xfId="0" applyFont="1" applyFill="1" applyBorder="1" applyAlignment="1">
      <alignment horizontal="center" vertical="center" wrapText="1"/>
    </xf>
    <xf numFmtId="168" fontId="32" fillId="13" borderId="48" xfId="0" applyNumberFormat="1" applyFont="1" applyFill="1" applyBorder="1" applyAlignment="1">
      <alignment horizontal="center" vertical="center" wrapText="1"/>
    </xf>
    <xf numFmtId="0" fontId="32" fillId="13" borderId="50" xfId="0" applyFont="1" applyFill="1" applyBorder="1" applyAlignment="1">
      <alignment horizontal="centerContinuous" vertical="center" wrapText="1"/>
    </xf>
    <xf numFmtId="0" fontId="34" fillId="21" borderId="51" xfId="0" applyFont="1" applyFill="1" applyBorder="1" applyAlignment="1">
      <alignment horizontal="center" vertical="top" wrapText="1"/>
    </xf>
    <xf numFmtId="0" fontId="56" fillId="21" borderId="52" xfId="0" applyFont="1" applyFill="1" applyBorder="1" applyAlignment="1">
      <alignment vertical="top" wrapText="1"/>
    </xf>
    <xf numFmtId="0" fontId="34" fillId="21" borderId="52" xfId="0" applyFont="1" applyFill="1" applyBorder="1" applyAlignment="1">
      <alignment vertical="top" wrapText="1"/>
    </xf>
    <xf numFmtId="0" fontId="56" fillId="21" borderId="53" xfId="0" applyFont="1" applyFill="1" applyBorder="1" applyAlignment="1">
      <alignment vertical="top" wrapText="1"/>
    </xf>
    <xf numFmtId="0" fontId="34" fillId="21" borderId="51" xfId="0" applyFont="1" applyFill="1" applyBorder="1" applyAlignment="1">
      <alignment horizontal="left" vertical="top" wrapText="1"/>
    </xf>
    <xf numFmtId="0" fontId="56" fillId="21" borderId="52" xfId="0" applyFont="1" applyFill="1" applyBorder="1" applyAlignment="1">
      <alignment horizontal="left" vertical="top" wrapText="1"/>
    </xf>
    <xf numFmtId="0" fontId="56" fillId="21" borderId="53" xfId="0" applyFont="1" applyFill="1" applyBorder="1" applyAlignment="1">
      <alignment horizontal="left" vertical="top" wrapText="1"/>
    </xf>
    <xf numFmtId="0" fontId="34" fillId="21" borderId="52" xfId="0" applyFont="1" applyFill="1" applyBorder="1" applyAlignment="1">
      <alignment horizontal="left" vertical="top" wrapText="1"/>
    </xf>
    <xf numFmtId="0" fontId="34" fillId="21" borderId="51" xfId="0" applyFont="1" applyFill="1" applyBorder="1" applyAlignment="1">
      <alignment vertical="top" wrapText="1"/>
    </xf>
    <xf numFmtId="0" fontId="56" fillId="21" borderId="51" xfId="0" applyFont="1" applyFill="1" applyBorder="1" applyAlignment="1">
      <alignment vertical="top" wrapText="1"/>
    </xf>
    <xf numFmtId="0" fontId="56" fillId="21" borderId="54" xfId="0" applyFont="1" applyFill="1" applyBorder="1" applyAlignment="1">
      <alignment horizontal="left" vertical="top" wrapText="1"/>
    </xf>
    <xf numFmtId="0" fontId="56" fillId="21" borderId="55" xfId="0" applyFont="1" applyFill="1" applyBorder="1" applyAlignment="1">
      <alignment horizontal="left" vertical="top" wrapText="1"/>
    </xf>
    <xf numFmtId="0" fontId="34" fillId="21" borderId="39" xfId="0" applyFont="1" applyFill="1" applyBorder="1" applyAlignment="1">
      <alignment horizontal="center" vertical="top" wrapText="1"/>
    </xf>
    <xf numFmtId="0" fontId="34" fillId="21" borderId="39" xfId="0" applyFont="1" applyFill="1" applyBorder="1" applyAlignment="1">
      <alignment horizontal="left" vertical="top" wrapText="1"/>
    </xf>
    <xf numFmtId="0" fontId="0" fillId="12" borderId="0" xfId="0" applyFill="1" applyAlignment="1">
      <alignment horizontal="left" indent="1"/>
    </xf>
    <xf numFmtId="0" fontId="31" fillId="16" borderId="0" xfId="0" applyFont="1" applyFill="1" applyAlignment="1">
      <alignment horizontal="left"/>
    </xf>
    <xf numFmtId="168" fontId="0" fillId="0" borderId="13" xfId="0" applyNumberFormat="1" applyBorder="1"/>
    <xf numFmtId="168" fontId="0" fillId="0" borderId="1" xfId="0" applyNumberFormat="1" applyBorder="1"/>
    <xf numFmtId="168" fontId="0" fillId="0" borderId="6" xfId="0" applyNumberFormat="1" applyBorder="1"/>
    <xf numFmtId="168" fontId="0" fillId="0" borderId="5" xfId="0" applyNumberFormat="1" applyBorder="1"/>
    <xf numFmtId="168" fontId="0" fillId="0" borderId="2" xfId="0" applyNumberFormat="1" applyBorder="1"/>
    <xf numFmtId="168" fontId="0" fillId="0" borderId="7" xfId="0" applyNumberFormat="1" applyBorder="1"/>
    <xf numFmtId="168" fontId="0" fillId="0" borderId="19" xfId="0" applyNumberFormat="1" applyBorder="1"/>
    <xf numFmtId="174" fontId="6" fillId="0" borderId="0" xfId="0" applyNumberFormat="1" applyFont="1" applyAlignment="1">
      <alignment vertical="center" wrapText="1"/>
    </xf>
    <xf numFmtId="174" fontId="16" fillId="0" borderId="0" xfId="0" applyNumberFormat="1" applyFont="1" applyAlignment="1">
      <alignment vertical="center" wrapText="1"/>
    </xf>
    <xf numFmtId="174" fontId="18" fillId="0" borderId="21" xfId="0" applyNumberFormat="1" applyFont="1" applyBorder="1"/>
    <xf numFmtId="168" fontId="0" fillId="14" borderId="3" xfId="0" applyNumberFormat="1" applyFill="1" applyBorder="1"/>
    <xf numFmtId="174" fontId="60" fillId="0" borderId="0" xfId="0" applyNumberFormat="1" applyFont="1"/>
    <xf numFmtId="0" fontId="10" fillId="7" borderId="0" xfId="0" applyFont="1" applyFill="1" applyAlignment="1">
      <alignment horizontal="center" vertical="center" wrapText="1"/>
    </xf>
    <xf numFmtId="0" fontId="59" fillId="0" borderId="0" xfId="0" applyFont="1"/>
    <xf numFmtId="174" fontId="58" fillId="0" borderId="0" xfId="0" applyNumberFormat="1" applyFont="1"/>
    <xf numFmtId="174" fontId="18" fillId="0" borderId="0" xfId="0" applyNumberFormat="1" applyFont="1"/>
    <xf numFmtId="174" fontId="61" fillId="0" borderId="0" xfId="0" applyNumberFormat="1" applyFont="1"/>
    <xf numFmtId="174" fontId="62" fillId="0" borderId="0" xfId="0" applyNumberFormat="1" applyFont="1"/>
    <xf numFmtId="0" fontId="6" fillId="0" borderId="21" xfId="0" applyFont="1" applyBorder="1" applyAlignment="1">
      <alignment vertical="center" wrapText="1"/>
    </xf>
    <xf numFmtId="0" fontId="8" fillId="25" borderId="21" xfId="0" applyFont="1" applyFill="1" applyBorder="1"/>
    <xf numFmtId="175" fontId="6" fillId="0" borderId="21" xfId="0" applyNumberFormat="1" applyFont="1" applyBorder="1"/>
    <xf numFmtId="175" fontId="63" fillId="0" borderId="21" xfId="0" applyNumberFormat="1" applyFont="1" applyBorder="1"/>
    <xf numFmtId="175" fontId="64" fillId="0" borderId="21" xfId="0" applyNumberFormat="1" applyFont="1" applyBorder="1"/>
    <xf numFmtId="175" fontId="9" fillId="0" borderId="21" xfId="0" applyNumberFormat="1" applyFont="1" applyBorder="1"/>
    <xf numFmtId="175" fontId="65" fillId="23" borderId="21" xfId="0" applyNumberFormat="1" applyFont="1" applyFill="1" applyBorder="1"/>
    <xf numFmtId="0" fontId="0" fillId="14" borderId="0" xfId="0" applyFill="1" applyAlignment="1">
      <alignment horizontal="left"/>
    </xf>
    <xf numFmtId="170" fontId="0" fillId="0" borderId="9" xfId="0" applyNumberFormat="1" applyBorder="1" applyAlignment="1">
      <alignment horizontal="justify" vertical="top"/>
    </xf>
    <xf numFmtId="0" fontId="0" fillId="0" borderId="19" xfId="0" applyBorder="1" applyAlignment="1">
      <alignment horizontal="justify" vertical="top"/>
    </xf>
    <xf numFmtId="37" fontId="0" fillId="16" borderId="5" xfId="0" applyNumberFormat="1" applyFill="1" applyBorder="1" applyAlignment="1">
      <alignment horizontal="justify" vertical="top"/>
    </xf>
    <xf numFmtId="37" fontId="0" fillId="0" borderId="5" xfId="0" applyNumberFormat="1" applyBorder="1" applyAlignment="1">
      <alignment horizontal="justify" vertical="top"/>
    </xf>
    <xf numFmtId="37" fontId="0" fillId="14" borderId="2" xfId="0" applyNumberFormat="1" applyFill="1" applyBorder="1" applyAlignment="1">
      <alignment horizontal="justify" vertical="top"/>
    </xf>
    <xf numFmtId="0" fontId="0" fillId="0" borderId="32" xfId="0" applyBorder="1" applyAlignment="1">
      <alignment vertical="top"/>
    </xf>
    <xf numFmtId="0" fontId="0" fillId="0" borderId="0" xfId="0" applyAlignment="1">
      <alignment horizontal="left" indent="2"/>
    </xf>
    <xf numFmtId="0" fontId="0" fillId="2" borderId="0" xfId="0" applyFill="1" applyAlignment="1">
      <alignment horizontal="left" indent="1"/>
    </xf>
    <xf numFmtId="0" fontId="0" fillId="18" borderId="21" xfId="0" applyFill="1" applyBorder="1" applyAlignment="1">
      <alignment horizontal="left" indent="1"/>
    </xf>
    <xf numFmtId="0" fontId="0" fillId="14" borderId="21" xfId="0" applyFill="1" applyBorder="1" applyAlignment="1">
      <alignment horizontal="left"/>
    </xf>
    <xf numFmtId="168" fontId="38" fillId="22" borderId="21" xfId="0" applyNumberFormat="1" applyFont="1" applyFill="1" applyBorder="1" applyAlignment="1">
      <alignment vertical="center" wrapText="1"/>
    </xf>
    <xf numFmtId="170" fontId="38" fillId="22" borderId="21" xfId="0" applyNumberFormat="1" applyFont="1" applyFill="1" applyBorder="1" applyAlignment="1">
      <alignment vertical="center" wrapText="1"/>
    </xf>
    <xf numFmtId="165" fontId="34" fillId="22" borderId="21" xfId="0" applyNumberFormat="1" applyFont="1" applyFill="1" applyBorder="1" applyAlignment="1">
      <alignment vertical="center" wrapText="1"/>
    </xf>
    <xf numFmtId="165" fontId="34" fillId="22" borderId="21" xfId="0" applyNumberFormat="1" applyFont="1" applyFill="1" applyBorder="1" applyAlignment="1">
      <alignment horizontal="right" vertical="center" wrapText="1"/>
    </xf>
    <xf numFmtId="165" fontId="34" fillId="22" borderId="21" xfId="0" applyNumberFormat="1" applyFont="1" applyFill="1" applyBorder="1" applyAlignment="1">
      <alignment horizontal="left" vertical="center" wrapText="1"/>
    </xf>
    <xf numFmtId="0" fontId="34" fillId="22" borderId="21" xfId="0" applyFont="1" applyFill="1" applyBorder="1" applyAlignment="1">
      <alignment horizontal="center" vertical="center" wrapText="1"/>
    </xf>
    <xf numFmtId="0" fontId="34" fillId="22" borderId="37" xfId="0" applyFont="1" applyFill="1" applyBorder="1" applyAlignment="1">
      <alignment horizontal="left" vertical="top" wrapText="1"/>
    </xf>
    <xf numFmtId="168" fontId="38" fillId="22" borderId="22" xfId="0" applyNumberFormat="1" applyFont="1" applyFill="1" applyBorder="1" applyAlignment="1">
      <alignment horizontal="right" vertical="center" wrapText="1"/>
    </xf>
    <xf numFmtId="3" fontId="34" fillId="22" borderId="21" xfId="0" applyNumberFormat="1" applyFont="1" applyFill="1" applyBorder="1" applyAlignment="1">
      <alignment vertical="center" wrapText="1"/>
    </xf>
    <xf numFmtId="0" fontId="34" fillId="22" borderId="29" xfId="0" applyFont="1" applyFill="1" applyBorder="1" applyAlignment="1">
      <alignment horizontal="left" vertical="center" wrapText="1"/>
    </xf>
    <xf numFmtId="168" fontId="38" fillId="22" borderId="21" xfId="0" applyNumberFormat="1" applyFont="1" applyFill="1" applyBorder="1" applyAlignment="1">
      <alignment horizontal="right" vertical="center" wrapText="1"/>
    </xf>
    <xf numFmtId="0" fontId="34" fillId="22" borderId="37" xfId="0" applyFont="1" applyFill="1" applyBorder="1" applyAlignment="1">
      <alignment horizontal="left" vertical="center" wrapText="1"/>
    </xf>
    <xf numFmtId="0" fontId="34" fillId="22" borderId="0" xfId="0" applyFont="1" applyFill="1" applyAlignment="1">
      <alignment horizontal="left" vertical="center" wrapText="1"/>
    </xf>
    <xf numFmtId="0" fontId="34" fillId="22" borderId="0" xfId="0" applyFont="1" applyFill="1" applyAlignment="1">
      <alignment vertical="center" wrapText="1"/>
    </xf>
    <xf numFmtId="0" fontId="34" fillId="22" borderId="21" xfId="0" applyFont="1" applyFill="1" applyBorder="1" applyAlignment="1">
      <alignment vertical="center" wrapText="1"/>
    </xf>
    <xf numFmtId="165" fontId="34" fillId="22" borderId="21" xfId="0" applyNumberFormat="1" applyFont="1" applyFill="1" applyBorder="1" applyAlignment="1">
      <alignment horizontal="center" vertical="center" wrapText="1"/>
    </xf>
    <xf numFmtId="168" fontId="38" fillId="22" borderId="21" xfId="0" applyNumberFormat="1" applyFont="1" applyFill="1" applyBorder="1" applyAlignment="1">
      <alignment horizontal="right" vertical="top" wrapText="1"/>
    </xf>
    <xf numFmtId="3" fontId="34" fillId="22" borderId="21" xfId="0" applyNumberFormat="1" applyFont="1" applyFill="1" applyBorder="1" applyAlignment="1">
      <alignment horizontal="center" vertical="center" wrapText="1"/>
    </xf>
    <xf numFmtId="165" fontId="34" fillId="22" borderId="28" xfId="0" applyNumberFormat="1" applyFont="1" applyFill="1" applyBorder="1" applyAlignment="1">
      <alignment vertical="center" wrapText="1"/>
    </xf>
    <xf numFmtId="0" fontId="34" fillId="22" borderId="28" xfId="0" applyFont="1" applyFill="1" applyBorder="1" applyAlignment="1">
      <alignment horizontal="left" vertical="center" wrapText="1"/>
    </xf>
    <xf numFmtId="3" fontId="34" fillId="22" borderId="0" xfId="0" applyNumberFormat="1" applyFont="1" applyFill="1" applyAlignment="1">
      <alignment vertical="center" wrapText="1"/>
    </xf>
    <xf numFmtId="165" fontId="34" fillId="22" borderId="28" xfId="0" applyNumberFormat="1" applyFont="1" applyFill="1" applyBorder="1" applyAlignment="1">
      <alignment horizontal="left" vertical="center" wrapText="1"/>
    </xf>
    <xf numFmtId="165" fontId="34" fillId="22" borderId="23" xfId="0" applyNumberFormat="1" applyFont="1" applyFill="1" applyBorder="1" applyAlignment="1">
      <alignment vertical="center" wrapText="1"/>
    </xf>
    <xf numFmtId="3" fontId="34" fillId="22" borderId="23" xfId="0" applyNumberFormat="1" applyFont="1" applyFill="1" applyBorder="1" applyAlignment="1">
      <alignment vertical="center" wrapText="1"/>
    </xf>
    <xf numFmtId="3" fontId="34" fillId="22" borderId="27" xfId="0" applyNumberFormat="1" applyFont="1" applyFill="1" applyBorder="1" applyAlignment="1">
      <alignment vertical="center" wrapText="1"/>
    </xf>
    <xf numFmtId="165" fontId="34" fillId="22" borderId="27" xfId="0" applyNumberFormat="1" applyFont="1" applyFill="1" applyBorder="1" applyAlignment="1">
      <alignment horizontal="left" vertical="center" wrapText="1"/>
    </xf>
    <xf numFmtId="165" fontId="34" fillId="22" borderId="34" xfId="0" applyNumberFormat="1" applyFont="1" applyFill="1" applyBorder="1" applyAlignment="1">
      <alignment vertical="center" wrapText="1"/>
    </xf>
    <xf numFmtId="165" fontId="34" fillId="22" borderId="29" xfId="0" applyNumberFormat="1" applyFont="1" applyFill="1" applyBorder="1" applyAlignment="1">
      <alignment horizontal="right" vertical="center" wrapText="1"/>
    </xf>
    <xf numFmtId="165" fontId="34" fillId="22" borderId="29" xfId="0" applyNumberFormat="1" applyFont="1" applyFill="1" applyBorder="1" applyAlignment="1">
      <alignment vertical="center" wrapText="1"/>
    </xf>
    <xf numFmtId="168" fontId="34" fillId="22" borderId="21" xfId="0" applyNumberFormat="1" applyFont="1" applyFill="1" applyBorder="1" applyAlignment="1">
      <alignment horizontal="right" vertical="center" wrapText="1"/>
    </xf>
    <xf numFmtId="3" fontId="34" fillId="22" borderId="29" xfId="0" applyNumberFormat="1" applyFont="1" applyFill="1" applyBorder="1" applyAlignment="1">
      <alignment vertical="center" wrapText="1"/>
    </xf>
    <xf numFmtId="165" fontId="34" fillId="22" borderId="29" xfId="0" applyNumberFormat="1" applyFont="1" applyFill="1" applyBorder="1" applyAlignment="1">
      <alignment horizontal="left" vertical="center" wrapText="1"/>
    </xf>
    <xf numFmtId="172" fontId="40" fillId="22" borderId="0" xfId="0" applyNumberFormat="1" applyFont="1" applyFill="1" applyAlignment="1">
      <alignment vertical="center"/>
    </xf>
    <xf numFmtId="165" fontId="34" fillId="22" borderId="27" xfId="0" applyNumberFormat="1" applyFont="1" applyFill="1" applyBorder="1" applyAlignment="1">
      <alignment vertical="center" wrapText="1"/>
    </xf>
    <xf numFmtId="165" fontId="34" fillId="22" borderId="32" xfId="0" applyNumberFormat="1" applyFont="1" applyFill="1" applyBorder="1" applyAlignment="1">
      <alignment vertical="center" wrapText="1"/>
    </xf>
    <xf numFmtId="168" fontId="34" fillId="22" borderId="21" xfId="0" applyNumberFormat="1" applyFont="1" applyFill="1" applyBorder="1" applyAlignment="1">
      <alignment vertical="center"/>
    </xf>
    <xf numFmtId="168" fontId="34" fillId="22" borderId="0" xfId="0" applyNumberFormat="1" applyFont="1" applyFill="1" applyAlignment="1">
      <alignment vertical="center"/>
    </xf>
    <xf numFmtId="168" fontId="34" fillId="22" borderId="21" xfId="0" applyNumberFormat="1" applyFont="1" applyFill="1" applyBorder="1" applyAlignment="1">
      <alignment horizontal="right" vertical="center"/>
    </xf>
    <xf numFmtId="165" fontId="34" fillId="22" borderId="23" xfId="0" applyNumberFormat="1" applyFont="1" applyFill="1" applyBorder="1" applyAlignment="1">
      <alignment horizontal="right" vertical="center" wrapText="1"/>
    </xf>
    <xf numFmtId="168" fontId="34" fillId="22" borderId="0" xfId="0" applyNumberFormat="1" applyFont="1" applyFill="1" applyAlignment="1">
      <alignment horizontal="right" vertical="center"/>
    </xf>
    <xf numFmtId="0" fontId="34" fillId="22" borderId="27" xfId="0" applyFont="1" applyFill="1" applyBorder="1" applyAlignment="1">
      <alignment horizontal="left" vertical="center" wrapText="1"/>
    </xf>
    <xf numFmtId="0" fontId="34" fillId="22" borderId="37" xfId="0" applyFont="1" applyFill="1" applyBorder="1" applyAlignment="1">
      <alignment horizontal="center" vertical="center" wrapText="1"/>
    </xf>
    <xf numFmtId="165" fontId="34" fillId="22" borderId="28" xfId="0" applyNumberFormat="1" applyFont="1" applyFill="1" applyBorder="1" applyAlignment="1">
      <alignment horizontal="center" vertical="center" wrapText="1"/>
    </xf>
    <xf numFmtId="165" fontId="34" fillId="22" borderId="23" xfId="0" applyNumberFormat="1" applyFont="1" applyFill="1" applyBorder="1" applyAlignment="1">
      <alignment horizontal="center" vertical="center" wrapText="1"/>
    </xf>
    <xf numFmtId="165" fontId="34" fillId="22" borderId="27" xfId="0" applyNumberFormat="1" applyFont="1" applyFill="1" applyBorder="1" applyAlignment="1">
      <alignment horizontal="center" vertical="center" wrapText="1"/>
    </xf>
    <xf numFmtId="168" fontId="34" fillId="22" borderId="37" xfId="0" applyNumberFormat="1" applyFont="1" applyFill="1" applyBorder="1" applyAlignment="1">
      <alignment vertical="center" wrapText="1"/>
    </xf>
    <xf numFmtId="10" fontId="38" fillId="22" borderId="21" xfId="0" applyNumberFormat="1" applyFont="1" applyFill="1" applyBorder="1" applyAlignment="1">
      <alignment vertical="center" wrapText="1"/>
    </xf>
    <xf numFmtId="3" fontId="34" fillId="22" borderId="28" xfId="0" applyNumberFormat="1" applyFont="1" applyFill="1" applyBorder="1" applyAlignment="1">
      <alignment vertical="center" wrapText="1"/>
    </xf>
    <xf numFmtId="165" fontId="34" fillId="22" borderId="0" xfId="0" applyNumberFormat="1" applyFont="1" applyFill="1" applyAlignment="1">
      <alignment vertical="center" wrapText="1"/>
    </xf>
    <xf numFmtId="168" fontId="38" fillId="22" borderId="29" xfId="0" applyNumberFormat="1" applyFont="1" applyFill="1" applyBorder="1" applyAlignment="1">
      <alignment vertical="center" wrapText="1"/>
    </xf>
    <xf numFmtId="0" fontId="34" fillId="22" borderId="37" xfId="0" applyFont="1" applyFill="1" applyBorder="1" applyAlignment="1">
      <alignment vertical="center" wrapText="1"/>
    </xf>
    <xf numFmtId="168" fontId="38" fillId="22" borderId="0" xfId="0" applyNumberFormat="1" applyFont="1" applyFill="1" applyAlignment="1">
      <alignment vertical="center"/>
    </xf>
    <xf numFmtId="168" fontId="34" fillId="22" borderId="23" xfId="0" applyNumberFormat="1" applyFont="1" applyFill="1" applyBorder="1" applyAlignment="1">
      <alignment vertical="center"/>
    </xf>
    <xf numFmtId="165" fontId="34" fillId="22" borderId="28" xfId="0" applyNumberFormat="1" applyFont="1" applyFill="1" applyBorder="1" applyAlignment="1">
      <alignment horizontal="right" vertical="center" wrapText="1"/>
    </xf>
    <xf numFmtId="168" fontId="34" fillId="22" borderId="29" xfId="0" applyNumberFormat="1" applyFont="1" applyFill="1" applyBorder="1" applyAlignment="1">
      <alignment vertical="center"/>
    </xf>
    <xf numFmtId="168" fontId="34" fillId="22" borderId="28" xfId="0" applyNumberFormat="1" applyFont="1" applyFill="1" applyBorder="1" applyAlignment="1">
      <alignment vertical="center"/>
    </xf>
    <xf numFmtId="168" fontId="38" fillId="22" borderId="21" xfId="0" applyNumberFormat="1" applyFont="1" applyFill="1" applyBorder="1" applyAlignment="1">
      <alignment vertical="center"/>
    </xf>
    <xf numFmtId="168" fontId="34" fillId="22" borderId="27" xfId="0" applyNumberFormat="1" applyFont="1" applyFill="1" applyBorder="1" applyAlignment="1">
      <alignment vertical="center"/>
    </xf>
    <xf numFmtId="0" fontId="43" fillId="22" borderId="37" xfId="80" applyFont="1" applyFill="1" applyBorder="1" applyAlignment="1">
      <alignment horizontal="left" vertical="center" wrapText="1"/>
    </xf>
    <xf numFmtId="168" fontId="38" fillId="22" borderId="31" xfId="0" applyNumberFormat="1" applyFont="1" applyFill="1" applyBorder="1" applyAlignment="1">
      <alignment horizontal="right" vertical="center" wrapText="1"/>
    </xf>
    <xf numFmtId="0" fontId="34" fillId="22" borderId="28" xfId="0" applyFont="1" applyFill="1" applyBorder="1" applyAlignment="1">
      <alignment horizontal="center" vertical="center" wrapText="1"/>
    </xf>
    <xf numFmtId="0" fontId="34" fillId="22" borderId="29" xfId="0" applyFont="1" applyFill="1" applyBorder="1" applyAlignment="1">
      <alignment horizontal="center" vertical="center" wrapText="1"/>
    </xf>
    <xf numFmtId="173" fontId="38" fillId="22" borderId="21" xfId="0" applyNumberFormat="1" applyFont="1" applyFill="1" applyBorder="1" applyAlignment="1">
      <alignment vertical="center" wrapText="1"/>
    </xf>
    <xf numFmtId="3" fontId="34" fillId="22" borderId="21" xfId="0" applyNumberFormat="1" applyFont="1" applyFill="1" applyBorder="1" applyAlignment="1">
      <alignment vertical="center"/>
    </xf>
    <xf numFmtId="3" fontId="34" fillId="22" borderId="23" xfId="0" applyNumberFormat="1" applyFont="1" applyFill="1" applyBorder="1" applyAlignment="1">
      <alignment vertical="center"/>
    </xf>
    <xf numFmtId="3" fontId="34" fillId="22" borderId="29" xfId="0" applyNumberFormat="1" applyFont="1" applyFill="1" applyBorder="1" applyAlignment="1">
      <alignment vertical="center"/>
    </xf>
    <xf numFmtId="170" fontId="38" fillId="22" borderId="39" xfId="0" applyNumberFormat="1" applyFont="1" applyFill="1" applyBorder="1" applyAlignment="1">
      <alignment vertical="center" wrapText="1"/>
    </xf>
    <xf numFmtId="165" fontId="34" fillId="22" borderId="39" xfId="0" applyNumberFormat="1" applyFont="1" applyFill="1" applyBorder="1" applyAlignment="1">
      <alignment horizontal="left" vertical="center" wrapText="1"/>
    </xf>
    <xf numFmtId="165" fontId="34" fillId="22" borderId="39" xfId="0" applyNumberFormat="1" applyFont="1" applyFill="1" applyBorder="1" applyAlignment="1">
      <alignment horizontal="right" vertical="center" wrapText="1"/>
    </xf>
    <xf numFmtId="0" fontId="34" fillId="22" borderId="39" xfId="0" applyFont="1" applyFill="1" applyBorder="1" applyAlignment="1">
      <alignment horizontal="left" vertical="center" wrapText="1"/>
    </xf>
    <xf numFmtId="0" fontId="34" fillId="22" borderId="39" xfId="0" applyFont="1" applyFill="1" applyBorder="1" applyAlignment="1">
      <alignment horizontal="center" vertical="center" wrapText="1"/>
    </xf>
    <xf numFmtId="168" fontId="38" fillId="22" borderId="39" xfId="0" applyNumberFormat="1" applyFont="1" applyFill="1" applyBorder="1" applyAlignment="1">
      <alignment horizontal="right" vertical="center" wrapText="1"/>
    </xf>
    <xf numFmtId="0" fontId="34" fillId="22" borderId="40" xfId="0" applyFont="1" applyFill="1" applyBorder="1" applyAlignment="1">
      <alignment horizontal="left" vertical="center" wrapText="1"/>
    </xf>
    <xf numFmtId="37" fontId="34" fillId="22" borderId="21" xfId="0" applyNumberFormat="1" applyFont="1" applyFill="1" applyBorder="1" applyAlignment="1">
      <alignment vertical="center"/>
    </xf>
    <xf numFmtId="0" fontId="70" fillId="22" borderId="0" xfId="0" applyFont="1" applyFill="1" applyAlignment="1">
      <alignment vertical="center"/>
    </xf>
    <xf numFmtId="168" fontId="38" fillId="22" borderId="30" xfId="0" applyNumberFormat="1" applyFont="1" applyFill="1" applyBorder="1" applyAlignment="1">
      <alignment horizontal="right" vertical="center" wrapText="1"/>
    </xf>
    <xf numFmtId="3" fontId="34" fillId="0" borderId="0" xfId="0" applyNumberFormat="1" applyFont="1"/>
    <xf numFmtId="168" fontId="34" fillId="0" borderId="0" xfId="0" applyNumberFormat="1" applyFont="1"/>
    <xf numFmtId="0" fontId="34" fillId="21" borderId="29" xfId="0" applyFont="1" applyFill="1" applyBorder="1" applyAlignment="1">
      <alignment vertical="top" wrapText="1"/>
    </xf>
    <xf numFmtId="0" fontId="34" fillId="21" borderId="29" xfId="0" applyFont="1" applyFill="1" applyBorder="1" applyAlignment="1">
      <alignment horizontal="left" vertical="top" wrapText="1"/>
    </xf>
    <xf numFmtId="0" fontId="34" fillId="21" borderId="21" xfId="0" applyFont="1" applyFill="1" applyBorder="1" applyAlignment="1">
      <alignment vertical="center" wrapText="1"/>
    </xf>
    <xf numFmtId="3" fontId="34" fillId="21" borderId="21" xfId="0" applyNumberFormat="1" applyFont="1" applyFill="1" applyBorder="1" applyAlignment="1">
      <alignment horizontal="left" vertical="top" wrapText="1"/>
    </xf>
    <xf numFmtId="0" fontId="34" fillId="21" borderId="28"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29" xfId="0" applyFont="1" applyFill="1" applyBorder="1" applyAlignment="1">
      <alignment horizontal="center" vertical="center" wrapText="1"/>
    </xf>
    <xf numFmtId="10" fontId="34" fillId="21" borderId="28" xfId="0" applyNumberFormat="1" applyFont="1" applyFill="1" applyBorder="1" applyAlignment="1">
      <alignment horizontal="left" vertical="top" wrapText="1"/>
    </xf>
    <xf numFmtId="10" fontId="34" fillId="21" borderId="27" xfId="0" applyNumberFormat="1" applyFont="1" applyFill="1" applyBorder="1" applyAlignment="1">
      <alignment horizontal="left" vertical="top" wrapText="1"/>
    </xf>
    <xf numFmtId="10" fontId="34" fillId="21" borderId="29" xfId="0" applyNumberFormat="1" applyFont="1" applyFill="1" applyBorder="1" applyAlignment="1">
      <alignment horizontal="left" vertical="top" wrapText="1"/>
    </xf>
    <xf numFmtId="0" fontId="42" fillId="21" borderId="28" xfId="0" applyFont="1" applyFill="1" applyBorder="1" applyAlignment="1">
      <alignment horizontal="left" vertical="top"/>
    </xf>
    <xf numFmtId="0" fontId="42" fillId="21" borderId="29" xfId="0" applyFont="1" applyFill="1" applyBorder="1" applyAlignment="1">
      <alignment horizontal="left" vertical="top"/>
    </xf>
    <xf numFmtId="0" fontId="34" fillId="21" borderId="21" xfId="0" applyFont="1" applyFill="1" applyBorder="1" applyAlignment="1">
      <alignment horizontal="justify" vertical="top" wrapText="1"/>
    </xf>
    <xf numFmtId="0" fontId="42" fillId="21" borderId="0" xfId="0" applyFont="1" applyFill="1" applyAlignment="1">
      <alignment horizontal="left" vertical="top"/>
    </xf>
    <xf numFmtId="9" fontId="34" fillId="21" borderId="28" xfId="0" applyNumberFormat="1" applyFont="1" applyFill="1" applyBorder="1" applyAlignment="1">
      <alignment horizontal="left" vertical="top" wrapText="1"/>
    </xf>
    <xf numFmtId="9" fontId="34" fillId="21" borderId="29" xfId="0" applyNumberFormat="1" applyFont="1" applyFill="1" applyBorder="1" applyAlignment="1">
      <alignment horizontal="left" vertical="top" wrapText="1"/>
    </xf>
    <xf numFmtId="0" fontId="34" fillId="21" borderId="21" xfId="0" applyFont="1" applyFill="1" applyBorder="1" applyAlignment="1">
      <alignment vertical="top" wrapText="1"/>
    </xf>
    <xf numFmtId="0" fontId="34" fillId="21" borderId="32" xfId="0" applyFont="1" applyFill="1" applyBorder="1" applyAlignment="1">
      <alignment horizontal="left" vertical="top" wrapText="1"/>
    </xf>
    <xf numFmtId="0" fontId="34" fillId="21" borderId="0" xfId="0" applyFont="1" applyFill="1" applyAlignment="1">
      <alignment horizontal="center" vertical="center" wrapText="1"/>
    </xf>
    <xf numFmtId="0" fontId="34" fillId="21" borderId="39" xfId="0" applyFont="1" applyFill="1" applyBorder="1" applyAlignment="1">
      <alignment horizontal="center" vertical="center" wrapText="1"/>
    </xf>
    <xf numFmtId="0" fontId="34" fillId="21" borderId="55" xfId="0" applyFont="1" applyFill="1" applyBorder="1" applyAlignment="1">
      <alignment horizontal="center" vertical="top" wrapText="1"/>
    </xf>
    <xf numFmtId="0" fontId="34" fillId="21" borderId="55" xfId="0" applyFont="1" applyFill="1" applyBorder="1" applyAlignment="1">
      <alignment horizontal="center" vertical="center" wrapText="1"/>
    </xf>
    <xf numFmtId="0" fontId="34" fillId="21" borderId="39" xfId="0" applyFont="1" applyFill="1" applyBorder="1" applyAlignment="1">
      <alignment horizontal="left" vertical="center" wrapText="1"/>
    </xf>
    <xf numFmtId="0" fontId="34" fillId="21" borderId="55" xfId="0" applyFont="1" applyFill="1" applyBorder="1" applyAlignment="1">
      <alignment horizontal="left" vertical="top" wrapText="1"/>
    </xf>
    <xf numFmtId="0" fontId="56" fillId="21" borderId="42" xfId="0" applyFont="1" applyFill="1" applyBorder="1" applyAlignment="1">
      <alignment vertical="top" wrapText="1"/>
    </xf>
    <xf numFmtId="170" fontId="63" fillId="0" borderId="21" xfId="0" applyNumberFormat="1" applyFont="1" applyBorder="1" applyAlignment="1">
      <alignment vertical="center" wrapText="1"/>
    </xf>
    <xf numFmtId="170" fontId="16" fillId="0" borderId="21" xfId="0" applyNumberFormat="1" applyFont="1" applyBorder="1" applyAlignment="1">
      <alignment vertical="center" wrapText="1"/>
    </xf>
    <xf numFmtId="0" fontId="8" fillId="26" borderId="21" xfId="0" applyFont="1" applyFill="1" applyBorder="1"/>
    <xf numFmtId="0" fontId="8" fillId="27" borderId="21" xfId="0" applyFont="1" applyFill="1" applyBorder="1"/>
    <xf numFmtId="0" fontId="34" fillId="0" borderId="29" xfId="0" applyFont="1" applyBorder="1" applyAlignment="1">
      <alignment horizontal="center" vertical="center" wrapText="1"/>
    </xf>
    <xf numFmtId="0" fontId="0" fillId="0" borderId="12" xfId="0" applyBorder="1"/>
    <xf numFmtId="0" fontId="0" fillId="0" borderId="4" xfId="0" applyBorder="1"/>
    <xf numFmtId="0" fontId="0" fillId="4" borderId="6" xfId="81" applyFont="1" applyFill="1" applyBorder="1"/>
    <xf numFmtId="0" fontId="0" fillId="4" borderId="0" xfId="0" applyFill="1"/>
    <xf numFmtId="0" fontId="37" fillId="4" borderId="6" xfId="81" applyFill="1" applyBorder="1"/>
    <xf numFmtId="0" fontId="71" fillId="4" borderId="3" xfId="0" applyFont="1" applyFill="1" applyBorder="1"/>
    <xf numFmtId="0" fontId="0" fillId="4" borderId="4" xfId="0" applyFill="1" applyBorder="1"/>
    <xf numFmtId="0" fontId="17" fillId="4" borderId="4" xfId="81" applyFont="1" applyFill="1" applyBorder="1"/>
    <xf numFmtId="0" fontId="34" fillId="18" borderId="21" xfId="0" applyFont="1" applyFill="1" applyBorder="1" applyAlignment="1">
      <alignment horizontal="left" vertical="top" wrapText="1"/>
    </xf>
    <xf numFmtId="0" fontId="34" fillId="18" borderId="22" xfId="0" applyFont="1" applyFill="1" applyBorder="1" applyAlignment="1">
      <alignment horizontal="left" vertical="top" wrapText="1"/>
    </xf>
    <xf numFmtId="0" fontId="34" fillId="18" borderId="31" xfId="0" applyFont="1" applyFill="1" applyBorder="1" applyAlignment="1">
      <alignment horizontal="left" vertical="top" wrapText="1"/>
    </xf>
    <xf numFmtId="0" fontId="34" fillId="18" borderId="30" xfId="0" applyFont="1" applyFill="1" applyBorder="1" applyAlignment="1">
      <alignment horizontal="left" vertical="top" wrapText="1"/>
    </xf>
    <xf numFmtId="0" fontId="34" fillId="18" borderId="29" xfId="0" applyFont="1" applyFill="1" applyBorder="1" applyAlignment="1">
      <alignment horizontal="left" vertical="top" wrapText="1"/>
    </xf>
    <xf numFmtId="0" fontId="34" fillId="18" borderId="21" xfId="0" applyFont="1" applyFill="1" applyBorder="1" applyAlignment="1">
      <alignment horizontal="left" vertical="center" wrapText="1"/>
    </xf>
    <xf numFmtId="0" fontId="34" fillId="18" borderId="28" xfId="0" applyFont="1" applyFill="1" applyBorder="1" applyAlignment="1">
      <alignment horizontal="left" vertical="top" wrapText="1"/>
    </xf>
    <xf numFmtId="0" fontId="34" fillId="18" borderId="0" xfId="0" applyFont="1" applyFill="1" applyAlignment="1">
      <alignment horizontal="left" vertical="top"/>
    </xf>
    <xf numFmtId="0" fontId="34" fillId="18" borderId="21" xfId="0" applyFont="1" applyFill="1" applyBorder="1" applyAlignment="1">
      <alignment horizontal="left" vertical="top"/>
    </xf>
    <xf numFmtId="0" fontId="34" fillId="18" borderId="22" xfId="0" applyFont="1" applyFill="1" applyBorder="1" applyAlignment="1">
      <alignment horizontal="left" vertical="top"/>
    </xf>
    <xf numFmtId="0" fontId="38" fillId="18" borderId="22" xfId="0" applyFont="1" applyFill="1" applyBorder="1" applyAlignment="1">
      <alignment horizontal="left" vertical="top" wrapText="1"/>
    </xf>
    <xf numFmtId="0" fontId="34" fillId="18" borderId="27" xfId="0" applyFont="1" applyFill="1" applyBorder="1" applyAlignment="1">
      <alignment horizontal="left" vertical="top" wrapText="1"/>
    </xf>
    <xf numFmtId="0" fontId="34" fillId="18" borderId="0" xfId="0" applyFont="1" applyFill="1" applyAlignment="1">
      <alignment horizontal="left" vertical="top" wrapText="1"/>
    </xf>
    <xf numFmtId="0" fontId="34" fillId="18" borderId="39" xfId="0" applyFont="1" applyFill="1" applyBorder="1" applyAlignment="1">
      <alignment horizontal="left" vertical="top" wrapText="1"/>
    </xf>
    <xf numFmtId="0" fontId="20" fillId="0" borderId="0" xfId="0" applyFont="1" applyAlignment="1">
      <alignment horizontal="center" vertical="top" wrapText="1"/>
    </xf>
    <xf numFmtId="0" fontId="20" fillId="0" borderId="0" xfId="0" applyFont="1" applyAlignment="1">
      <alignment horizontal="right" vertical="top" wrapText="1"/>
    </xf>
    <xf numFmtId="168" fontId="38" fillId="0" borderId="0" xfId="0" applyNumberFormat="1" applyFont="1" applyAlignment="1">
      <alignment horizontal="right" vertical="center" wrapText="1"/>
    </xf>
    <xf numFmtId="165" fontId="20" fillId="0" borderId="0" xfId="0" applyNumberFormat="1" applyFont="1" applyAlignment="1">
      <alignment horizontal="left" vertical="center" wrapText="1"/>
    </xf>
    <xf numFmtId="165" fontId="20" fillId="0" borderId="0" xfId="0" applyNumberFormat="1" applyFont="1" applyAlignment="1">
      <alignment horizontal="right" vertical="center" wrapText="1"/>
    </xf>
    <xf numFmtId="168" fontId="20" fillId="0" borderId="0" xfId="0" applyNumberFormat="1" applyFont="1" applyAlignment="1">
      <alignment horizontal="right" vertical="center" wrapText="1"/>
    </xf>
    <xf numFmtId="168" fontId="32" fillId="0" borderId="0" xfId="0" applyNumberFormat="1" applyFont="1" applyAlignment="1">
      <alignment horizontal="right" vertical="center" wrapText="1"/>
    </xf>
    <xf numFmtId="0" fontId="32" fillId="0" borderId="0" xfId="0" applyFont="1" applyAlignment="1">
      <alignment vertical="center" wrapText="1"/>
    </xf>
    <xf numFmtId="37" fontId="0" fillId="0" borderId="32" xfId="0" applyNumberFormat="1" applyBorder="1" applyAlignment="1">
      <alignment horizontal="justify" vertical="top"/>
    </xf>
    <xf numFmtId="165" fontId="0" fillId="16" borderId="32" xfId="0" applyNumberFormat="1" applyFill="1" applyBorder="1" applyAlignment="1">
      <alignment horizontal="justify" vertical="top"/>
    </xf>
    <xf numFmtId="37" fontId="0" fillId="16" borderId="32" xfId="0" applyNumberFormat="1" applyFill="1" applyBorder="1" applyAlignment="1">
      <alignment horizontal="justify" vertical="top"/>
    </xf>
    <xf numFmtId="0" fontId="0" fillId="0" borderId="19" xfId="0" pivotButton="1" applyBorder="1" applyAlignment="1">
      <alignment horizontal="justify" vertical="top"/>
    </xf>
    <xf numFmtId="0" fontId="0" fillId="0" borderId="56" xfId="0" applyBorder="1" applyAlignment="1">
      <alignment horizontal="justify" vertical="top"/>
    </xf>
    <xf numFmtId="37" fontId="0" fillId="16" borderId="6" xfId="0" applyNumberFormat="1" applyFill="1" applyBorder="1" applyAlignment="1">
      <alignment horizontal="justify" vertical="top"/>
    </xf>
    <xf numFmtId="37" fontId="0" fillId="0" borderId="6" xfId="0" applyNumberFormat="1" applyBorder="1" applyAlignment="1">
      <alignment horizontal="justify" vertical="top"/>
    </xf>
    <xf numFmtId="37" fontId="0" fillId="14" borderId="3" xfId="0" applyNumberFormat="1" applyFill="1" applyBorder="1" applyAlignment="1">
      <alignment horizontal="justify" vertical="top"/>
    </xf>
    <xf numFmtId="0" fontId="0" fillId="0" borderId="32" xfId="0" applyBorder="1" applyAlignment="1">
      <alignment horizontal="left" vertical="top" indent="1"/>
    </xf>
    <xf numFmtId="170" fontId="0" fillId="19" borderId="1" xfId="0" applyNumberFormat="1" applyFill="1" applyBorder="1" applyAlignment="1">
      <alignment horizontal="justify" vertical="top"/>
    </xf>
    <xf numFmtId="0" fontId="31" fillId="15" borderId="57" xfId="0" applyFont="1" applyFill="1" applyBorder="1"/>
    <xf numFmtId="37" fontId="31" fillId="15" borderId="58" xfId="0" applyNumberFormat="1" applyFont="1" applyFill="1" applyBorder="1"/>
    <xf numFmtId="0" fontId="0" fillId="0" borderId="6" xfId="0" applyBorder="1"/>
    <xf numFmtId="0" fontId="31" fillId="4" borderId="3" xfId="0" applyFont="1" applyFill="1" applyBorder="1"/>
    <xf numFmtId="168" fontId="31" fillId="14" borderId="2" xfId="0" applyNumberFormat="1" applyFont="1" applyFill="1" applyBorder="1"/>
    <xf numFmtId="0" fontId="0" fillId="0" borderId="7" xfId="0" pivotButton="1" applyBorder="1"/>
    <xf numFmtId="0" fontId="0" fillId="0" borderId="9" xfId="0" applyBorder="1"/>
    <xf numFmtId="37" fontId="0" fillId="16" borderId="1" xfId="0" applyNumberFormat="1" applyFill="1" applyBorder="1" applyAlignment="1">
      <alignment horizontal="justify" vertical="top"/>
    </xf>
    <xf numFmtId="0" fontId="0" fillId="0" borderId="19" xfId="0" pivotButton="1" applyBorder="1"/>
    <xf numFmtId="0" fontId="0" fillId="16" borderId="19" xfId="0" applyFill="1" applyBorder="1" applyAlignment="1">
      <alignment horizontal="left"/>
    </xf>
    <xf numFmtId="0" fontId="0" fillId="0" borderId="1" xfId="0" applyBorder="1" applyAlignment="1">
      <alignment horizontal="left" indent="1"/>
    </xf>
    <xf numFmtId="0" fontId="0" fillId="0" borderId="5" xfId="0" applyBorder="1" applyAlignment="1">
      <alignment horizontal="left" indent="1"/>
    </xf>
    <xf numFmtId="0" fontId="0" fillId="0" borderId="2" xfId="0" applyBorder="1" applyAlignment="1">
      <alignment horizontal="left" indent="1"/>
    </xf>
    <xf numFmtId="37" fontId="0" fillId="0" borderId="19" xfId="0" applyNumberFormat="1" applyBorder="1"/>
    <xf numFmtId="37" fontId="31" fillId="15" borderId="19" xfId="0" applyNumberFormat="1" applyFont="1" applyFill="1" applyBorder="1"/>
    <xf numFmtId="0" fontId="31" fillId="15" borderId="7" xfId="0" applyFont="1" applyFill="1" applyBorder="1"/>
    <xf numFmtId="0" fontId="31" fillId="15" borderId="7" xfId="0" applyFont="1" applyFill="1" applyBorder="1" applyAlignment="1">
      <alignment horizontal="justify" vertical="top"/>
    </xf>
    <xf numFmtId="37" fontId="31" fillId="14" borderId="19" xfId="0" applyNumberFormat="1" applyFont="1" applyFill="1" applyBorder="1" applyAlignment="1">
      <alignment horizontal="right" vertical="top"/>
    </xf>
    <xf numFmtId="0" fontId="27" fillId="0" borderId="7" xfId="81" applyFont="1" applyBorder="1" applyAlignment="1">
      <alignment horizontal="justify" vertical="center"/>
    </xf>
    <xf numFmtId="0" fontId="27" fillId="0" borderId="8" xfId="81" applyFont="1" applyBorder="1" applyAlignment="1">
      <alignment horizontal="justify" vertical="center"/>
    </xf>
    <xf numFmtId="0" fontId="27" fillId="0" borderId="9" xfId="81" applyFont="1" applyBorder="1" applyAlignment="1">
      <alignment horizontal="justify" vertical="center"/>
    </xf>
    <xf numFmtId="0" fontId="25" fillId="0" borderId="4" xfId="81" applyFont="1" applyBorder="1" applyAlignment="1">
      <alignment horizontal="left" vertical="center" wrapText="1"/>
    </xf>
    <xf numFmtId="0" fontId="26" fillId="8" borderId="7" xfId="81" applyFont="1" applyFill="1" applyBorder="1" applyAlignment="1">
      <alignment horizontal="left" vertical="center" wrapText="1"/>
    </xf>
    <xf numFmtId="0" fontId="26" fillId="8" borderId="8" xfId="81" applyFont="1" applyFill="1" applyBorder="1" applyAlignment="1">
      <alignment horizontal="left" vertical="center" wrapText="1"/>
    </xf>
    <xf numFmtId="0" fontId="26" fillId="8" borderId="9" xfId="81" applyFont="1" applyFill="1" applyBorder="1" applyAlignment="1">
      <alignment horizontal="left" vertical="center" wrapText="1"/>
    </xf>
    <xf numFmtId="0" fontId="26" fillId="8" borderId="6" xfId="81" applyFont="1" applyFill="1" applyBorder="1" applyAlignment="1">
      <alignment horizontal="left" vertical="center" wrapText="1"/>
    </xf>
    <xf numFmtId="0" fontId="26" fillId="8" borderId="0" xfId="81" applyFont="1" applyFill="1" applyAlignment="1">
      <alignment horizontal="left" vertical="center" wrapText="1"/>
    </xf>
    <xf numFmtId="0" fontId="26" fillId="8" borderId="10" xfId="81" applyFont="1" applyFill="1" applyBorder="1" applyAlignment="1">
      <alignment horizontal="left" vertical="center" wrapText="1"/>
    </xf>
    <xf numFmtId="0" fontId="27" fillId="0" borderId="6" xfId="81" applyFont="1" applyBorder="1" applyAlignment="1">
      <alignment horizontal="left" vertical="center" wrapText="1"/>
    </xf>
    <xf numFmtId="0" fontId="27" fillId="0" borderId="0" xfId="81" applyFont="1" applyAlignment="1">
      <alignment horizontal="left" vertical="center" wrapText="1"/>
    </xf>
    <xf numFmtId="0" fontId="27" fillId="0" borderId="10" xfId="81" applyFont="1" applyBorder="1" applyAlignment="1">
      <alignment horizontal="left" vertical="center" wrapText="1"/>
    </xf>
    <xf numFmtId="0" fontId="27" fillId="0" borderId="7" xfId="81" applyFont="1" applyBorder="1" applyAlignment="1">
      <alignment horizontal="left" vertical="center" wrapText="1"/>
    </xf>
    <xf numFmtId="0" fontId="27" fillId="0" borderId="8" xfId="81" applyFont="1" applyBorder="1" applyAlignment="1">
      <alignment horizontal="left" vertical="center" wrapText="1"/>
    </xf>
    <xf numFmtId="0" fontId="27" fillId="0" borderId="9" xfId="81" applyFont="1" applyBorder="1" applyAlignment="1">
      <alignment horizontal="left" vertical="center" wrapText="1"/>
    </xf>
    <xf numFmtId="0" fontId="24" fillId="0" borderId="22" xfId="81" applyFont="1" applyBorder="1" applyAlignment="1">
      <alignment horizontal="left" vertical="center" wrapText="1"/>
    </xf>
    <xf numFmtId="0" fontId="24" fillId="0" borderId="23" xfId="81" applyFont="1" applyBorder="1" applyAlignment="1">
      <alignment horizontal="left" vertical="center" wrapText="1"/>
    </xf>
    <xf numFmtId="0" fontId="28" fillId="7" borderId="24" xfId="81" applyFont="1" applyFill="1" applyBorder="1" applyAlignment="1">
      <alignment horizontal="left" vertical="center" wrapText="1"/>
    </xf>
    <xf numFmtId="0" fontId="28" fillId="7" borderId="25" xfId="81" applyFont="1" applyFill="1" applyBorder="1" applyAlignment="1">
      <alignment horizontal="left" vertical="center" wrapText="1"/>
    </xf>
    <xf numFmtId="0" fontId="28" fillId="7" borderId="26" xfId="81" applyFont="1" applyFill="1" applyBorder="1" applyAlignment="1">
      <alignment horizontal="left" vertical="center" wrapText="1"/>
    </xf>
    <xf numFmtId="0" fontId="28" fillId="7" borderId="22" xfId="81" applyFont="1" applyFill="1" applyBorder="1" applyAlignment="1">
      <alignment horizontal="left" vertical="center" wrapText="1"/>
    </xf>
    <xf numFmtId="0" fontId="28" fillId="7" borderId="23" xfId="81" applyFont="1" applyFill="1" applyBorder="1" applyAlignment="1">
      <alignment horizontal="left" vertical="center" wrapText="1"/>
    </xf>
    <xf numFmtId="0" fontId="12" fillId="7" borderId="13" xfId="81" applyFont="1" applyFill="1" applyBorder="1" applyAlignment="1">
      <alignment horizontal="center" vertical="center" wrapText="1"/>
    </xf>
    <xf numFmtId="0" fontId="12" fillId="7" borderId="12" xfId="81" applyFont="1" applyFill="1" applyBorder="1" applyAlignment="1">
      <alignment horizontal="center" vertical="center" wrapText="1"/>
    </xf>
    <xf numFmtId="0" fontId="12" fillId="7" borderId="8" xfId="81" applyFont="1" applyFill="1" applyBorder="1" applyAlignment="1">
      <alignment horizontal="center" vertical="center" wrapText="1"/>
    </xf>
    <xf numFmtId="0" fontId="12" fillId="7" borderId="9" xfId="81" applyFont="1" applyFill="1" applyBorder="1" applyAlignment="1">
      <alignment horizontal="center" vertical="center" wrapText="1"/>
    </xf>
    <xf numFmtId="0" fontId="19" fillId="8" borderId="1" xfId="0" applyFont="1" applyFill="1" applyBorder="1" applyAlignment="1">
      <alignment vertical="center" wrapText="1"/>
    </xf>
    <xf numFmtId="0" fontId="19" fillId="8" borderId="2" xfId="0" applyFont="1" applyFill="1" applyBorder="1" applyAlignment="1">
      <alignment vertical="center" wrapText="1"/>
    </xf>
    <xf numFmtId="0" fontId="18" fillId="8" borderId="0" xfId="0" applyFont="1" applyFill="1" applyAlignment="1">
      <alignment horizontal="left"/>
    </xf>
    <xf numFmtId="0" fontId="20" fillId="0" borderId="0" xfId="0" applyFont="1" applyAlignment="1">
      <alignment vertical="center" wrapText="1"/>
    </xf>
    <xf numFmtId="0" fontId="23" fillId="8" borderId="0" xfId="0" applyFont="1" applyFill="1" applyAlignment="1">
      <alignment horizontal="center" vertical="center" wrapText="1"/>
    </xf>
    <xf numFmtId="0" fontId="19" fillId="8" borderId="3" xfId="0" applyFont="1" applyFill="1" applyBorder="1" applyAlignment="1">
      <alignment horizontal="left" vertical="center" wrapText="1"/>
    </xf>
    <xf numFmtId="0" fontId="19" fillId="8" borderId="4" xfId="0" applyFont="1" applyFill="1" applyBorder="1" applyAlignment="1">
      <alignment horizontal="left" vertical="center" wrapText="1"/>
    </xf>
    <xf numFmtId="0" fontId="19" fillId="8" borderId="7" xfId="0" applyFont="1" applyFill="1" applyBorder="1" applyAlignment="1">
      <alignment horizontal="left" vertical="center" wrapText="1"/>
    </xf>
    <xf numFmtId="0" fontId="19" fillId="8" borderId="9" xfId="0" applyFont="1" applyFill="1" applyBorder="1" applyAlignment="1">
      <alignment horizontal="left" vertical="center" wrapText="1"/>
    </xf>
    <xf numFmtId="0" fontId="20" fillId="0" borderId="7" xfId="0" applyFont="1" applyBorder="1" applyAlignment="1">
      <alignment horizontal="left" vertical="center" wrapText="1"/>
    </xf>
    <xf numFmtId="0" fontId="20" fillId="0" borderId="9" xfId="0" applyFont="1" applyBorder="1" applyAlignment="1">
      <alignment horizontal="left" vertical="center" wrapText="1"/>
    </xf>
    <xf numFmtId="0" fontId="19" fillId="8" borderId="6" xfId="0" applyFont="1" applyFill="1" applyBorder="1" applyAlignment="1">
      <alignment horizontal="left" vertical="center" wrapText="1"/>
    </xf>
    <xf numFmtId="0" fontId="19" fillId="8" borderId="10" xfId="0" applyFont="1" applyFill="1" applyBorder="1" applyAlignment="1">
      <alignment horizontal="left" vertical="center" wrapText="1"/>
    </xf>
    <xf numFmtId="0" fontId="2" fillId="0" borderId="3" xfId="5" applyBorder="1" applyAlignment="1">
      <alignment horizontal="center" vertical="center" wrapText="1"/>
    </xf>
    <xf numFmtId="0" fontId="2" fillId="0" borderId="11" xfId="5" applyBorder="1" applyAlignment="1">
      <alignment horizontal="center" vertical="center" wrapText="1"/>
    </xf>
    <xf numFmtId="0" fontId="20" fillId="0" borderId="13" xfId="0" applyFont="1" applyBorder="1" applyAlignment="1">
      <alignment horizontal="left" vertical="center" wrapText="1"/>
    </xf>
    <xf numFmtId="0" fontId="20" fillId="0" borderId="14" xfId="0" applyFont="1" applyBorder="1" applyAlignment="1">
      <alignment horizontal="left" vertical="center" wrapText="1"/>
    </xf>
    <xf numFmtId="0" fontId="20" fillId="0" borderId="3" xfId="0" applyFont="1" applyBorder="1" applyAlignment="1">
      <alignment horizontal="left" vertical="center" wrapText="1"/>
    </xf>
    <xf numFmtId="0" fontId="20" fillId="0" borderId="11" xfId="0" applyFont="1" applyBorder="1" applyAlignment="1">
      <alignment horizontal="left" vertical="center" wrapText="1"/>
    </xf>
    <xf numFmtId="0" fontId="12" fillId="7" borderId="13" xfId="0" applyFont="1" applyFill="1" applyBorder="1" applyAlignment="1">
      <alignment horizontal="center" vertical="center" wrapText="1"/>
    </xf>
    <xf numFmtId="0" fontId="12" fillId="7" borderId="12" xfId="0" applyFont="1" applyFill="1" applyBorder="1" applyAlignment="1">
      <alignment horizontal="center" vertical="center" wrapText="1"/>
    </xf>
    <xf numFmtId="0" fontId="12" fillId="7" borderId="8" xfId="0" applyFont="1" applyFill="1" applyBorder="1" applyAlignment="1">
      <alignment horizontal="center" vertical="center" wrapText="1"/>
    </xf>
    <xf numFmtId="0" fontId="12" fillId="7" borderId="9" xfId="0" applyFont="1" applyFill="1" applyBorder="1" applyAlignment="1">
      <alignment horizontal="center" vertical="center" wrapText="1"/>
    </xf>
    <xf numFmtId="0" fontId="10" fillId="7" borderId="0" xfId="0" applyFont="1" applyFill="1" applyAlignment="1">
      <alignment horizontal="center" vertical="center" wrapText="1"/>
    </xf>
    <xf numFmtId="166" fontId="16" fillId="0" borderId="0" xfId="0" applyNumberFormat="1" applyFont="1" applyAlignment="1" applyProtection="1">
      <alignment horizontal="center" vertical="center" wrapText="1"/>
      <protection locked="0"/>
    </xf>
    <xf numFmtId="0" fontId="6" fillId="4" borderId="4" xfId="0" applyFont="1" applyFill="1" applyBorder="1" applyAlignment="1">
      <alignment horizontal="left" vertical="center" wrapText="1"/>
    </xf>
    <xf numFmtId="0" fontId="6" fillId="4" borderId="11" xfId="0" applyFont="1" applyFill="1" applyBorder="1" applyAlignment="1">
      <alignment horizontal="left" vertical="center" wrapText="1"/>
    </xf>
    <xf numFmtId="0" fontId="4" fillId="8" borderId="6" xfId="0" applyFont="1" applyFill="1" applyBorder="1" applyAlignment="1">
      <alignment horizontal="left" vertical="center" wrapText="1"/>
    </xf>
    <xf numFmtId="0" fontId="4" fillId="8" borderId="0" xfId="0" applyFont="1" applyFill="1" applyAlignment="1">
      <alignment horizontal="left" vertical="center" wrapText="1"/>
    </xf>
    <xf numFmtId="0" fontId="4" fillId="8" borderId="10" xfId="0" applyFont="1" applyFill="1" applyBorder="1" applyAlignment="1">
      <alignment horizontal="left" vertical="center" wrapText="1"/>
    </xf>
    <xf numFmtId="0" fontId="6" fillId="4" borderId="0" xfId="0" applyFont="1" applyFill="1" applyAlignment="1">
      <alignment horizontal="left" vertical="center" wrapText="1"/>
    </xf>
    <xf numFmtId="0" fontId="6" fillId="4" borderId="10" xfId="0" applyFont="1" applyFill="1" applyBorder="1" applyAlignment="1">
      <alignment horizontal="left" vertical="center" wrapText="1"/>
    </xf>
    <xf numFmtId="0" fontId="57" fillId="2" borderId="0" xfId="0" applyFont="1" applyFill="1" applyAlignment="1">
      <alignment horizontal="center" vertical="center" wrapText="1"/>
    </xf>
    <xf numFmtId="168" fontId="34" fillId="21" borderId="28" xfId="0" applyNumberFormat="1" applyFont="1" applyFill="1" applyBorder="1" applyAlignment="1">
      <alignment horizontal="center" vertical="top" wrapText="1"/>
    </xf>
    <xf numFmtId="168" fontId="34" fillId="21" borderId="27" xfId="0" applyNumberFormat="1" applyFont="1" applyFill="1" applyBorder="1" applyAlignment="1">
      <alignment horizontal="center" vertical="top" wrapText="1"/>
    </xf>
    <xf numFmtId="168" fontId="34" fillId="21" borderId="55" xfId="0" applyNumberFormat="1" applyFont="1" applyFill="1" applyBorder="1" applyAlignment="1">
      <alignment horizontal="center" vertical="top" wrapText="1"/>
    </xf>
    <xf numFmtId="168" fontId="34" fillId="21" borderId="29" xfId="0" applyNumberFormat="1" applyFont="1" applyFill="1" applyBorder="1" applyAlignment="1">
      <alignment horizontal="center" vertical="top" wrapText="1"/>
    </xf>
    <xf numFmtId="168" fontId="34" fillId="21" borderId="28" xfId="0" applyNumberFormat="1" applyFont="1" applyFill="1" applyBorder="1" applyAlignment="1">
      <alignment horizontal="right" vertical="top" wrapText="1"/>
    </xf>
    <xf numFmtId="168" fontId="34" fillId="21" borderId="27" xfId="0" applyNumberFormat="1" applyFont="1" applyFill="1" applyBorder="1" applyAlignment="1">
      <alignment horizontal="right" vertical="top" wrapText="1"/>
    </xf>
    <xf numFmtId="168" fontId="34" fillId="21" borderId="29" xfId="0" applyNumberFormat="1" applyFont="1" applyFill="1" applyBorder="1" applyAlignment="1">
      <alignment horizontal="right" vertical="top" wrapText="1"/>
    </xf>
    <xf numFmtId="168" fontId="34" fillId="21" borderId="28" xfId="0" applyNumberFormat="1" applyFont="1" applyFill="1" applyBorder="1" applyAlignment="1">
      <alignment vertical="top" wrapText="1"/>
    </xf>
    <xf numFmtId="168" fontId="34" fillId="21" borderId="27" xfId="0" applyNumberFormat="1" applyFont="1" applyFill="1" applyBorder="1" applyAlignment="1">
      <alignment vertical="top" wrapText="1"/>
    </xf>
    <xf numFmtId="168" fontId="34" fillId="21" borderId="29" xfId="0" applyNumberFormat="1" applyFont="1" applyFill="1" applyBorder="1" applyAlignment="1">
      <alignment vertical="top" wrapText="1"/>
    </xf>
    <xf numFmtId="0" fontId="34" fillId="0" borderId="21" xfId="0" applyFont="1" applyBorder="1" applyAlignment="1">
      <alignment vertical="center" wrapText="1"/>
    </xf>
    <xf numFmtId="0" fontId="34" fillId="0" borderId="28" xfId="0" applyFont="1" applyBorder="1" applyAlignment="1">
      <alignment horizontal="left" vertical="top" wrapText="1"/>
    </xf>
    <xf numFmtId="0" fontId="34" fillId="0" borderId="27" xfId="0" applyFont="1" applyBorder="1" applyAlignment="1">
      <alignment horizontal="left" vertical="top" wrapText="1"/>
    </xf>
    <xf numFmtId="0" fontId="34" fillId="0" borderId="28" xfId="0" applyFont="1" applyBorder="1" applyAlignment="1">
      <alignment horizontal="center" vertical="top" wrapText="1"/>
    </xf>
    <xf numFmtId="0" fontId="34" fillId="0" borderId="29" xfId="0" applyFont="1" applyBorder="1" applyAlignment="1">
      <alignment horizontal="center" vertical="top" wrapText="1"/>
    </xf>
    <xf numFmtId="0" fontId="34" fillId="0" borderId="28"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27" xfId="0" applyFont="1" applyBorder="1" applyAlignment="1">
      <alignment horizontal="center" vertical="center" wrapText="1"/>
    </xf>
    <xf numFmtId="0" fontId="34" fillId="0" borderId="29" xfId="0" applyFont="1" applyBorder="1" applyAlignment="1">
      <alignment horizontal="left" vertical="top" wrapText="1"/>
    </xf>
    <xf numFmtId="0" fontId="44" fillId="0" borderId="30" xfId="0" applyFont="1" applyBorder="1" applyAlignment="1">
      <alignment horizontal="center"/>
    </xf>
    <xf numFmtId="0" fontId="44" fillId="0" borderId="35" xfId="0" applyFont="1" applyBorder="1" applyAlignment="1">
      <alignment horizontal="center"/>
    </xf>
    <xf numFmtId="0" fontId="44" fillId="0" borderId="33" xfId="0" applyFont="1" applyBorder="1" applyAlignment="1">
      <alignment horizontal="center"/>
    </xf>
    <xf numFmtId="0" fontId="0" fillId="13" borderId="0" xfId="0" applyFill="1" applyAlignment="1">
      <alignment horizontal="center"/>
    </xf>
    <xf numFmtId="0" fontId="72" fillId="10" borderId="21" xfId="0" applyFont="1" applyFill="1" applyBorder="1" applyAlignment="1">
      <alignment horizontal="center" vertical="center" wrapText="1"/>
    </xf>
    <xf numFmtId="0" fontId="72" fillId="8" borderId="21" xfId="0" applyFont="1" applyFill="1" applyBorder="1" applyAlignment="1">
      <alignment horizontal="center" vertical="center" wrapText="1"/>
    </xf>
  </cellXfs>
  <cellStyles count="82">
    <cellStyle name="Comma 2" xfId="14" xr:uid="{00000000-0005-0000-0000-000000000000}"/>
    <cellStyle name="Followed Hyperlink" xfId="7" builtinId="9" hidden="1"/>
    <cellStyle name="Followed Hyperlink" xfId="6" builtinId="9" hidden="1"/>
    <cellStyle name="Followed Hyperlink" xfId="4" builtinId="9" hidden="1"/>
    <cellStyle name="Followed Hyperlink" xfId="2" builtinId="9" hidden="1"/>
    <cellStyle name="Followed Hyperlink" xfId="13" builtinId="9" hidden="1"/>
    <cellStyle name="Followed Hyperlink" xfId="12" builtinId="9" hidden="1"/>
    <cellStyle name="Followed Hyperlink" xfId="11" builtinId="9" hidden="1"/>
    <cellStyle name="Followed Hyperlink" xfId="9" builtinId="9" hidden="1"/>
    <cellStyle name="Followed Hyperlink" xfId="19" builtinId="9" hidden="1"/>
    <cellStyle name="Followed Hyperlink" xfId="18" builtinId="9" hidden="1"/>
    <cellStyle name="Followed Hyperlink" xfId="17" builtinId="9" hidden="1"/>
    <cellStyle name="Followed Hyperlink" xfId="15" builtinId="9" hidden="1"/>
    <cellStyle name="Followed Hyperlink" xfId="25" builtinId="9" hidden="1"/>
    <cellStyle name="Followed Hyperlink" xfId="24" builtinId="9" hidden="1"/>
    <cellStyle name="Followed Hyperlink" xfId="23" builtinId="9" hidden="1"/>
    <cellStyle name="Followed Hyperlink" xfId="21" builtinId="9" hidden="1"/>
    <cellStyle name="Followed Hyperlink" xfId="31" builtinId="9" hidden="1"/>
    <cellStyle name="Followed Hyperlink" xfId="30" builtinId="9" hidden="1"/>
    <cellStyle name="Followed Hyperlink" xfId="29" builtinId="9" hidden="1"/>
    <cellStyle name="Followed Hyperlink" xfId="27" builtinId="9" hidden="1"/>
    <cellStyle name="Followed Hyperlink" xfId="33" builtinId="9" hidden="1"/>
    <cellStyle name="Followed Hyperlink" xfId="37" builtinId="9" hidden="1"/>
    <cellStyle name="Followed Hyperlink" xfId="36" builtinId="9" hidden="1"/>
    <cellStyle name="Followed Hyperlink" xfId="34" builtinId="9" hidden="1"/>
    <cellStyle name="Followed Hyperlink" xfId="39" builtinId="9" hidden="1"/>
    <cellStyle name="Followed Hyperlink" xfId="44" builtinId="9" hidden="1"/>
    <cellStyle name="Followed Hyperlink" xfId="43" builtinId="9" hidden="1"/>
    <cellStyle name="Followed Hyperlink" xfId="41" builtinId="9" hidden="1"/>
    <cellStyle name="Followed Hyperlink" xfId="49" builtinId="9" hidden="1"/>
    <cellStyle name="Followed Hyperlink" xfId="48" builtinId="9" hidden="1"/>
    <cellStyle name="Followed Hyperlink" xfId="47" builtinId="9" hidden="1"/>
    <cellStyle name="Followed Hyperlink" xfId="45" builtinId="9" hidden="1"/>
    <cellStyle name="Followed Hyperlink" xfId="55" builtinId="9" hidden="1"/>
    <cellStyle name="Followed Hyperlink" xfId="54" builtinId="9" hidden="1"/>
    <cellStyle name="Followed Hyperlink" xfId="53" builtinId="9" hidden="1"/>
    <cellStyle name="Followed Hyperlink" xfId="51" builtinId="9" hidden="1"/>
    <cellStyle name="Followed Hyperlink" xfId="61" builtinId="9" hidden="1"/>
    <cellStyle name="Followed Hyperlink" xfId="60" builtinId="9" hidden="1"/>
    <cellStyle name="Followed Hyperlink" xfId="59" builtinId="9" hidden="1"/>
    <cellStyle name="Followed Hyperlink" xfId="57" builtinId="9" hidden="1"/>
    <cellStyle name="Followed Hyperlink" xfId="63" builtinId="9" hidden="1"/>
    <cellStyle name="Followed Hyperlink" xfId="68" builtinId="9" hidden="1"/>
    <cellStyle name="Followed Hyperlink" xfId="67" builtinId="9" hidden="1"/>
    <cellStyle name="Followed Hyperlink" xfId="65" builtinId="9" hidden="1"/>
    <cellStyle name="Followed Hyperlink" xfId="73" builtinId="9" hidden="1"/>
    <cellStyle name="Followed Hyperlink" xfId="72" builtinId="9" hidden="1"/>
    <cellStyle name="Followed Hyperlink" xfId="71" builtinId="9" hidden="1"/>
    <cellStyle name="Followed Hyperlink" xfId="69" builtinId="9" hidden="1"/>
    <cellStyle name="Followed Hyperlink" xfId="79" builtinId="9" hidden="1"/>
    <cellStyle name="Followed Hyperlink" xfId="78" builtinId="9" hidden="1"/>
    <cellStyle name="Followed Hyperlink" xfId="77" builtinId="9" hidden="1"/>
    <cellStyle name="Followed Hyperlink" xfId="75" builtinId="9" hidden="1"/>
    <cellStyle name="Hyperlink" xfId="1" builtinId="8" hidden="1"/>
    <cellStyle name="Hyperlink" xfId="3" builtinId="8" hidden="1"/>
    <cellStyle name="Hyperlink" xfId="5" builtinId="8" hidden="1"/>
    <cellStyle name="Hyperlink" xfId="10" builtinId="8" hidden="1"/>
    <cellStyle name="Hyperlink" xfId="8" builtinId="8" hidden="1"/>
    <cellStyle name="Hyperlink" xfId="16" builtinId="8" hidden="1"/>
    <cellStyle name="Hyperlink" xfId="20" builtinId="8" hidden="1"/>
    <cellStyle name="Hyperlink" xfId="22" builtinId="8" hidden="1"/>
    <cellStyle name="Hyperlink" xfId="26" builtinId="8" hidden="1"/>
    <cellStyle name="Hyperlink" xfId="28" builtinId="8" hidden="1"/>
    <cellStyle name="Hyperlink" xfId="32" builtinId="8" hidden="1"/>
    <cellStyle name="Hyperlink" xfId="35" builtinId="8" hidden="1"/>
    <cellStyle name="Hyperlink" xfId="38" builtinId="8" hidden="1"/>
    <cellStyle name="Hyperlink" xfId="42" builtinId="8" hidden="1"/>
    <cellStyle name="Hyperlink" xfId="40" builtinId="8" hidden="1"/>
    <cellStyle name="Hyperlink" xfId="46" builtinId="8" hidden="1"/>
    <cellStyle name="Hyperlink" xfId="50" builtinId="8" hidden="1"/>
    <cellStyle name="Hyperlink" xfId="52" builtinId="8" hidden="1"/>
    <cellStyle name="Hyperlink" xfId="56" builtinId="8" hidden="1"/>
    <cellStyle name="Hyperlink" xfId="58" builtinId="8" hidden="1"/>
    <cellStyle name="Hyperlink" xfId="62" builtinId="8" hidden="1"/>
    <cellStyle name="Hyperlink" xfId="66" builtinId="8" hidden="1"/>
    <cellStyle name="Hyperlink" xfId="64" builtinId="8" hidden="1"/>
    <cellStyle name="Hyperlink" xfId="70" builtinId="8" hidden="1"/>
    <cellStyle name="Hyperlink" xfId="74" builtinId="8" hidden="1"/>
    <cellStyle name="Hyperlink" xfId="76" builtinId="8" hidden="1"/>
    <cellStyle name="Hyperlink" xfId="80" builtinId="8"/>
    <cellStyle name="Normal" xfId="0" builtinId="0"/>
    <cellStyle name="Normal 2" xfId="81" xr:uid="{4A095A2C-BD77-4512-805F-B5617B70F2C8}"/>
  </cellStyles>
  <dxfs count="492">
    <dxf>
      <fill>
        <patternFill patternType="solid">
          <bgColor rgb="FFFFC000"/>
        </patternFill>
      </fill>
    </dxf>
    <dxf>
      <fill>
        <patternFill patternType="solid">
          <bgColor theme="6" tint="0.39997558519241921"/>
        </patternFill>
      </fill>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none">
          <bgColor auto="1"/>
        </patternFill>
      </fill>
    </dxf>
    <dxf>
      <fill>
        <patternFill patternType="none">
          <bgColor auto="1"/>
        </patternFill>
      </fill>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6" formatCode="#,##0.0"/>
    </dxf>
    <dxf>
      <fill>
        <patternFill patternType="solid">
          <bgColor rgb="FFFFC000"/>
        </patternFill>
      </fill>
    </dxf>
    <dxf>
      <numFmt numFmtId="168" formatCode="&quot;$&quot;#,##0"/>
    </dxf>
    <dxf>
      <numFmt numFmtId="168" formatCode="&quot;$&quot;#,##0"/>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ill>
        <patternFill patternType="solid">
          <bgColor rgb="FF92D050"/>
        </patternFill>
      </fill>
    </dxf>
    <dxf>
      <fill>
        <patternFill patternType="solid">
          <bgColor rgb="FFFFFF00"/>
        </patternFill>
      </fill>
    </dxf>
    <dxf>
      <fill>
        <patternFill patternType="solid">
          <bgColor rgb="FFFFFF00"/>
        </patternFill>
      </fill>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C00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border>
        <left style="medium">
          <color indexed="64"/>
        </left>
        <right style="medium">
          <color indexed="64"/>
        </right>
        <top style="medium">
          <color indexed="64"/>
        </top>
        <bottom style="medium">
          <color indexed="64"/>
        </bottom>
      </border>
    </dxf>
    <dxf>
      <border>
        <right style="thin">
          <color indexed="64"/>
        </right>
      </border>
    </dxf>
    <dxf>
      <alignment horizontal="justify" vertical="top"/>
    </dxf>
    <dxf>
      <alignment horizontal="justify" vertical="top" indent="0"/>
    </dxf>
    <dxf>
      <alignment horizontal="justify" vertical="top" indent="0"/>
    </dxf>
    <dxf>
      <numFmt numFmtId="5" formatCode="#,##0_);\(#,##0\)"/>
    </dxf>
    <dxf>
      <numFmt numFmtId="5" formatCode="#,##0_);\(#,##0\)"/>
    </dxf>
    <dxf>
      <border>
        <right style="thin">
          <color indexed="64"/>
        </right>
      </border>
    </dxf>
    <dxf>
      <border>
        <right style="thin">
          <color indexed="64"/>
        </right>
      </border>
    </dxf>
    <dxf>
      <alignment horizontal="justify" vertical="top" indent="0"/>
    </dxf>
    <dxf>
      <alignment horizontal="justify" vertical="top" indent="0"/>
    </dxf>
    <dxf>
      <alignment vertical="top"/>
    </dxf>
    <dxf>
      <alignment horizontal="general" indent="0"/>
    </dxf>
    <dxf>
      <alignment vertical="top"/>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C00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border>
        <left style="medium">
          <color indexed="64"/>
        </left>
        <right style="medium">
          <color indexed="64"/>
        </right>
        <top style="medium">
          <color indexed="64"/>
        </top>
        <bottom style="medium">
          <color indexed="64"/>
        </bottom>
      </border>
    </dxf>
    <dxf>
      <fill>
        <patternFill patternType="solid">
          <bgColor theme="0"/>
        </patternFill>
      </fill>
    </dxf>
    <dxf>
      <alignment horizontal="justify" vertical="top"/>
    </dxf>
    <dxf>
      <alignment horizontal="justify" vertical="top"/>
    </dxf>
    <dxf>
      <numFmt numFmtId="170" formatCode="0.0%"/>
    </dxf>
    <dxf>
      <numFmt numFmtId="170" formatCode="0.0%"/>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numFmt numFmtId="165" formatCode="_(&quot;$&quot;* #,##0_);_(&quot;$&quot;* \(#,##0\);_(&quot;$&quot;* &quot;-&quot;_);_(@_)"/>
    </dxf>
    <dxf>
      <border>
        <right style="thin">
          <color indexed="64"/>
        </right>
      </border>
    </dxf>
    <dxf>
      <border>
        <right style="thin">
          <color indexed="64"/>
        </right>
      </border>
    </dxf>
    <dxf>
      <alignment horizontal="justify" vertical="top"/>
    </dxf>
    <dxf>
      <alignment horizontal="justify" vertical="top"/>
    </dxf>
    <dxf>
      <font>
        <color rgb="FFFF0000"/>
      </font>
    </dxf>
    <dxf>
      <fill>
        <patternFill patternType="solid">
          <bgColor rgb="FF92D050"/>
        </patternFill>
      </fill>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numFmt numFmtId="5" formatCode="#,##0_);\(#,##0\)"/>
    </dxf>
    <dxf>
      <numFmt numFmtId="5" formatCode="#,##0_);\(#,##0\)"/>
    </dxf>
    <dxf>
      <border>
        <right style="thin">
          <color indexed="64"/>
        </right>
      </border>
    </dxf>
    <dxf>
      <border>
        <right style="thin">
          <color indexed="64"/>
        </right>
      </border>
    </dxf>
    <dxf>
      <alignment horizontal="justify" vertical="top" indent="0"/>
    </dxf>
    <dxf>
      <alignment horizontal="justify" vertical="top" indent="0"/>
    </dxf>
    <dxf>
      <alignment horizontal="justify" vertical="top"/>
    </dxf>
    <dxf>
      <alignment horizontal="justify" vertical="top"/>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fill>
        <patternFill patternType="solid">
          <bgColor rgb="FFFF0000"/>
        </patternFill>
      </fill>
    </dxf>
    <dxf>
      <numFmt numFmtId="165" formatCode="_(&quot;$&quot;* #,##0_);_(&quot;$&quot;* \(#,##0\);_(&quot;$&quot;* &quot;-&quot;_);_(@_)"/>
    </dxf>
    <dxf>
      <numFmt numFmtId="165" formatCode="_(&quot;$&quot;* #,##0_);_(&quot;$&quot;* \(#,##0\);_(&quot;$&quot;* &quot;-&quot;_);_(@_)"/>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alignment horizontal="justify" vertical="top" indent="0"/>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left style="thin">
          <color indexed="64"/>
        </left>
      </border>
    </dxf>
    <dxf>
      <numFmt numFmtId="3" formatCode="#,##0"/>
    </dxf>
    <dxf>
      <numFmt numFmtId="168" formatCode="&quot;$&quot;#,##0"/>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
    </dxf>
    <dxf>
      <fill>
        <patternFill patternType="solid">
          <fgColor indexed="64"/>
          <bgColor rgb="FFFFC000"/>
        </patternFill>
      </fill>
    </dxf>
    <dxf>
      <numFmt numFmtId="3" formatCode="#,##0"/>
    </dxf>
    <dxf>
      <numFmt numFmtId="3" formatCode="#,##0"/>
      <fill>
        <patternFill patternType="solid">
          <fgColor indexed="64"/>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Unconditional versus Conditional support to NDCs </a:t>
            </a:r>
          </a:p>
        </c:rich>
      </c:tx>
      <c:layout>
        <c:manualLayout>
          <c:xMode val="edge"/>
          <c:yMode val="edge"/>
          <c:x val="0.16731494496222887"/>
          <c:y val="4.0975616051563829E-2"/>
        </c:manualLayout>
      </c:layout>
      <c:overlay val="0"/>
      <c:spPr>
        <a:solidFill>
          <a:schemeClr val="bg1">
            <a:lumMod val="85000"/>
          </a:schemeClr>
        </a:solid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RW"/>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680938299415434"/>
          <c:w val="0.93971949956216927"/>
          <c:h val="0.56113534395514653"/>
        </c:manualLayout>
      </c:layout>
      <c:pie3DChart>
        <c:varyColors val="1"/>
        <c:ser>
          <c:idx val="0"/>
          <c:order val="0"/>
          <c:explosion val="2"/>
          <c:dPt>
            <c:idx val="0"/>
            <c:bubble3D val="0"/>
            <c:explosion val="17"/>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420-4BB2-9C0A-72D5379F290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420-4BB2-9C0A-72D5379F2907}"/>
              </c:ext>
            </c:extLst>
          </c:dPt>
          <c:dLbls>
            <c:dLbl>
              <c:idx val="0"/>
              <c:layout>
                <c:manualLayout>
                  <c:x val="1.2478057422976729E-2"/>
                  <c:y val="0.1274869965250116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15:layout>
                    <c:manualLayout>
                      <c:w val="0.3132959184844209"/>
                      <c:h val="0.20379657099524232"/>
                    </c:manualLayout>
                  </c15:layout>
                </c:ext>
                <c:ext xmlns:c16="http://schemas.microsoft.com/office/drawing/2014/chart" uri="{C3380CC4-5D6E-409C-BE32-E72D297353CC}">
                  <c16:uniqueId val="{00000001-A420-4BB2-9C0A-72D5379F2907}"/>
                </c:ext>
              </c:extLst>
            </c:dLbl>
            <c:dLbl>
              <c:idx val="1"/>
              <c:layout>
                <c:manualLayout>
                  <c:x val="0.14969441923350282"/>
                  <c:y val="-0.275546609819111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20-4BB2-9C0A-72D5379F290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Dashboard1!$C$42:$C$43</c:f>
              <c:strCache>
                <c:ptCount val="2"/>
                <c:pt idx="0">
                  <c:v>Unconditional</c:v>
                </c:pt>
                <c:pt idx="1">
                  <c:v>Conditional</c:v>
                </c:pt>
              </c:strCache>
            </c:strRef>
          </c:cat>
          <c:val>
            <c:numRef>
              <c:f>Dashboard1!$E$42:$E$43</c:f>
              <c:numCache>
                <c:formatCode>_([$USD]\ * #,##0_);_([$USD]\ * \(#,##0\);_([$USD]\ * "-"_);_(@_)</c:formatCode>
                <c:ptCount val="2"/>
                <c:pt idx="0">
                  <c:v>1063058340.2240413</c:v>
                </c:pt>
                <c:pt idx="1">
                  <c:v>3695581279.4884777</c:v>
                </c:pt>
              </c:numCache>
            </c:numRef>
          </c:val>
          <c:extLst>
            <c:ext xmlns:c16="http://schemas.microsoft.com/office/drawing/2014/chart" uri="{C3380CC4-5D6E-409C-BE32-E72D297353CC}">
              <c16:uniqueId val="{00000004-A420-4BB2-9C0A-72D5379F2907}"/>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40426514785085021"/>
          <c:y val="0.78479883616576385"/>
          <c:w val="0.59382395335341753"/>
          <c:h val="0.21520116383423613"/>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Funding Type </a:t>
            </a:r>
          </a:p>
        </c:rich>
      </c:tx>
      <c:layout>
        <c:manualLayout>
          <c:xMode val="edge"/>
          <c:yMode val="edge"/>
          <c:x val="2.7197634748787939E-3"/>
          <c:y val="0"/>
        </c:manualLayout>
      </c:layout>
      <c:overlay val="0"/>
      <c:spPr>
        <a:solidFill>
          <a:schemeClr val="bg1">
            <a:lumMod val="85000"/>
          </a:schemeClr>
        </a:solid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RW"/>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708932042173669E-2"/>
          <c:y val="0.15900343022593955"/>
          <c:w val="0.8613997483127579"/>
          <c:h val="0.5874589479065313"/>
        </c:manualLayout>
      </c:layout>
      <c:pie3DChart>
        <c:varyColors val="1"/>
        <c:ser>
          <c:idx val="0"/>
          <c:order val="0"/>
          <c:explosion val="5"/>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DDB-48A4-8CAB-760000E3B9A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DDB-48A4-8CAB-760000E3B9A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DDB-48A4-8CAB-760000E3B9A7}"/>
              </c:ext>
            </c:extLst>
          </c:dPt>
          <c:dLbls>
            <c:dLbl>
              <c:idx val="0"/>
              <c:layout>
                <c:manualLayout>
                  <c:x val="-4.0295331645752684E-2"/>
                  <c:y val="1.58793930878189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15:layout>
                    <c:manualLayout>
                      <c:w val="0.40953006499277372"/>
                      <c:h val="0.27227439775622164"/>
                    </c:manualLayout>
                  </c15:layout>
                </c:ext>
                <c:ext xmlns:c16="http://schemas.microsoft.com/office/drawing/2014/chart" uri="{C3380CC4-5D6E-409C-BE32-E72D297353CC}">
                  <c16:uniqueId val="{00000001-8DDB-48A4-8CAB-760000E3B9A7}"/>
                </c:ext>
              </c:extLst>
            </c:dLbl>
            <c:dLbl>
              <c:idx val="1"/>
              <c:layout>
                <c:manualLayout>
                  <c:x val="-6.0080896894870652E-4"/>
                  <c:y val="-6.030180561585007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15:layout>
                    <c:manualLayout>
                      <c:w val="0.29167333085257996"/>
                      <c:h val="0.27108074670240806"/>
                    </c:manualLayout>
                  </c15:layout>
                </c:ext>
                <c:ext xmlns:c16="http://schemas.microsoft.com/office/drawing/2014/chart" uri="{C3380CC4-5D6E-409C-BE32-E72D297353CC}">
                  <c16:uniqueId val="{00000003-8DDB-48A4-8CAB-760000E3B9A7}"/>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15:layout>
                    <c:manualLayout>
                      <c:w val="0.32034322639166857"/>
                      <c:h val="0.25744146384945671"/>
                    </c:manualLayout>
                  </c15:layout>
                </c:ext>
                <c:ext xmlns:c16="http://schemas.microsoft.com/office/drawing/2014/chart" uri="{C3380CC4-5D6E-409C-BE32-E72D297353CC}">
                  <c16:uniqueId val="{00000005-8DDB-48A4-8CAB-760000E3B9A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Dashboard1!$C$30:$C$32</c:f>
              <c:strCache>
                <c:ptCount val="3"/>
                <c:pt idx="0">
                  <c:v>Government of Rwanda(GoR)</c:v>
                </c:pt>
                <c:pt idx="1">
                  <c:v>Bilateral</c:v>
                </c:pt>
                <c:pt idx="2">
                  <c:v>Multirateral</c:v>
                </c:pt>
              </c:strCache>
            </c:strRef>
          </c:cat>
          <c:val>
            <c:numRef>
              <c:f>Dashboard1!$E$30:$E$32</c:f>
              <c:numCache>
                <c:formatCode>_([$USD]\ * #,##0_);_([$USD]\ * \(#,##0\);_([$USD]\ * "-"_);_(@_)</c:formatCode>
                <c:ptCount val="3"/>
                <c:pt idx="0">
                  <c:v>1063058340.2240413</c:v>
                </c:pt>
                <c:pt idx="1">
                  <c:v>381843559.42107892</c:v>
                </c:pt>
                <c:pt idx="2">
                  <c:v>3313737720.067399</c:v>
                </c:pt>
              </c:numCache>
            </c:numRef>
          </c:val>
          <c:extLst>
            <c:ext xmlns:c16="http://schemas.microsoft.com/office/drawing/2014/chart" uri="{C3380CC4-5D6E-409C-BE32-E72D297353CC}">
              <c16:uniqueId val="{00000006-8DDB-48A4-8CAB-760000E3B9A7}"/>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
          <c:y val="0.73999875420723549"/>
          <c:w val="0.51180161308513994"/>
          <c:h val="0.26000124579276451"/>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Fund mobilization against Rwanda NDC target</a:t>
            </a:r>
          </a:p>
        </c:rich>
      </c:tx>
      <c:layout>
        <c:manualLayout>
          <c:xMode val="edge"/>
          <c:yMode val="edge"/>
          <c:x val="0.22660209308653209"/>
          <c:y val="2.713835405348446E-2"/>
        </c:manualLayout>
      </c:layout>
      <c:overlay val="0"/>
      <c:spPr>
        <a:solidFill>
          <a:schemeClr val="bg2">
            <a:lumMod val="90000"/>
          </a:schemeClr>
        </a:solid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RW"/>
        </a:p>
      </c:txPr>
    </c:title>
    <c:autoTitleDeleted val="0"/>
    <c:plotArea>
      <c:layout/>
      <c:barChart>
        <c:barDir val="col"/>
        <c:grouping val="percentStacked"/>
        <c:varyColors val="0"/>
        <c:ser>
          <c:idx val="0"/>
          <c:order val="0"/>
          <c:tx>
            <c:strRef>
              <c:f>Dashboard1!$D$54</c:f>
              <c:strCache>
                <c:ptCount val="1"/>
                <c:pt idx="0">
                  <c:v>NDC target</c:v>
                </c:pt>
              </c:strCache>
            </c:strRef>
          </c:tx>
          <c:spPr>
            <a:solidFill>
              <a:schemeClr val="accent1"/>
            </a:solidFill>
            <a:ln>
              <a:noFill/>
            </a:ln>
            <a:effectLst/>
          </c:spPr>
          <c:invertIfNegative val="0"/>
          <c:dLbls>
            <c:dLbl>
              <c:idx val="0"/>
              <c:layout>
                <c:manualLayout>
                  <c:x val="4.9999970472458383E-3"/>
                  <c:y val="4.23344481404669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D68-4DB5-A4EF-FEB34B0387AF}"/>
                </c:ext>
              </c:extLst>
            </c:dLbl>
            <c:dLbl>
              <c:idx val="1"/>
              <c:layout>
                <c:manualLayout>
                  <c:x val="1.7499989665360434E-2"/>
                  <c:y val="-8.46688962809361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68-4DB5-A4EF-FEB34B0387AF}"/>
                </c:ext>
              </c:extLst>
            </c:dLbl>
            <c:dLbl>
              <c:idx val="2"/>
              <c:layout>
                <c:manualLayout>
                  <c:x val="1.7499989665360344E-2"/>
                  <c:y val="-7.761225834075951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68-4DB5-A4EF-FEB34B0387AF}"/>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Dashboard1!$D$55:$D$57</c:f>
              <c:numCache>
                <c:formatCode>[$$-409]#,##0</c:formatCode>
                <c:ptCount val="3"/>
                <c:pt idx="0">
                  <c:v>5101000000</c:v>
                </c:pt>
                <c:pt idx="1">
                  <c:v>5939000000</c:v>
                </c:pt>
                <c:pt idx="2">
                  <c:v>11040000000</c:v>
                </c:pt>
              </c:numCache>
            </c:numRef>
          </c:val>
          <c:extLst>
            <c:ext xmlns:c16="http://schemas.microsoft.com/office/drawing/2014/chart" uri="{C3380CC4-5D6E-409C-BE32-E72D297353CC}">
              <c16:uniqueId val="{00000000-639A-4DF5-80F5-461B33FE065C}"/>
            </c:ext>
          </c:extLst>
        </c:ser>
        <c:ser>
          <c:idx val="1"/>
          <c:order val="1"/>
          <c:tx>
            <c:strRef>
              <c:f>Dashboard1!$E$54</c:f>
              <c:strCache>
                <c:ptCount val="1"/>
                <c:pt idx="0">
                  <c:v>Mobilized Funds</c:v>
                </c:pt>
              </c:strCache>
            </c:strRef>
          </c:tx>
          <c:spPr>
            <a:solidFill>
              <a:srgbClr val="00B050"/>
            </a:solidFill>
            <a:ln>
              <a:noFill/>
            </a:ln>
            <a:effectLst/>
          </c:spPr>
          <c:invertIfNegative val="0"/>
          <c:dLbls>
            <c:dLbl>
              <c:idx val="0"/>
              <c:layout>
                <c:manualLayout>
                  <c:x val="1.9999988188983329E-2"/>
                  <c:y val="4.23344481404673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68-4DB5-A4EF-FEB34B0387AF}"/>
                </c:ext>
              </c:extLst>
            </c:dLbl>
            <c:dLbl>
              <c:idx val="2"/>
              <c:layout>
                <c:manualLayout>
                  <c:x val="1.7499989665360344E-2"/>
                  <c:y val="-7.761225834075951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68-4DB5-A4EF-FEB34B0387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Dashboard1!$E$55:$E$57</c:f>
              <c:numCache>
                <c:formatCode>[$$-409]#,##0</c:formatCode>
                <c:ptCount val="3"/>
                <c:pt idx="0">
                  <c:v>4758639619.7125187</c:v>
                </c:pt>
                <c:pt idx="1">
                  <c:v>0</c:v>
                </c:pt>
                <c:pt idx="2">
                  <c:v>4758639619.7125187</c:v>
                </c:pt>
              </c:numCache>
            </c:numRef>
          </c:val>
          <c:extLst>
            <c:ext xmlns:c16="http://schemas.microsoft.com/office/drawing/2014/chart" uri="{C3380CC4-5D6E-409C-BE32-E72D297353CC}">
              <c16:uniqueId val="{00000001-639A-4DF5-80F5-461B33FE065C}"/>
            </c:ext>
          </c:extLst>
        </c:ser>
        <c:ser>
          <c:idx val="2"/>
          <c:order val="2"/>
          <c:tx>
            <c:strRef>
              <c:f>Dashboard1!$F$54</c:f>
              <c:strCache>
                <c:ptCount val="1"/>
                <c:pt idx="0">
                  <c:v>Gap against the target</c:v>
                </c:pt>
              </c:strCache>
            </c:strRef>
          </c:tx>
          <c:spPr>
            <a:solidFill>
              <a:srgbClr val="FF0000"/>
            </a:solidFill>
            <a:ln>
              <a:noFill/>
            </a:ln>
            <a:effectLst/>
          </c:spPr>
          <c:invertIfNegative val="0"/>
          <c:dLbls>
            <c:dLbl>
              <c:idx val="0"/>
              <c:layout>
                <c:manualLayout>
                  <c:x val="7.1065967123876157E-3"/>
                  <c:y val="-2.734968619644826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9A-4DF5-80F5-461B33FE065C}"/>
                </c:ext>
              </c:extLst>
            </c:dLbl>
            <c:dLbl>
              <c:idx val="1"/>
              <c:layout>
                <c:manualLayout>
                  <c:x val="9.9999940944916765E-3"/>
                  <c:y val="-0.1905050166321046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68-4DB5-A4EF-FEB34B0387AF}"/>
                </c:ext>
              </c:extLst>
            </c:dLbl>
            <c:dLbl>
              <c:idx val="2"/>
              <c:layout>
                <c:manualLayout>
                  <c:x val="9.885427233015413E-3"/>
                  <c:y val="-0.11549787477736914"/>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15:layout>
                    <c:manualLayout>
                      <c:w val="0.14716058735276696"/>
                      <c:h val="0.12003911995573358"/>
                    </c:manualLayout>
                  </c15:layout>
                </c:ext>
                <c:ext xmlns:c16="http://schemas.microsoft.com/office/drawing/2014/chart" uri="{C3380CC4-5D6E-409C-BE32-E72D297353CC}">
                  <c16:uniqueId val="{00000003-639A-4DF5-80F5-461B33FE065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Dashboard1!$F$55:$F$57</c:f>
              <c:numCache>
                <c:formatCode>[$$-409]#,##0</c:formatCode>
                <c:ptCount val="3"/>
                <c:pt idx="0">
                  <c:v>342360380.28748131</c:v>
                </c:pt>
                <c:pt idx="1">
                  <c:v>5939000000</c:v>
                </c:pt>
                <c:pt idx="2">
                  <c:v>6281360380.2874813</c:v>
                </c:pt>
              </c:numCache>
            </c:numRef>
          </c:val>
          <c:extLst>
            <c:ext xmlns:c16="http://schemas.microsoft.com/office/drawing/2014/chart" uri="{C3380CC4-5D6E-409C-BE32-E72D297353CC}">
              <c16:uniqueId val="{00000002-639A-4DF5-80F5-461B33FE065C}"/>
            </c:ext>
          </c:extLst>
        </c:ser>
        <c:dLbls>
          <c:showLegendKey val="0"/>
          <c:showVal val="0"/>
          <c:showCatName val="0"/>
          <c:showSerName val="0"/>
          <c:showPercent val="0"/>
          <c:showBubbleSize val="0"/>
        </c:dLbls>
        <c:gapWidth val="150"/>
        <c:overlap val="100"/>
        <c:axId val="1237149104"/>
        <c:axId val="1237127024"/>
      </c:barChart>
      <c:catAx>
        <c:axId val="123714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crossAx val="1237127024"/>
        <c:crosses val="autoZero"/>
        <c:auto val="1"/>
        <c:lblAlgn val="ctr"/>
        <c:lblOffset val="100"/>
        <c:noMultiLvlLbl val="0"/>
      </c:catAx>
      <c:valAx>
        <c:axId val="1237127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RW"/>
          </a:p>
        </c:txPr>
        <c:crossAx val="1237149104"/>
        <c:crosses val="autoZero"/>
        <c:crossBetween val="between"/>
      </c:valAx>
      <c:spPr>
        <a:noFill/>
        <a:ln>
          <a:noFill/>
        </a:ln>
        <a:effectLst/>
      </c:spPr>
    </c:plotArea>
    <c:legend>
      <c:legendPos val="b"/>
      <c:layout>
        <c:manualLayout>
          <c:xMode val="edge"/>
          <c:yMode val="edge"/>
          <c:x val="0.20528540111592944"/>
          <c:y val="0.94275463375375523"/>
          <c:w val="0.59411147053596902"/>
          <c:h val="5.72453662462447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R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solidFill>
              </a:rPr>
              <a:t>Fund mobilization against Rwanda NDC target</a:t>
            </a:r>
          </a:p>
        </c:rich>
      </c:tx>
      <c:layout>
        <c:manualLayout>
          <c:xMode val="edge"/>
          <c:yMode val="edge"/>
          <c:x val="0.20443933783831894"/>
          <c:y val="2.3385301693408873E-2"/>
        </c:manualLayout>
      </c:layout>
      <c:overlay val="0"/>
      <c:spPr>
        <a:solidFill>
          <a:schemeClr val="bg2">
            <a:lumMod val="90000"/>
          </a:schemeClr>
        </a:solid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RW"/>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Dashboard1!$D$54</c:f>
              <c:strCache>
                <c:ptCount val="1"/>
                <c:pt idx="0">
                  <c:v>NDC target</c:v>
                </c:pt>
              </c:strCache>
            </c:strRef>
          </c:tx>
          <c:spPr>
            <a:solidFill>
              <a:schemeClr val="accent1"/>
            </a:solidFill>
            <a:ln>
              <a:noFill/>
            </a:ln>
            <a:effectLst/>
            <a:sp3d/>
          </c:spPr>
          <c:invertIfNegative val="0"/>
          <c:dLbls>
            <c:dLbl>
              <c:idx val="0"/>
              <c:layout>
                <c:manualLayout>
                  <c:x val="4.5901626309077332E-3"/>
                  <c:y val="0.26893096947420203"/>
                </c:manualLayout>
              </c:layout>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8B-4710-BAFE-3C78A8B129FD}"/>
                </c:ext>
              </c:extLst>
            </c:dLbl>
            <c:dLbl>
              <c:idx val="1"/>
              <c:layout>
                <c:manualLayout>
                  <c:x val="2.2950813154537825E-3"/>
                  <c:y val="0.27282851975643685"/>
                </c:manualLayout>
              </c:layout>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8B-4710-BAFE-3C78A8B129FD}"/>
                </c:ext>
              </c:extLst>
            </c:dLbl>
            <c:dLbl>
              <c:idx val="2"/>
              <c:layout>
                <c:manualLayout>
                  <c:x val="2.2950813154537825E-3"/>
                  <c:y val="0.25334076834526281"/>
                </c:manualLayout>
              </c:layout>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8B-4710-BAFE-3C78A8B129FD}"/>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Dashboard1!$D$55:$D$57</c:f>
              <c:numCache>
                <c:formatCode>[$$-409]#,##0</c:formatCode>
                <c:ptCount val="3"/>
                <c:pt idx="0">
                  <c:v>5101000000</c:v>
                </c:pt>
                <c:pt idx="1">
                  <c:v>5939000000</c:v>
                </c:pt>
                <c:pt idx="2">
                  <c:v>11040000000</c:v>
                </c:pt>
              </c:numCache>
            </c:numRef>
          </c:val>
          <c:extLst>
            <c:ext xmlns:c16="http://schemas.microsoft.com/office/drawing/2014/chart" uri="{C3380CC4-5D6E-409C-BE32-E72D297353CC}">
              <c16:uniqueId val="{00000000-5F8B-4710-BAFE-3C78A8B129FD}"/>
            </c:ext>
          </c:extLst>
        </c:ser>
        <c:ser>
          <c:idx val="1"/>
          <c:order val="1"/>
          <c:tx>
            <c:strRef>
              <c:f>Dashboard1!$E$54</c:f>
              <c:strCache>
                <c:ptCount val="1"/>
                <c:pt idx="0">
                  <c:v>Mobilized Funds</c:v>
                </c:pt>
              </c:strCache>
            </c:strRef>
          </c:tx>
          <c:spPr>
            <a:solidFill>
              <a:srgbClr val="00B050"/>
            </a:solidFill>
            <a:ln>
              <a:noFill/>
            </a:ln>
            <a:effectLst/>
            <a:sp3d/>
          </c:spPr>
          <c:invertIfNegative val="0"/>
          <c:dLbls>
            <c:dLbl>
              <c:idx val="0"/>
              <c:layout>
                <c:manualLayout>
                  <c:x val="4.5901626309076916E-3"/>
                  <c:y val="0.23775056721632357"/>
                </c:manualLayout>
              </c:layout>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8B-4710-BAFE-3C78A8B129FD}"/>
                </c:ext>
              </c:extLst>
            </c:dLbl>
            <c:dLbl>
              <c:idx val="1"/>
              <c:layout>
                <c:manualLayout>
                  <c:x val="4.590162630907733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8B-4710-BAFE-3C78A8B129FD}"/>
                </c:ext>
              </c:extLst>
            </c:dLbl>
            <c:dLbl>
              <c:idx val="2"/>
              <c:layout>
                <c:manualLayout>
                  <c:x val="6.8852439463616003E-3"/>
                  <c:y val="0.23775056721632357"/>
                </c:manualLayout>
              </c:layout>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8B-4710-BAFE-3C78A8B129FD}"/>
                </c:ext>
              </c:extLst>
            </c:dLbl>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rgbClr val="00B05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Dashboard1!$E$55:$E$57</c:f>
              <c:numCache>
                <c:formatCode>[$$-409]#,##0</c:formatCode>
                <c:ptCount val="3"/>
                <c:pt idx="0">
                  <c:v>4758639619.7125187</c:v>
                </c:pt>
                <c:pt idx="1">
                  <c:v>0</c:v>
                </c:pt>
                <c:pt idx="2">
                  <c:v>4758639619.7125187</c:v>
                </c:pt>
              </c:numCache>
            </c:numRef>
          </c:val>
          <c:shape val="cylinder"/>
          <c:extLst>
            <c:ext xmlns:c16="http://schemas.microsoft.com/office/drawing/2014/chart" uri="{C3380CC4-5D6E-409C-BE32-E72D297353CC}">
              <c16:uniqueId val="{00000001-5F8B-4710-BAFE-3C78A8B129FD}"/>
            </c:ext>
          </c:extLst>
        </c:ser>
        <c:ser>
          <c:idx val="2"/>
          <c:order val="2"/>
          <c:tx>
            <c:strRef>
              <c:f>Dashboard1!$F$54</c:f>
              <c:strCache>
                <c:ptCount val="1"/>
                <c:pt idx="0">
                  <c:v>Gap against the target</c:v>
                </c:pt>
              </c:strCache>
            </c:strRef>
          </c:tx>
          <c:spPr>
            <a:solidFill>
              <a:srgbClr val="FF0000"/>
            </a:solidFill>
            <a:ln>
              <a:noFill/>
            </a:ln>
            <a:effectLst/>
            <a:sp3d/>
          </c:spPr>
          <c:invertIfNegative val="0"/>
          <c:dLbls>
            <c:dLbl>
              <c:idx val="0"/>
              <c:layout>
                <c:manualLayout>
                  <c:x val="4.131146367816952E-2"/>
                  <c:y val="-1.94877514111742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8B-4710-BAFE-3C78A8B129FD}"/>
                </c:ext>
              </c:extLst>
            </c:dLbl>
            <c:dLbl>
              <c:idx val="1"/>
              <c:layout>
                <c:manualLayout>
                  <c:x val="9.1803252618154665E-3"/>
                  <c:y val="-1.94877514111740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8B-4710-BAFE-3C78A8B129FD}"/>
                </c:ext>
              </c:extLst>
            </c:dLbl>
            <c:dLbl>
              <c:idx val="2"/>
              <c:layout>
                <c:manualLayout>
                  <c:x val="4.5901626309077334E-2"/>
                  <c:y val="-1.948775141117406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8B-4710-BAFE-3C78A8B129F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Dashboard1!$F$55:$F$57</c:f>
              <c:numCache>
                <c:formatCode>[$$-409]#,##0</c:formatCode>
                <c:ptCount val="3"/>
                <c:pt idx="0">
                  <c:v>342360380.28748131</c:v>
                </c:pt>
                <c:pt idx="1">
                  <c:v>5939000000</c:v>
                </c:pt>
                <c:pt idx="2">
                  <c:v>6281360380.2874813</c:v>
                </c:pt>
              </c:numCache>
            </c:numRef>
          </c:val>
          <c:shape val="cylinder"/>
          <c:extLst>
            <c:ext xmlns:c16="http://schemas.microsoft.com/office/drawing/2014/chart" uri="{C3380CC4-5D6E-409C-BE32-E72D297353CC}">
              <c16:uniqueId val="{00000002-5F8B-4710-BAFE-3C78A8B129FD}"/>
            </c:ext>
          </c:extLst>
        </c:ser>
        <c:dLbls>
          <c:showLegendKey val="0"/>
          <c:showVal val="0"/>
          <c:showCatName val="0"/>
          <c:showSerName val="0"/>
          <c:showPercent val="0"/>
          <c:showBubbleSize val="0"/>
        </c:dLbls>
        <c:gapWidth val="150"/>
        <c:shape val="box"/>
        <c:axId val="1115416608"/>
        <c:axId val="1115399808"/>
        <c:axId val="0"/>
      </c:bar3DChart>
      <c:catAx>
        <c:axId val="11154166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crossAx val="1115399808"/>
        <c:crosses val="autoZero"/>
        <c:auto val="1"/>
        <c:lblAlgn val="ctr"/>
        <c:lblOffset val="100"/>
        <c:noMultiLvlLbl val="0"/>
      </c:catAx>
      <c:valAx>
        <c:axId val="11153998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RW"/>
          </a:p>
        </c:txPr>
        <c:crossAx val="111541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r>
              <a:rPr lang="en-US" sz="1050" b="1">
                <a:solidFill>
                  <a:sysClr val="windowText" lastClr="000000"/>
                </a:solidFill>
              </a:rPr>
              <a:t>Number of recorded projects</a:t>
            </a:r>
          </a:p>
        </c:rich>
      </c:tx>
      <c:layout>
        <c:manualLayout>
          <c:xMode val="edge"/>
          <c:yMode val="edge"/>
          <c:x val="0.23848539894389262"/>
          <c:y val="3.7634424534088787E-2"/>
        </c:manualLayout>
      </c:layout>
      <c:overlay val="0"/>
      <c:spPr>
        <a:no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endParaRPr lang="en-RW"/>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Dashboard1!$F$12:$F$15</c:f>
              <c:strCache>
                <c:ptCount val="4"/>
                <c:pt idx="0">
                  <c:v>Planned</c:v>
                </c:pt>
                <c:pt idx="1">
                  <c:v>Ongoing</c:v>
                </c:pt>
                <c:pt idx="2">
                  <c:v>Concluded</c:v>
                </c:pt>
                <c:pt idx="3">
                  <c:v>Without support</c:v>
                </c:pt>
              </c:strCache>
            </c:strRef>
          </c:cat>
          <c:val>
            <c:numRef>
              <c:f>Dashboard1!$G$12:$G$15</c:f>
              <c:numCache>
                <c:formatCode>General</c:formatCode>
                <c:ptCount val="4"/>
                <c:pt idx="0">
                  <c:v>85</c:v>
                </c:pt>
                <c:pt idx="1">
                  <c:v>203</c:v>
                </c:pt>
                <c:pt idx="2">
                  <c:v>111</c:v>
                </c:pt>
                <c:pt idx="3">
                  <c:v>263</c:v>
                </c:pt>
              </c:numCache>
            </c:numRef>
          </c:val>
          <c:extLst>
            <c:ext xmlns:c16="http://schemas.microsoft.com/office/drawing/2014/chart" uri="{C3380CC4-5D6E-409C-BE32-E72D297353CC}">
              <c16:uniqueId val="{00000000-D930-4826-9CF9-2A08F34837BE}"/>
            </c:ext>
          </c:extLst>
        </c:ser>
        <c:dLbls>
          <c:showLegendKey val="0"/>
          <c:showVal val="0"/>
          <c:showCatName val="0"/>
          <c:showSerName val="0"/>
          <c:showPercent val="0"/>
          <c:showBubbleSize val="0"/>
        </c:dLbls>
        <c:gapWidth val="219"/>
        <c:overlap val="-27"/>
        <c:axId val="616205807"/>
        <c:axId val="616190927"/>
      </c:barChart>
      <c:catAx>
        <c:axId val="61620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crossAx val="616190927"/>
        <c:crosses val="autoZero"/>
        <c:auto val="1"/>
        <c:lblAlgn val="ctr"/>
        <c:lblOffset val="100"/>
        <c:noMultiLvlLbl val="0"/>
      </c:catAx>
      <c:valAx>
        <c:axId val="616190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1620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Gap (%) against Rwanda NDC target</a:t>
            </a:r>
          </a:p>
        </c:rich>
      </c:tx>
      <c:overlay val="0"/>
      <c:spPr>
        <a:solidFill>
          <a:schemeClr val="bg2"/>
        </a:solid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RW"/>
        </a:p>
      </c:txPr>
    </c:title>
    <c:autoTitleDeleted val="0"/>
    <c:plotArea>
      <c:layout/>
      <c:barChart>
        <c:barDir val="col"/>
        <c:grouping val="stacked"/>
        <c:varyColors val="0"/>
        <c:ser>
          <c:idx val="0"/>
          <c:order val="0"/>
          <c:tx>
            <c:strRef>
              <c:f>Dashboard1!$G$54</c:f>
              <c:strCache>
                <c:ptCount val="1"/>
                <c:pt idx="0">
                  <c:v>% mobilisez funds (%)</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Dashboard1!$G$55:$G$57</c:f>
              <c:numCache>
                <c:formatCode>0.0%</c:formatCode>
                <c:ptCount val="3"/>
                <c:pt idx="0">
                  <c:v>0.93288367373309522</c:v>
                </c:pt>
                <c:pt idx="1">
                  <c:v>0</c:v>
                </c:pt>
                <c:pt idx="2">
                  <c:v>0.43103619743772814</c:v>
                </c:pt>
              </c:numCache>
            </c:numRef>
          </c:val>
          <c:extLst>
            <c:ext xmlns:c16="http://schemas.microsoft.com/office/drawing/2014/chart" uri="{C3380CC4-5D6E-409C-BE32-E72D297353CC}">
              <c16:uniqueId val="{00000000-E1E1-411B-B1FE-EE8004AF292C}"/>
            </c:ext>
          </c:extLst>
        </c:ser>
        <c:ser>
          <c:idx val="1"/>
          <c:order val="1"/>
          <c:tx>
            <c:strRef>
              <c:f>Dashboard1!$H$54</c:f>
              <c:strCache>
                <c:ptCount val="1"/>
                <c:pt idx="0">
                  <c:v> Gap ((%)</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RW"/>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Dashboard1!$C$55:$C$57</c:f>
              <c:strCache>
                <c:ptCount val="3"/>
                <c:pt idx="0">
                  <c:v>2020-2025</c:v>
                </c:pt>
                <c:pt idx="1">
                  <c:v>2025-2030</c:v>
                </c:pt>
                <c:pt idx="2">
                  <c:v>Total</c:v>
                </c:pt>
              </c:strCache>
            </c:strRef>
          </c:cat>
          <c:val>
            <c:numRef>
              <c:f>Dashboard1!$H$55:$H$57</c:f>
              <c:numCache>
                <c:formatCode>0.0%</c:formatCode>
                <c:ptCount val="3"/>
                <c:pt idx="0">
                  <c:v>6.711632626690478E-2</c:v>
                </c:pt>
                <c:pt idx="1">
                  <c:v>1</c:v>
                </c:pt>
                <c:pt idx="2">
                  <c:v>0.56896380256227186</c:v>
                </c:pt>
              </c:numCache>
            </c:numRef>
          </c:val>
          <c:extLst>
            <c:ext xmlns:c16="http://schemas.microsoft.com/office/drawing/2014/chart" uri="{C3380CC4-5D6E-409C-BE32-E72D297353CC}">
              <c16:uniqueId val="{00000001-E1E1-411B-B1FE-EE8004AF292C}"/>
            </c:ext>
          </c:extLst>
        </c:ser>
        <c:dLbls>
          <c:dLblPos val="ctr"/>
          <c:showLegendKey val="0"/>
          <c:showVal val="1"/>
          <c:showCatName val="0"/>
          <c:showSerName val="0"/>
          <c:showPercent val="0"/>
          <c:showBubbleSize val="0"/>
        </c:dLbls>
        <c:gapWidth val="150"/>
        <c:overlap val="100"/>
        <c:axId val="1413770128"/>
        <c:axId val="1413764848"/>
      </c:barChart>
      <c:catAx>
        <c:axId val="14137701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crossAx val="1413764848"/>
        <c:crosses val="autoZero"/>
        <c:auto val="1"/>
        <c:lblAlgn val="ctr"/>
        <c:lblOffset val="100"/>
        <c:noMultiLvlLbl val="0"/>
      </c:catAx>
      <c:valAx>
        <c:axId val="141376484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413770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ysClr val="windowText" lastClr="000000"/>
                </a:solidFill>
                <a:latin typeface="+mn-lt"/>
                <a:ea typeface="+mn-ea"/>
                <a:cs typeface="+mn-cs"/>
              </a:defRPr>
            </a:pPr>
            <a:r>
              <a:rPr lang="en-US" sz="1050" b="1" i="0" u="none" strike="noStrike" baseline="0">
                <a:solidFill>
                  <a:sysClr val="windowText" lastClr="000000"/>
                </a:solidFill>
                <a:effectLst/>
              </a:rPr>
              <a:t>Mobilized fund by  Sectors under NST1</a:t>
            </a:r>
            <a:endParaRPr lang="en-US" sz="1050">
              <a:solidFill>
                <a:sysClr val="windowText" lastClr="000000"/>
              </a:solidFill>
            </a:endParaRPr>
          </a:p>
        </c:rich>
      </c:tx>
      <c:layout>
        <c:manualLayout>
          <c:xMode val="edge"/>
          <c:yMode val="edge"/>
          <c:x val="7.4907573786717072E-2"/>
          <c:y val="2.3668629250905484E-2"/>
        </c:manualLayout>
      </c:layout>
      <c:overlay val="0"/>
      <c:spPr>
        <a:solidFill>
          <a:schemeClr val="bg2">
            <a:lumMod val="90000"/>
          </a:schemeClr>
        </a:solid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72803531276188"/>
          <c:y val="0.13506643047169539"/>
          <c:w val="0.72698389519012974"/>
          <c:h val="0.79385119665928117"/>
        </c:manualLayout>
      </c:layout>
      <c:pie3DChart>
        <c:varyColors val="1"/>
        <c:ser>
          <c:idx val="0"/>
          <c:order val="0"/>
          <c:dPt>
            <c:idx val="0"/>
            <c:bubble3D val="0"/>
            <c:spPr>
              <a:solidFill>
                <a:schemeClr val="bg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B3B6-4C62-8701-449115868707}"/>
              </c:ext>
            </c:extLst>
          </c:dPt>
          <c:dPt>
            <c:idx val="1"/>
            <c:bubble3D val="0"/>
            <c:spPr>
              <a:solidFill>
                <a:srgbClr val="92D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F-B3B6-4C62-8701-449115868707}"/>
              </c:ext>
            </c:extLst>
          </c:dPt>
          <c:dPt>
            <c:idx val="2"/>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12-B3B6-4C62-8701-449115868707}"/>
              </c:ext>
            </c:extLst>
          </c:dPt>
          <c:dPt>
            <c:idx val="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A-B3B6-4C62-8701-449115868707}"/>
              </c:ext>
            </c:extLst>
          </c:dPt>
          <c:dPt>
            <c:idx val="4"/>
            <c:bubble3D val="0"/>
            <c:spPr>
              <a:solidFill>
                <a:schemeClr val="tx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E-B3B6-4C62-8701-449115868707}"/>
              </c:ext>
            </c:extLst>
          </c:dPt>
          <c:dPt>
            <c:idx val="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B3B6-4C62-8701-449115868707}"/>
              </c:ext>
            </c:extLst>
          </c:dPt>
          <c:dPt>
            <c:idx val="6"/>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26-B3B6-4C62-8701-449115868707}"/>
              </c:ext>
            </c:extLst>
          </c:dPt>
          <c:dPt>
            <c:idx val="7"/>
            <c:bubble3D val="0"/>
            <c:spPr>
              <a:solidFill>
                <a:schemeClr val="tx2">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B3B6-4C62-8701-449115868707}"/>
              </c:ext>
            </c:extLst>
          </c:dPt>
          <c:dPt>
            <c:idx val="8"/>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2-B3B6-4C62-8701-449115868707}"/>
              </c:ext>
            </c:extLst>
          </c:dPt>
          <c:dPt>
            <c:idx val="9"/>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6-B3B6-4C62-8701-449115868707}"/>
              </c:ext>
            </c:extLst>
          </c:dPt>
          <c:dPt>
            <c:idx val="10"/>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3C-B3B6-4C62-8701-44911586870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9F9-4940-8625-41F44869C99E}"/>
              </c:ext>
            </c:extLst>
          </c:dPt>
          <c:dPt>
            <c:idx val="12"/>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42-B3B6-4C62-8701-44911586870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9F9-4940-8625-41F44869C99E}"/>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9F9-4940-8625-41F44869C99E}"/>
              </c:ext>
            </c:extLst>
          </c:dPt>
          <c:dLbls>
            <c:dLbl>
              <c:idx val="8"/>
              <c:layout>
                <c:manualLayout>
                  <c:x val="8.915927522370852E-2"/>
                  <c:y val="-0.1245241342091759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32-B3B6-4C62-8701-449115868707}"/>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Charts!$A$4:$A$18</c:f>
              <c:strCache>
                <c:ptCount val="15"/>
                <c:pt idx="0">
                  <c:v>Agriculture</c:v>
                </c:pt>
                <c:pt idx="1">
                  <c:v>Environmental Management</c:v>
                </c:pt>
                <c:pt idx="2">
                  <c:v>Forests </c:v>
                </c:pt>
                <c:pt idx="3">
                  <c:v>Lands</c:v>
                </c:pt>
                <c:pt idx="4">
                  <c:v>Integrated Water Resources Management </c:v>
                </c:pt>
                <c:pt idx="5">
                  <c:v>Meteorology</c:v>
                </c:pt>
                <c:pt idx="6">
                  <c:v>Energy</c:v>
                </c:pt>
                <c:pt idx="7">
                  <c:v>Water Supply </c:v>
                </c:pt>
                <c:pt idx="8">
                  <c:v>Sanitation</c:v>
                </c:pt>
                <c:pt idx="9">
                  <c:v>Transport</c:v>
                </c:pt>
                <c:pt idx="10">
                  <c:v>Urbanization, rural settlements</c:v>
                </c:pt>
                <c:pt idx="11">
                  <c:v>Private Sector Development</c:v>
                </c:pt>
                <c:pt idx="12">
                  <c:v>Multi-Sector</c:v>
                </c:pt>
                <c:pt idx="13">
                  <c:v>Education</c:v>
                </c:pt>
                <c:pt idx="14">
                  <c:v>Health</c:v>
                </c:pt>
              </c:strCache>
            </c:strRef>
          </c:cat>
          <c:val>
            <c:numRef>
              <c:f>Charts!$B$4:$B$18</c:f>
              <c:numCache>
                <c:formatCode>#,##0</c:formatCode>
                <c:ptCount val="15"/>
                <c:pt idx="0">
                  <c:v>1088548518.3249247</c:v>
                </c:pt>
                <c:pt idx="1">
                  <c:v>95113298.665869951</c:v>
                </c:pt>
                <c:pt idx="2">
                  <c:v>72948867.81311141</c:v>
                </c:pt>
                <c:pt idx="3">
                  <c:v>577133.52520330343</c:v>
                </c:pt>
                <c:pt idx="4">
                  <c:v>272231937.99975419</c:v>
                </c:pt>
                <c:pt idx="5">
                  <c:v>28882169.408555914</c:v>
                </c:pt>
                <c:pt idx="6">
                  <c:v>2067035974.9160197</c:v>
                </c:pt>
                <c:pt idx="7">
                  <c:v>897523054.54588938</c:v>
                </c:pt>
                <c:pt idx="8">
                  <c:v>479124355.88672829</c:v>
                </c:pt>
                <c:pt idx="9">
                  <c:v>310846911.60941887</c:v>
                </c:pt>
                <c:pt idx="10">
                  <c:v>572986254.27551627</c:v>
                </c:pt>
                <c:pt idx="11">
                  <c:v>280358074.65680391</c:v>
                </c:pt>
                <c:pt idx="12">
                  <c:v>674124245.48059261</c:v>
                </c:pt>
                <c:pt idx="13">
                  <c:v>148767977.39503163</c:v>
                </c:pt>
                <c:pt idx="14">
                  <c:v>56895073.207162201</c:v>
                </c:pt>
              </c:numCache>
            </c:numRef>
          </c:val>
          <c:extLst>
            <c:ext xmlns:c16="http://schemas.microsoft.com/office/drawing/2014/chart" uri="{C3380CC4-5D6E-409C-BE32-E72D297353CC}">
              <c16:uniqueId val="{00000000-B3B6-4C62-8701-449115868707}"/>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2.1606664288144173E-2"/>
          <c:y val="0.83466886274054852"/>
          <c:w val="0.97414966437941308"/>
          <c:h val="0.1638054357916793"/>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R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[Rwanda_NDC _Finance_Flow_22_Mar_2024 FINAL FINAL (1).xlsx]Charts!PivotTable9</c:name>
    <c:fmtId val="12"/>
  </c:pivotSource>
  <c:chart>
    <c:title>
      <c:tx>
        <c:rich>
          <a:bodyPr rot="0" spcFirstLastPara="1" vertOverflow="ellipsis" vert="horz" wrap="square" anchor="ctr" anchorCtr="1"/>
          <a:lstStyle/>
          <a:p>
            <a:pPr>
              <a:defRPr sz="1050" b="0" i="0" u="none" strike="noStrike" kern="1200" spc="0" baseline="0">
                <a:solidFill>
                  <a:sysClr val="windowText" lastClr="000000"/>
                </a:solidFill>
                <a:latin typeface="+mn-lt"/>
                <a:ea typeface="+mn-ea"/>
                <a:cs typeface="+mn-cs"/>
              </a:defRPr>
            </a:pPr>
            <a:r>
              <a:rPr lang="en-US" sz="1050" b="1" i="0" baseline="0">
                <a:solidFill>
                  <a:sysClr val="windowText" lastClr="000000"/>
                </a:solidFill>
                <a:effectLst/>
              </a:rPr>
              <a:t>Projects' Support Type</a:t>
            </a:r>
            <a:endParaRPr lang="en-US" sz="1050">
              <a:solidFill>
                <a:sysClr val="windowText" lastClr="000000"/>
              </a:solidFill>
              <a:effectLst/>
            </a:endParaRPr>
          </a:p>
        </c:rich>
      </c:tx>
      <c:layout>
        <c:manualLayout>
          <c:xMode val="edge"/>
          <c:yMode val="edge"/>
          <c:x val="0.58935740706053341"/>
          <c:y val="2.8414416180353456E-2"/>
        </c:manualLayout>
      </c:layout>
      <c:overlay val="0"/>
      <c:spPr>
        <a:solidFill>
          <a:schemeClr val="bg1">
            <a:lumMod val="95000"/>
          </a:schemeClr>
        </a:solidFill>
        <a:ln>
          <a:noFill/>
        </a:ln>
        <a:effectLst/>
      </c:spPr>
    </c:title>
    <c:autoTitleDeleted val="0"/>
    <c:pivotFmts>
      <c:pivotFmt>
        <c:idx val="0"/>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dLbl>
          <c:idx val="0"/>
          <c:layout>
            <c:manualLayout>
              <c:x val="-0.11126613873273287"/>
              <c:y val="5.894244175938587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separator> </c:separator>
          <c:extLst>
            <c:ext xmlns:c15="http://schemas.microsoft.com/office/drawing/2012/chart" uri="{CE6537A1-D6FC-4f65-9D91-7224C49458BB}">
              <c15:layout>
                <c:manualLayout>
                  <c:w val="0.29941764027523576"/>
                  <c:h val="0.1387528531934672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789305614168911"/>
          <c:y val="0.19091731583672877"/>
          <c:w val="0.66977941193064505"/>
          <c:h val="0.71578294662218966"/>
        </c:manualLayout>
      </c:layout>
      <c:pie3DChart>
        <c:varyColors val="1"/>
        <c:ser>
          <c:idx val="0"/>
          <c:order val="0"/>
          <c:tx>
            <c:strRef>
              <c:f>Charts!$B$64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2C08-4264-9C46-19FEDB5A3CCD}"/>
              </c:ext>
            </c:extLst>
          </c:dPt>
          <c:dPt>
            <c:idx val="1"/>
            <c:bubble3D val="0"/>
            <c:explosion val="22"/>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2C08-4264-9C46-19FEDB5A3CCD}"/>
              </c:ext>
            </c:extLst>
          </c:dPt>
          <c:dLbls>
            <c:dLbl>
              <c:idx val="1"/>
              <c:layout>
                <c:manualLayout>
                  <c:x val="-0.11126613873273287"/>
                  <c:y val="5.894244175938587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separator> </c:separator>
              <c:extLst>
                <c:ext xmlns:c15="http://schemas.microsoft.com/office/drawing/2012/chart" uri="{CE6537A1-D6FC-4f65-9D91-7224C49458BB}">
                  <c15:layout>
                    <c:manualLayout>
                      <c:w val="0.29941764027523576"/>
                      <c:h val="0.13875285319346722"/>
                    </c:manualLayout>
                  </c15:layout>
                </c:ext>
                <c:ext xmlns:c16="http://schemas.microsoft.com/office/drawing/2014/chart" uri="{C3380CC4-5D6E-409C-BE32-E72D297353CC}">
                  <c16:uniqueId val="{00000001-2C08-4264-9C46-19FEDB5A3CC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Charts!$A$65:$A$67</c:f>
              <c:strCache>
                <c:ptCount val="2"/>
                <c:pt idx="0">
                  <c:v>Project</c:v>
                </c:pt>
                <c:pt idx="1">
                  <c:v>Technical Assistance</c:v>
                </c:pt>
              </c:strCache>
            </c:strRef>
          </c:cat>
          <c:val>
            <c:numRef>
              <c:f>Charts!$B$65:$B$67</c:f>
              <c:numCache>
                <c:formatCode>#,##0</c:formatCode>
                <c:ptCount val="2"/>
                <c:pt idx="0">
                  <c:v>6125044828.0498915</c:v>
                </c:pt>
                <c:pt idx="1">
                  <c:v>925146128.66069043</c:v>
                </c:pt>
              </c:numCache>
            </c:numRef>
          </c:val>
          <c:extLst>
            <c:ext xmlns:c16="http://schemas.microsoft.com/office/drawing/2014/chart" uri="{C3380CC4-5D6E-409C-BE32-E72D297353CC}">
              <c16:uniqueId val="{00000000-2C08-4264-9C46-19FEDB5A3CCD}"/>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2.5774441651692837E-2"/>
          <c:y val="0.81387116343373433"/>
          <c:w val="0.87566872309365151"/>
          <c:h val="0.1741632450975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[Rwanda_NDC _Finance_Flow_22_Mar_2024 FINAL FINAL (1).xlsx]Charts!PivotTable2</c:name>
    <c:fmtId val="15"/>
  </c:pivotSource>
  <c:chart>
    <c:title>
      <c:tx>
        <c:rich>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r>
              <a:rPr lang="en-US" sz="1050" b="1">
                <a:solidFill>
                  <a:sysClr val="windowText" lastClr="000000"/>
                </a:solidFill>
              </a:rPr>
              <a:t>Funding</a:t>
            </a:r>
            <a:r>
              <a:rPr lang="en-US" sz="1050" b="1" baseline="0">
                <a:solidFill>
                  <a:sysClr val="windowText" lastClr="000000"/>
                </a:solidFill>
              </a:rPr>
              <a:t> type</a:t>
            </a:r>
            <a:endParaRPr lang="en-US" sz="1050" b="1">
              <a:solidFill>
                <a:sysClr val="windowText" lastClr="000000"/>
              </a:solidFill>
            </a:endParaRPr>
          </a:p>
        </c:rich>
      </c:tx>
      <c:layout>
        <c:manualLayout>
          <c:xMode val="edge"/>
          <c:yMode val="edge"/>
          <c:x val="0.42808333333333337"/>
          <c:y val="5.9164479440069993E-2"/>
        </c:manualLayout>
      </c:layout>
      <c:overlay val="0"/>
      <c:spPr>
        <a:solidFill>
          <a:schemeClr val="bg1">
            <a:lumMod val="95000"/>
          </a:schemeClr>
        </a:solidFill>
        <a:ln>
          <a:noFill/>
        </a:ln>
        <a:effectLst/>
      </c:spPr>
      <c:txPr>
        <a:bodyPr rot="0" spcFirstLastPara="1" vertOverflow="ellipsis" vert="horz" wrap="square" anchor="ctr" anchorCtr="1"/>
        <a:lstStyle/>
        <a:p>
          <a:pPr>
            <a:defRPr sz="105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3.0990266841644794E-2"/>
              <c:y val="-2.264946048410615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Charts!$B$29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CD2-463C-B117-E2135A4DFAF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CD2-463C-B117-E2135A4DFAF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CD2-463C-B117-E2135A4DFAF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CD2-463C-B117-E2135A4DFAF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CD2-463C-B117-E2135A4DFAF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CD2-463C-B117-E2135A4DFAF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RW"/>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Charts!$A$30:$A$36</c:f>
              <c:strCache>
                <c:ptCount val="6"/>
                <c:pt idx="0">
                  <c:v>Government of Rwanda(GoR)</c:v>
                </c:pt>
                <c:pt idx="1">
                  <c:v>Grant</c:v>
                </c:pt>
                <c:pt idx="2">
                  <c:v>Grant/GoR</c:v>
                </c:pt>
                <c:pt idx="3">
                  <c:v>Grant/Loan/GoR</c:v>
                </c:pt>
                <c:pt idx="4">
                  <c:v>Loan</c:v>
                </c:pt>
                <c:pt idx="5">
                  <c:v>Loan/GoR</c:v>
                </c:pt>
              </c:strCache>
            </c:strRef>
          </c:cat>
          <c:val>
            <c:numRef>
              <c:f>Charts!$B$30:$B$36</c:f>
              <c:numCache>
                <c:formatCode>#,##0</c:formatCode>
                <c:ptCount val="6"/>
                <c:pt idx="0">
                  <c:v>1051453356.7289417</c:v>
                </c:pt>
                <c:pt idx="1">
                  <c:v>711929610.38439798</c:v>
                </c:pt>
                <c:pt idx="2">
                  <c:v>2010296292.8536747</c:v>
                </c:pt>
                <c:pt idx="3">
                  <c:v>346297391.90009999</c:v>
                </c:pt>
                <c:pt idx="4">
                  <c:v>329224590.48784</c:v>
                </c:pt>
                <c:pt idx="5">
                  <c:v>308136777.35756439</c:v>
                </c:pt>
              </c:numCache>
            </c:numRef>
          </c:val>
          <c:extLst>
            <c:ext xmlns:c16="http://schemas.microsoft.com/office/drawing/2014/chart" uri="{C3380CC4-5D6E-409C-BE32-E72D297353CC}">
              <c16:uniqueId val="{0000000E-5B97-496B-B185-1FFEE3728B5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[Rwanda_NDC _Finance_Flow_22_Mar_2024 FINAL FINAL (1).xlsx]Charts!PivotTable8</c:name>
    <c:fmtId val="17"/>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spc="0" baseline="0">
                <a:solidFill>
                  <a:sysClr val="windowText" lastClr="000000"/>
                </a:solidFill>
              </a:rPr>
              <a:t>Mobilized funds by  Sector within NDC period (2020-2030</a:t>
            </a:r>
            <a:endParaRPr lang="en-US" sz="1000"/>
          </a:p>
        </c:rich>
      </c:tx>
      <c:layout>
        <c:manualLayout>
          <c:xMode val="edge"/>
          <c:yMode val="edge"/>
          <c:x val="0.35774321556714084"/>
          <c:y val="2.2532271185400077E-2"/>
        </c:manualLayout>
      </c:layout>
      <c:overlay val="0"/>
      <c:spPr>
        <a:solidFill>
          <a:schemeClr val="bg1">
            <a:lumMod val="85000"/>
          </a:schemeClr>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35819078666349"/>
          <c:y val="0.10172942989968856"/>
          <c:w val="0.83565057891250016"/>
          <c:h val="0.49892465196236435"/>
        </c:manualLayout>
      </c:layout>
      <c:barChart>
        <c:barDir val="col"/>
        <c:grouping val="stacked"/>
        <c:varyColors val="0"/>
        <c:ser>
          <c:idx val="0"/>
          <c:order val="0"/>
          <c:tx>
            <c:strRef>
              <c:f>Charts!$B$77:$B$78</c:f>
              <c:strCache>
                <c:ptCount val="1"/>
                <c:pt idx="0">
                  <c:v>Concluded</c:v>
                </c:pt>
              </c:strCache>
            </c:strRef>
          </c:tx>
          <c:spPr>
            <a:solidFill>
              <a:srgbClr val="00B0F0"/>
            </a:solidFill>
            <a:ln>
              <a:noFill/>
            </a:ln>
            <a:effectLst/>
          </c:spPr>
          <c:invertIfNegative val="0"/>
          <c:cat>
            <c:strRef>
              <c:f>Charts!$A$79:$A$89</c:f>
              <c:strCache>
                <c:ptCount val="10"/>
                <c:pt idx="0">
                  <c:v>Energy</c:v>
                </c:pt>
                <c:pt idx="1">
                  <c:v>Agriculture</c:v>
                </c:pt>
                <c:pt idx="2">
                  <c:v>Multi-Sector</c:v>
                </c:pt>
                <c:pt idx="3">
                  <c:v>Water Supply </c:v>
                </c:pt>
                <c:pt idx="4">
                  <c:v>Private Sector Development</c:v>
                </c:pt>
                <c:pt idx="5">
                  <c:v>Urbanization, rural settlements</c:v>
                </c:pt>
                <c:pt idx="6">
                  <c:v>Sanitation</c:v>
                </c:pt>
                <c:pt idx="7">
                  <c:v>Education</c:v>
                </c:pt>
                <c:pt idx="8">
                  <c:v>Integrated Water Resources Management </c:v>
                </c:pt>
                <c:pt idx="9">
                  <c:v>Environmental Management</c:v>
                </c:pt>
              </c:strCache>
            </c:strRef>
          </c:cat>
          <c:val>
            <c:numRef>
              <c:f>Charts!$B$79:$B$89</c:f>
              <c:numCache>
                <c:formatCode>"$"#,##0</c:formatCode>
                <c:ptCount val="10"/>
                <c:pt idx="0">
                  <c:v>12466511.206267202</c:v>
                </c:pt>
                <c:pt idx="1">
                  <c:v>49874767.651908092</c:v>
                </c:pt>
                <c:pt idx="2">
                  <c:v>23987852.648878109</c:v>
                </c:pt>
                <c:pt idx="3">
                  <c:v>25896489.436022446</c:v>
                </c:pt>
                <c:pt idx="4">
                  <c:v>2659887.7122522322</c:v>
                </c:pt>
                <c:pt idx="5">
                  <c:v>28261912.426600404</c:v>
                </c:pt>
                <c:pt idx="6">
                  <c:v>20849.689175193322</c:v>
                </c:pt>
                <c:pt idx="7">
                  <c:v>758876.41458161536</c:v>
                </c:pt>
                <c:pt idx="8">
                  <c:v>8330102.2390072225</c:v>
                </c:pt>
                <c:pt idx="9">
                  <c:v>26959118.776061855</c:v>
                </c:pt>
              </c:numCache>
            </c:numRef>
          </c:val>
          <c:extLst>
            <c:ext xmlns:c16="http://schemas.microsoft.com/office/drawing/2014/chart" uri="{C3380CC4-5D6E-409C-BE32-E72D297353CC}">
              <c16:uniqueId val="{00000000-41C4-4342-83EF-C71C2ACDDA2F}"/>
            </c:ext>
          </c:extLst>
        </c:ser>
        <c:ser>
          <c:idx val="1"/>
          <c:order val="1"/>
          <c:tx>
            <c:strRef>
              <c:f>Charts!$C$77:$C$78</c:f>
              <c:strCache>
                <c:ptCount val="1"/>
                <c:pt idx="0">
                  <c:v>Ongoing</c:v>
                </c:pt>
              </c:strCache>
            </c:strRef>
          </c:tx>
          <c:spPr>
            <a:solidFill>
              <a:schemeClr val="accent3">
                <a:lumMod val="50000"/>
              </a:schemeClr>
            </a:solidFill>
            <a:ln>
              <a:noFill/>
            </a:ln>
            <a:effectLst/>
          </c:spPr>
          <c:invertIfNegative val="0"/>
          <c:cat>
            <c:strRef>
              <c:f>Charts!$A$79:$A$89</c:f>
              <c:strCache>
                <c:ptCount val="10"/>
                <c:pt idx="0">
                  <c:v>Energy</c:v>
                </c:pt>
                <c:pt idx="1">
                  <c:v>Agriculture</c:v>
                </c:pt>
                <c:pt idx="2">
                  <c:v>Multi-Sector</c:v>
                </c:pt>
                <c:pt idx="3">
                  <c:v>Water Supply </c:v>
                </c:pt>
                <c:pt idx="4">
                  <c:v>Private Sector Development</c:v>
                </c:pt>
                <c:pt idx="5">
                  <c:v>Urbanization, rural settlements</c:v>
                </c:pt>
                <c:pt idx="6">
                  <c:v>Sanitation</c:v>
                </c:pt>
                <c:pt idx="7">
                  <c:v>Education</c:v>
                </c:pt>
                <c:pt idx="8">
                  <c:v>Integrated Water Resources Management </c:v>
                </c:pt>
                <c:pt idx="9">
                  <c:v>Environmental Management</c:v>
                </c:pt>
              </c:strCache>
            </c:strRef>
          </c:cat>
          <c:val>
            <c:numRef>
              <c:f>Charts!$C$79:$C$89</c:f>
              <c:numCache>
                <c:formatCode>"$"#,##0</c:formatCode>
                <c:ptCount val="10"/>
                <c:pt idx="0">
                  <c:v>1099409918.4611473</c:v>
                </c:pt>
                <c:pt idx="1">
                  <c:v>916805834.7805829</c:v>
                </c:pt>
                <c:pt idx="2">
                  <c:v>284096610.49840337</c:v>
                </c:pt>
                <c:pt idx="3">
                  <c:v>246167959.23742217</c:v>
                </c:pt>
                <c:pt idx="4">
                  <c:v>276683553.34948945</c:v>
                </c:pt>
                <c:pt idx="5">
                  <c:v>146977557.20770454</c:v>
                </c:pt>
                <c:pt idx="6">
                  <c:v>162514800.91176465</c:v>
                </c:pt>
                <c:pt idx="7">
                  <c:v>148009100.98045</c:v>
                </c:pt>
                <c:pt idx="8">
                  <c:v>104658610.04619564</c:v>
                </c:pt>
                <c:pt idx="9">
                  <c:v>46694964.777253836</c:v>
                </c:pt>
              </c:numCache>
            </c:numRef>
          </c:val>
          <c:extLst>
            <c:ext xmlns:c16="http://schemas.microsoft.com/office/drawing/2014/chart" uri="{C3380CC4-5D6E-409C-BE32-E72D297353CC}">
              <c16:uniqueId val="{00000001-41C4-4342-83EF-C71C2ACDDA2F}"/>
            </c:ext>
          </c:extLst>
        </c:ser>
        <c:ser>
          <c:idx val="2"/>
          <c:order val="2"/>
          <c:tx>
            <c:strRef>
              <c:f>Charts!$D$77:$D$78</c:f>
              <c:strCache>
                <c:ptCount val="1"/>
                <c:pt idx="0">
                  <c:v>Planned</c:v>
                </c:pt>
              </c:strCache>
            </c:strRef>
          </c:tx>
          <c:spPr>
            <a:solidFill>
              <a:schemeClr val="accent3">
                <a:lumMod val="60000"/>
                <a:lumOff val="40000"/>
              </a:schemeClr>
            </a:solidFill>
            <a:ln>
              <a:noFill/>
            </a:ln>
            <a:effectLst/>
          </c:spPr>
          <c:invertIfNegative val="0"/>
          <c:cat>
            <c:strRef>
              <c:f>Charts!$A$79:$A$89</c:f>
              <c:strCache>
                <c:ptCount val="10"/>
                <c:pt idx="0">
                  <c:v>Energy</c:v>
                </c:pt>
                <c:pt idx="1">
                  <c:v>Agriculture</c:v>
                </c:pt>
                <c:pt idx="2">
                  <c:v>Multi-Sector</c:v>
                </c:pt>
                <c:pt idx="3">
                  <c:v>Water Supply </c:v>
                </c:pt>
                <c:pt idx="4">
                  <c:v>Private Sector Development</c:v>
                </c:pt>
                <c:pt idx="5">
                  <c:v>Urbanization, rural settlements</c:v>
                </c:pt>
                <c:pt idx="6">
                  <c:v>Sanitation</c:v>
                </c:pt>
                <c:pt idx="7">
                  <c:v>Education</c:v>
                </c:pt>
                <c:pt idx="8">
                  <c:v>Integrated Water Resources Management </c:v>
                </c:pt>
                <c:pt idx="9">
                  <c:v>Environmental Management</c:v>
                </c:pt>
              </c:strCache>
            </c:strRef>
          </c:cat>
          <c:val>
            <c:numRef>
              <c:f>Charts!$D$79:$D$89</c:f>
              <c:numCache>
                <c:formatCode>"$"#,##0</c:formatCode>
                <c:ptCount val="10"/>
                <c:pt idx="0">
                  <c:v>408875120.26658958</c:v>
                </c:pt>
                <c:pt idx="1">
                  <c:v>3931538.461538461</c:v>
                </c:pt>
                <c:pt idx="2">
                  <c:v>346003865</c:v>
                </c:pt>
                <c:pt idx="3">
                  <c:v>143890463.79105428</c:v>
                </c:pt>
                <c:pt idx="4">
                  <c:v>713892.68506214337</c:v>
                </c:pt>
                <c:pt idx="5">
                  <c:v>33518093.223220628</c:v>
                </c:pt>
                <c:pt idx="6">
                  <c:v>41141228.93809744</c:v>
                </c:pt>
                <c:pt idx="9">
                  <c:v>4000000</c:v>
                </c:pt>
              </c:numCache>
            </c:numRef>
          </c:val>
          <c:extLst>
            <c:ext xmlns:c16="http://schemas.microsoft.com/office/drawing/2014/chart" uri="{C3380CC4-5D6E-409C-BE32-E72D297353CC}">
              <c16:uniqueId val="{00000002-41C4-4342-83EF-C71C2ACDDA2F}"/>
            </c:ext>
          </c:extLst>
        </c:ser>
        <c:dLbls>
          <c:showLegendKey val="0"/>
          <c:showVal val="0"/>
          <c:showCatName val="0"/>
          <c:showSerName val="0"/>
          <c:showPercent val="0"/>
          <c:showBubbleSize val="0"/>
        </c:dLbls>
        <c:gapWidth val="150"/>
        <c:overlap val="98"/>
        <c:axId val="602088528"/>
        <c:axId val="375573728"/>
      </c:barChart>
      <c:catAx>
        <c:axId val="60208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RW"/>
          </a:p>
        </c:txPr>
        <c:crossAx val="375573728"/>
        <c:crosses val="autoZero"/>
        <c:auto val="1"/>
        <c:lblAlgn val="ctr"/>
        <c:lblOffset val="100"/>
        <c:noMultiLvlLbl val="0"/>
      </c:catAx>
      <c:valAx>
        <c:axId val="3755737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2088528"/>
        <c:crosses val="autoZero"/>
        <c:crossBetween val="between"/>
      </c:valAx>
      <c:spPr>
        <a:noFill/>
        <a:ln>
          <a:noFill/>
        </a:ln>
        <a:effectLst/>
      </c:spPr>
    </c:plotArea>
    <c:legend>
      <c:legendPos val="r"/>
      <c:layout>
        <c:manualLayout>
          <c:xMode val="edge"/>
          <c:yMode val="edge"/>
          <c:x val="0.81834670734017456"/>
          <c:y val="0.18384245828920512"/>
          <c:w val="0.12566046651488466"/>
          <c:h val="0.2580396190029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[Rwanda_NDC _Finance_Flow_22_Mar_2024 FINAL FINAL (1).xlsx]Charts!PivotTable10</c:name>
    <c:fmtId val="17"/>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New area of investment by Sector </a:t>
            </a:r>
          </a:p>
        </c:rich>
      </c:tx>
      <c:layout>
        <c:manualLayout>
          <c:xMode val="edge"/>
          <c:yMode val="edge"/>
          <c:x val="0.38981662292213481"/>
          <c:y val="1.075250475486117E-2"/>
        </c:manualLayout>
      </c:layout>
      <c:overlay val="0"/>
      <c:spPr>
        <a:solidFill>
          <a:schemeClr val="bg2">
            <a:lumMod val="90000"/>
          </a:schemeClr>
        </a:solid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en-R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092233768584571E-2"/>
          <c:y val="9.0589091050870013E-2"/>
          <c:w val="0.93875447387258426"/>
          <c:h val="0.47803199311839695"/>
        </c:manualLayout>
      </c:layout>
      <c:barChart>
        <c:barDir val="col"/>
        <c:grouping val="clustered"/>
        <c:varyColors val="0"/>
        <c:ser>
          <c:idx val="0"/>
          <c:order val="0"/>
          <c:tx>
            <c:strRef>
              <c:f>Charts!$B$95:$B$96</c:f>
              <c:strCache>
                <c:ptCount val="1"/>
                <c:pt idx="0">
                  <c:v>Without support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60000"/>
                        <a:lumOff val="40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Charts!$A$97:$A$112</c:f>
              <c:strCache>
                <c:ptCount val="15"/>
                <c:pt idx="0">
                  <c:v>Energy</c:v>
                </c:pt>
                <c:pt idx="1">
                  <c:v>Agriculture</c:v>
                </c:pt>
                <c:pt idx="2">
                  <c:v>Environmental Management</c:v>
                </c:pt>
                <c:pt idx="3">
                  <c:v>Urbanization, rural settlements</c:v>
                </c:pt>
                <c:pt idx="4">
                  <c:v>Transport</c:v>
                </c:pt>
                <c:pt idx="5">
                  <c:v>Forests </c:v>
                </c:pt>
                <c:pt idx="6">
                  <c:v>Sanitation</c:v>
                </c:pt>
                <c:pt idx="7">
                  <c:v>Multi-Sector</c:v>
                </c:pt>
                <c:pt idx="8">
                  <c:v>Integrated Water Resources Management </c:v>
                </c:pt>
                <c:pt idx="9">
                  <c:v>Meteorology</c:v>
                </c:pt>
                <c:pt idx="10">
                  <c:v>Lands</c:v>
                </c:pt>
                <c:pt idx="11">
                  <c:v>Water Supply </c:v>
                </c:pt>
                <c:pt idx="12">
                  <c:v>Private Sector Development</c:v>
                </c:pt>
                <c:pt idx="13">
                  <c:v>Education</c:v>
                </c:pt>
                <c:pt idx="14">
                  <c:v>Health</c:v>
                </c:pt>
              </c:strCache>
            </c:strRef>
          </c:cat>
          <c:val>
            <c:numRef>
              <c:f>Charts!$B$97:$B$112</c:f>
              <c:numCache>
                <c:formatCode>#,##0</c:formatCode>
                <c:ptCount val="15"/>
                <c:pt idx="0">
                  <c:v>32</c:v>
                </c:pt>
                <c:pt idx="1">
                  <c:v>32</c:v>
                </c:pt>
                <c:pt idx="2">
                  <c:v>32</c:v>
                </c:pt>
                <c:pt idx="3">
                  <c:v>28</c:v>
                </c:pt>
                <c:pt idx="4">
                  <c:v>23</c:v>
                </c:pt>
                <c:pt idx="5">
                  <c:v>21</c:v>
                </c:pt>
                <c:pt idx="6">
                  <c:v>22</c:v>
                </c:pt>
                <c:pt idx="7">
                  <c:v>17</c:v>
                </c:pt>
                <c:pt idx="8">
                  <c:v>15</c:v>
                </c:pt>
                <c:pt idx="9">
                  <c:v>11</c:v>
                </c:pt>
                <c:pt idx="10">
                  <c:v>11</c:v>
                </c:pt>
                <c:pt idx="11">
                  <c:v>9</c:v>
                </c:pt>
                <c:pt idx="12">
                  <c:v>8</c:v>
                </c:pt>
                <c:pt idx="13">
                  <c:v>1</c:v>
                </c:pt>
                <c:pt idx="14">
                  <c:v>1</c:v>
                </c:pt>
              </c:numCache>
            </c:numRef>
          </c:val>
          <c:extLst>
            <c:ext xmlns:c16="http://schemas.microsoft.com/office/drawing/2014/chart" uri="{C3380CC4-5D6E-409C-BE32-E72D297353CC}">
              <c16:uniqueId val="{00000000-F529-4EEA-AEAE-626D7C53A9FB}"/>
            </c:ext>
          </c:extLst>
        </c:ser>
        <c:ser>
          <c:idx val="1"/>
          <c:order val="1"/>
          <c:tx>
            <c:strRef>
              <c:f>Charts!$C$95:$C$96</c:f>
              <c:strCache>
                <c:ptCount val="1"/>
                <c:pt idx="0">
                  <c:v>Indicative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Charts!$A$97:$A$112</c:f>
              <c:strCache>
                <c:ptCount val="15"/>
                <c:pt idx="0">
                  <c:v>Energy</c:v>
                </c:pt>
                <c:pt idx="1">
                  <c:v>Agriculture</c:v>
                </c:pt>
                <c:pt idx="2">
                  <c:v>Environmental Management</c:v>
                </c:pt>
                <c:pt idx="3">
                  <c:v>Urbanization, rural settlements</c:v>
                </c:pt>
                <c:pt idx="4">
                  <c:v>Transport</c:v>
                </c:pt>
                <c:pt idx="5">
                  <c:v>Forests </c:v>
                </c:pt>
                <c:pt idx="6">
                  <c:v>Sanitation</c:v>
                </c:pt>
                <c:pt idx="7">
                  <c:v>Multi-Sector</c:v>
                </c:pt>
                <c:pt idx="8">
                  <c:v>Integrated Water Resources Management </c:v>
                </c:pt>
                <c:pt idx="9">
                  <c:v>Meteorology</c:v>
                </c:pt>
                <c:pt idx="10">
                  <c:v>Lands</c:v>
                </c:pt>
                <c:pt idx="11">
                  <c:v>Water Supply </c:v>
                </c:pt>
                <c:pt idx="12">
                  <c:v>Private Sector Development</c:v>
                </c:pt>
                <c:pt idx="13">
                  <c:v>Education</c:v>
                </c:pt>
                <c:pt idx="14">
                  <c:v>Health</c:v>
                </c:pt>
              </c:strCache>
            </c:strRef>
          </c:cat>
          <c:val>
            <c:numRef>
              <c:f>Charts!$C$97:$C$112</c:f>
              <c:numCache>
                <c:formatCode>#,##0</c:formatCode>
                <c:ptCount val="15"/>
                <c:pt idx="0">
                  <c:v>11</c:v>
                </c:pt>
                <c:pt idx="1">
                  <c:v>1</c:v>
                </c:pt>
                <c:pt idx="2">
                  <c:v>3</c:v>
                </c:pt>
                <c:pt idx="3">
                  <c:v>2</c:v>
                </c:pt>
                <c:pt idx="4">
                  <c:v>5</c:v>
                </c:pt>
                <c:pt idx="5">
                  <c:v>1</c:v>
                </c:pt>
                <c:pt idx="6">
                  <c:v>7</c:v>
                </c:pt>
                <c:pt idx="7">
                  <c:v>3</c:v>
                </c:pt>
                <c:pt idx="8">
                  <c:v>7</c:v>
                </c:pt>
                <c:pt idx="9">
                  <c:v>5</c:v>
                </c:pt>
                <c:pt idx="11">
                  <c:v>8</c:v>
                </c:pt>
                <c:pt idx="12">
                  <c:v>2</c:v>
                </c:pt>
              </c:numCache>
            </c:numRef>
          </c:val>
          <c:extLst>
            <c:ext xmlns:c16="http://schemas.microsoft.com/office/drawing/2014/chart" uri="{C3380CC4-5D6E-409C-BE32-E72D297353CC}">
              <c16:uniqueId val="{00000001-F529-4EEA-AEAE-626D7C53A9FB}"/>
            </c:ext>
          </c:extLst>
        </c:ser>
        <c:dLbls>
          <c:showLegendKey val="0"/>
          <c:showVal val="0"/>
          <c:showCatName val="0"/>
          <c:showSerName val="0"/>
          <c:showPercent val="0"/>
          <c:showBubbleSize val="0"/>
        </c:dLbls>
        <c:gapWidth val="219"/>
        <c:overlap val="-27"/>
        <c:axId val="602090928"/>
        <c:axId val="375571248"/>
      </c:barChart>
      <c:catAx>
        <c:axId val="60209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RW"/>
          </a:p>
        </c:txPr>
        <c:crossAx val="375571248"/>
        <c:crosses val="autoZero"/>
        <c:auto val="1"/>
        <c:lblAlgn val="ctr"/>
        <c:lblOffset val="100"/>
        <c:noMultiLvlLbl val="0"/>
      </c:catAx>
      <c:valAx>
        <c:axId val="375571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602090928"/>
        <c:crosses val="autoZero"/>
        <c:crossBetween val="between"/>
      </c:valAx>
      <c:spPr>
        <a:noFill/>
        <a:ln>
          <a:noFill/>
        </a:ln>
        <a:effectLst/>
      </c:spPr>
    </c:plotArea>
    <c:legend>
      <c:legendPos val="r"/>
      <c:layout>
        <c:manualLayout>
          <c:xMode val="edge"/>
          <c:yMode val="edge"/>
          <c:x val="0.81538798245830557"/>
          <c:y val="8.9401441871289164E-2"/>
          <c:w val="0.16371337595339769"/>
          <c:h val="0.1867685707636654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[Rwanda_NDC _Finance_Flow_22_Mar_2024 FINAL FINAL (1).xlsx]Charts!PivotTable5</c:name>
    <c:fmtId val="17"/>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spc="0" baseline="0">
                <a:solidFill>
                  <a:sysClr val="windowText" lastClr="000000"/>
                </a:solidFill>
              </a:rPr>
              <a:t>Fund mobilization by  Channel of Financial Flows 2020-2025</a:t>
            </a:r>
          </a:p>
        </c:rich>
      </c:tx>
      <c:layout>
        <c:manualLayout>
          <c:xMode val="edge"/>
          <c:yMode val="edge"/>
          <c:x val="0.2612163322824359"/>
          <c:y val="0.11859188164710018"/>
        </c:manualLayout>
      </c:layout>
      <c:overlay val="0"/>
      <c:spPr>
        <a:solidFill>
          <a:schemeClr val="bg1">
            <a:lumMod val="85000"/>
          </a:schemeClr>
        </a:solid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RW"/>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8958880139983"/>
          <c:y val="0.20200891997958276"/>
          <c:w val="0.74793263342082239"/>
          <c:h val="0.57771444350540135"/>
        </c:manualLayout>
      </c:layout>
      <c:barChart>
        <c:barDir val="col"/>
        <c:grouping val="stacked"/>
        <c:varyColors val="0"/>
        <c:ser>
          <c:idx val="0"/>
          <c:order val="0"/>
          <c:tx>
            <c:strRef>
              <c:f>Charts!$B$46:$B$47</c:f>
              <c:strCache>
                <c:ptCount val="1"/>
                <c:pt idx="0">
                  <c:v>Concluded</c:v>
                </c:pt>
              </c:strCache>
            </c:strRef>
          </c:tx>
          <c:spPr>
            <a:solidFill>
              <a:schemeClr val="accent1"/>
            </a:solidFill>
            <a:ln>
              <a:noFill/>
            </a:ln>
            <a:effectLst/>
          </c:spPr>
          <c:invertIfNegative val="0"/>
          <c:cat>
            <c:strRef>
              <c:f>Charts!$A$48:$A$51</c:f>
              <c:strCache>
                <c:ptCount val="3"/>
                <c:pt idx="0">
                  <c:v>Government of Rwanda(GoR)</c:v>
                </c:pt>
                <c:pt idx="1">
                  <c:v>Bilateral</c:v>
                </c:pt>
                <c:pt idx="2">
                  <c:v>Multirateral</c:v>
                </c:pt>
              </c:strCache>
            </c:strRef>
          </c:cat>
          <c:val>
            <c:numRef>
              <c:f>Charts!$B$48:$B$51</c:f>
              <c:numCache>
                <c:formatCode>"$"#,##0</c:formatCode>
                <c:ptCount val="3"/>
                <c:pt idx="0">
                  <c:v>86564097.1317527</c:v>
                </c:pt>
                <c:pt idx="1">
                  <c:v>19359598.928156957</c:v>
                </c:pt>
                <c:pt idx="2">
                  <c:v>82169575.614954621</c:v>
                </c:pt>
              </c:numCache>
            </c:numRef>
          </c:val>
          <c:extLst>
            <c:ext xmlns:c16="http://schemas.microsoft.com/office/drawing/2014/chart" uri="{C3380CC4-5D6E-409C-BE32-E72D297353CC}">
              <c16:uniqueId val="{00000000-2781-4945-8E2F-9E9C148F2149}"/>
            </c:ext>
          </c:extLst>
        </c:ser>
        <c:ser>
          <c:idx val="1"/>
          <c:order val="1"/>
          <c:tx>
            <c:strRef>
              <c:f>Charts!$C$46:$C$47</c:f>
              <c:strCache>
                <c:ptCount val="1"/>
                <c:pt idx="0">
                  <c:v>Ongoing</c:v>
                </c:pt>
              </c:strCache>
            </c:strRef>
          </c:tx>
          <c:spPr>
            <a:solidFill>
              <a:schemeClr val="accent3">
                <a:lumMod val="50000"/>
              </a:schemeClr>
            </a:solidFill>
            <a:ln>
              <a:noFill/>
            </a:ln>
            <a:effectLst/>
          </c:spPr>
          <c:invertIfNegative val="0"/>
          <c:cat>
            <c:strRef>
              <c:f>Charts!$A$48:$A$51</c:f>
              <c:strCache>
                <c:ptCount val="3"/>
                <c:pt idx="0">
                  <c:v>Government of Rwanda(GoR)</c:v>
                </c:pt>
                <c:pt idx="1">
                  <c:v>Bilateral</c:v>
                </c:pt>
                <c:pt idx="2">
                  <c:v>Multirateral</c:v>
                </c:pt>
              </c:strCache>
            </c:strRef>
          </c:cat>
          <c:val>
            <c:numRef>
              <c:f>Charts!$C$48:$C$51</c:f>
              <c:numCache>
                <c:formatCode>"$"#,##0</c:formatCode>
                <c:ptCount val="3"/>
                <c:pt idx="0">
                  <c:v>497256909.34853542</c:v>
                </c:pt>
                <c:pt idx="1">
                  <c:v>326661528.34823763</c:v>
                </c:pt>
                <c:pt idx="2">
                  <c:v>2764135707.9753189</c:v>
                </c:pt>
              </c:numCache>
            </c:numRef>
          </c:val>
          <c:extLst>
            <c:ext xmlns:c16="http://schemas.microsoft.com/office/drawing/2014/chart" uri="{C3380CC4-5D6E-409C-BE32-E72D297353CC}">
              <c16:uniqueId val="{00000003-5F07-40C2-8A68-F2180F3ECFE5}"/>
            </c:ext>
          </c:extLst>
        </c:ser>
        <c:ser>
          <c:idx val="2"/>
          <c:order val="2"/>
          <c:tx>
            <c:strRef>
              <c:f>Charts!$D$46:$D$47</c:f>
              <c:strCache>
                <c:ptCount val="1"/>
                <c:pt idx="0">
                  <c:v>Planned</c:v>
                </c:pt>
              </c:strCache>
            </c:strRef>
          </c:tx>
          <c:spPr>
            <a:solidFill>
              <a:schemeClr val="accent3">
                <a:lumMod val="60000"/>
                <a:lumOff val="40000"/>
              </a:schemeClr>
            </a:solidFill>
            <a:ln>
              <a:noFill/>
            </a:ln>
            <a:effectLst/>
          </c:spPr>
          <c:invertIfNegative val="0"/>
          <c:cat>
            <c:strRef>
              <c:f>Charts!$A$48:$A$51</c:f>
              <c:strCache>
                <c:ptCount val="3"/>
                <c:pt idx="0">
                  <c:v>Government of Rwanda(GoR)</c:v>
                </c:pt>
                <c:pt idx="1">
                  <c:v>Bilateral</c:v>
                </c:pt>
                <c:pt idx="2">
                  <c:v>Multirateral</c:v>
                </c:pt>
              </c:strCache>
            </c:strRef>
          </c:cat>
          <c:val>
            <c:numRef>
              <c:f>Charts!$D$48:$D$51</c:f>
              <c:numCache>
                <c:formatCode>"$"#,##0</c:formatCode>
                <c:ptCount val="3"/>
                <c:pt idx="0">
                  <c:v>479237333.74375266</c:v>
                </c:pt>
                <c:pt idx="1">
                  <c:v>35822432.144684441</c:v>
                </c:pt>
                <c:pt idx="2">
                  <c:v>467432436.47712541</c:v>
                </c:pt>
              </c:numCache>
            </c:numRef>
          </c:val>
          <c:extLst>
            <c:ext xmlns:c16="http://schemas.microsoft.com/office/drawing/2014/chart" uri="{C3380CC4-5D6E-409C-BE32-E72D297353CC}">
              <c16:uniqueId val="{00000004-5F07-40C2-8A68-F2180F3ECFE5}"/>
            </c:ext>
          </c:extLst>
        </c:ser>
        <c:dLbls>
          <c:showLegendKey val="0"/>
          <c:showVal val="0"/>
          <c:showCatName val="0"/>
          <c:showSerName val="0"/>
          <c:showPercent val="0"/>
          <c:showBubbleSize val="0"/>
        </c:dLbls>
        <c:gapWidth val="150"/>
        <c:overlap val="100"/>
        <c:axId val="190780079"/>
        <c:axId val="190800719"/>
      </c:barChart>
      <c:catAx>
        <c:axId val="19078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RW"/>
          </a:p>
        </c:txPr>
        <c:crossAx val="190800719"/>
        <c:crosses val="autoZero"/>
        <c:auto val="1"/>
        <c:lblAlgn val="ctr"/>
        <c:lblOffset val="100"/>
        <c:noMultiLvlLbl val="0"/>
      </c:catAx>
      <c:valAx>
        <c:axId val="1908007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W"/>
          </a:p>
        </c:txPr>
        <c:crossAx val="190780079"/>
        <c:crosses val="autoZero"/>
        <c:crossBetween val="between"/>
      </c:valAx>
      <c:spPr>
        <a:noFill/>
        <a:ln>
          <a:noFill/>
        </a:ln>
        <a:effectLst/>
      </c:spPr>
    </c:plotArea>
    <c:legend>
      <c:legendPos val="r"/>
      <c:layout>
        <c:manualLayout>
          <c:xMode val="edge"/>
          <c:yMode val="edge"/>
          <c:x val="0.58779121257785294"/>
          <c:y val="0.88174818211485517"/>
          <c:w val="0.39765291585449269"/>
          <c:h val="8.9925108989431582E-2"/>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RW"/>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Contribution of mobilized fundsto</a:t>
            </a:r>
            <a:r>
              <a:rPr lang="en-US" b="1" baseline="0">
                <a:solidFill>
                  <a:sysClr val="windowText" lastClr="000000"/>
                </a:solidFill>
              </a:rPr>
              <a:t> GGCRS</a:t>
            </a:r>
            <a:endParaRPr lang="en-US" b="1">
              <a:solidFill>
                <a:sysClr val="windowText" lastClr="000000"/>
              </a:solidFill>
            </a:endParaRPr>
          </a:p>
        </c:rich>
      </c:tx>
      <c:overlay val="0"/>
      <c:spPr>
        <a:solidFill>
          <a:schemeClr val="bg1">
            <a:lumMod val="95000"/>
          </a:schemeClr>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strRef>
              <c:f>Contribution_GGCRS2!$B$418</c:f>
              <c:strCache>
                <c:ptCount val="1"/>
                <c:pt idx="0">
                  <c:v>Sum of US$ Committed (Total Budget)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R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Contribution_GGCRS2!$A$419:$A$427</c:f>
              <c:strCache>
                <c:ptCount val="9"/>
                <c:pt idx="0">
                  <c:v>PoA 2.2 Integrated and resilient urban landscapes</c:v>
                </c:pt>
                <c:pt idx="1">
                  <c:v>PoA 1.2 Green industry and private sector participation</c:v>
                </c:pt>
                <c:pt idx="2">
                  <c:v>PoA 4.2 Functioning rural settlements</c:v>
                </c:pt>
                <c:pt idx="3">
                  <c:v>PoA 4.1 Sustainable agriculture, forestry, and conservation</c:v>
                </c:pt>
                <c:pt idx="4">
                  <c:v> PoA 2.1 Low carbon urban infrastructure and services</c:v>
                </c:pt>
                <c:pt idx="5">
                  <c:v>PoA 3.1 Adaptive and resilient land use management and spatial development</c:v>
                </c:pt>
                <c:pt idx="6">
                  <c:v>PoA 3.2 Integrated water resources management</c:v>
                </c:pt>
                <c:pt idx="7">
                  <c:v>Cross-cutting</c:v>
                </c:pt>
                <c:pt idx="8">
                  <c:v>PoA 1.1 Low-carbon, climate resilient energy and transport networks</c:v>
                </c:pt>
              </c:strCache>
            </c:strRef>
          </c:cat>
          <c:val>
            <c:numRef>
              <c:f>Contribution_GGCRS2!$B$419:$B$427</c:f>
              <c:numCache>
                <c:formatCode>"$"#,##0</c:formatCode>
                <c:ptCount val="9"/>
                <c:pt idx="0">
                  <c:v>15995060.172147129</c:v>
                </c:pt>
                <c:pt idx="1">
                  <c:v>20062406.727314375</c:v>
                </c:pt>
                <c:pt idx="2">
                  <c:v>47604216.444976576</c:v>
                </c:pt>
                <c:pt idx="3">
                  <c:v>161995671.87905833</c:v>
                </c:pt>
                <c:pt idx="4">
                  <c:v>165669992.44987085</c:v>
                </c:pt>
                <c:pt idx="5">
                  <c:v>621550083.00040245</c:v>
                </c:pt>
                <c:pt idx="6">
                  <c:v>886098991.14275861</c:v>
                </c:pt>
                <c:pt idx="7">
                  <c:v>1113189208.1956112</c:v>
                </c:pt>
                <c:pt idx="8">
                  <c:v>1726473989.7003796</c:v>
                </c:pt>
              </c:numCache>
            </c:numRef>
          </c:val>
          <c:extLst>
            <c:ext xmlns:c16="http://schemas.microsoft.com/office/drawing/2014/chart" uri="{C3380CC4-5D6E-409C-BE32-E72D297353CC}">
              <c16:uniqueId val="{00000000-8B57-4E8C-83FC-D317990052AA}"/>
            </c:ext>
          </c:extLst>
        </c:ser>
        <c:dLbls>
          <c:showLegendKey val="0"/>
          <c:showVal val="0"/>
          <c:showCatName val="0"/>
          <c:showSerName val="0"/>
          <c:showPercent val="0"/>
          <c:showBubbleSize val="0"/>
        </c:dLbls>
        <c:gapWidth val="182"/>
        <c:axId val="704020848"/>
        <c:axId val="704023248"/>
      </c:barChart>
      <c:catAx>
        <c:axId val="70402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RW"/>
          </a:p>
        </c:txPr>
        <c:crossAx val="704023248"/>
        <c:crosses val="autoZero"/>
        <c:auto val="1"/>
        <c:lblAlgn val="ctr"/>
        <c:lblOffset val="100"/>
        <c:noMultiLvlLbl val="0"/>
      </c:catAx>
      <c:valAx>
        <c:axId val="704023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RW"/>
          </a:p>
        </c:txPr>
        <c:crossAx val="704020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xdr:col>
      <xdr:colOff>25400</xdr:colOff>
      <xdr:row>1</xdr:row>
      <xdr:rowOff>19050</xdr:rowOff>
    </xdr:from>
    <xdr:to>
      <xdr:col>2</xdr:col>
      <xdr:colOff>803275</xdr:colOff>
      <xdr:row>4</xdr:row>
      <xdr:rowOff>179452</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558800" y="203200"/>
          <a:ext cx="777875" cy="712852"/>
        </a:xfrm>
        <a:prstGeom prst="rect">
          <a:avLst/>
        </a:prstGeom>
      </xdr:spPr>
    </xdr:pic>
    <xdr:clientData/>
  </xdr:twoCellAnchor>
  <xdr:twoCellAnchor editAs="oneCell">
    <xdr:from>
      <xdr:col>3</xdr:col>
      <xdr:colOff>4387850</xdr:colOff>
      <xdr:row>1</xdr:row>
      <xdr:rowOff>62905</xdr:rowOff>
    </xdr:from>
    <xdr:to>
      <xdr:col>3</xdr:col>
      <xdr:colOff>5460599</xdr:colOff>
      <xdr:row>4</xdr:row>
      <xdr:rowOff>157109</xdr:rowOff>
    </xdr:to>
    <xdr:pic>
      <xdr:nvPicPr>
        <xdr:cNvPr id="4" name="Picture 3">
          <a:extLst>
            <a:ext uri="{FF2B5EF4-FFF2-40B4-BE49-F238E27FC236}">
              <a16:creationId xmlns:a16="http://schemas.microsoft.com/office/drawing/2014/main" id="{4DE710A8-B201-4E86-BF12-AFCCAB9A8D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9800" y="247055"/>
          <a:ext cx="1072749" cy="64665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1299764</xdr:colOff>
      <xdr:row>4</xdr:row>
      <xdr:rowOff>49474</xdr:rowOff>
    </xdr:from>
    <xdr:to>
      <xdr:col>2</xdr:col>
      <xdr:colOff>2044727</xdr:colOff>
      <xdr:row>6</xdr:row>
      <xdr:rowOff>128983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617264" y="770464"/>
          <a:ext cx="744963" cy="734352"/>
        </a:xfrm>
        <a:prstGeom prst="rect">
          <a:avLst/>
        </a:prstGeom>
      </xdr:spPr>
    </xdr:pic>
    <xdr:clientData/>
  </xdr:twoCellAnchor>
  <xdr:twoCellAnchor>
    <xdr:from>
      <xdr:col>6</xdr:col>
      <xdr:colOff>576034</xdr:colOff>
      <xdr:row>37</xdr:row>
      <xdr:rowOff>112258</xdr:rowOff>
    </xdr:from>
    <xdr:to>
      <xdr:col>8</xdr:col>
      <xdr:colOff>762000</xdr:colOff>
      <xdr:row>48</xdr:row>
      <xdr:rowOff>145143</xdr:rowOff>
    </xdr:to>
    <xdr:graphicFrame macro="">
      <xdr:nvGraphicFramePr>
        <xdr:cNvPr id="2" name="Chart 1">
          <a:extLst>
            <a:ext uri="{FF2B5EF4-FFF2-40B4-BE49-F238E27FC236}">
              <a16:creationId xmlns:a16="http://schemas.microsoft.com/office/drawing/2014/main" id="{7137B475-91E9-450F-BB31-8CFD56EFE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555433</xdr:colOff>
      <xdr:row>26</xdr:row>
      <xdr:rowOff>94493</xdr:rowOff>
    </xdr:from>
    <xdr:to>
      <xdr:col>8</xdr:col>
      <xdr:colOff>734786</xdr:colOff>
      <xdr:row>36</xdr:row>
      <xdr:rowOff>117928</xdr:rowOff>
    </xdr:to>
    <xdr:graphicFrame macro="">
      <xdr:nvGraphicFramePr>
        <xdr:cNvPr id="8" name="Chart 7">
          <a:extLst>
            <a:ext uri="{FF2B5EF4-FFF2-40B4-BE49-F238E27FC236}">
              <a16:creationId xmlns:a16="http://schemas.microsoft.com/office/drawing/2014/main" id="{FFCDBBCB-3930-4E0E-B692-846051A7F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1111250</xdr:colOff>
      <xdr:row>4</xdr:row>
      <xdr:rowOff>39687</xdr:rowOff>
    </xdr:from>
    <xdr:to>
      <xdr:col>10</xdr:col>
      <xdr:colOff>319216</xdr:colOff>
      <xdr:row>6</xdr:row>
      <xdr:rowOff>175630</xdr:rowOff>
    </xdr:to>
    <xdr:pic>
      <xdr:nvPicPr>
        <xdr:cNvPr id="5" name="Picture 4">
          <a:extLst>
            <a:ext uri="{FF2B5EF4-FFF2-40B4-BE49-F238E27FC236}">
              <a16:creationId xmlns:a16="http://schemas.microsoft.com/office/drawing/2014/main" id="{65DE53C1-BEC0-4964-BC37-6A40C432C6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87917" y="760677"/>
          <a:ext cx="1318018" cy="790786"/>
        </a:xfrm>
        <a:prstGeom prst="rect">
          <a:avLst/>
        </a:prstGeom>
        <a:noFill/>
      </xdr:spPr>
    </xdr:pic>
    <xdr:clientData/>
  </xdr:twoCellAnchor>
  <xdr:twoCellAnchor>
    <xdr:from>
      <xdr:col>4</xdr:col>
      <xdr:colOff>902605</xdr:colOff>
      <xdr:row>58</xdr:row>
      <xdr:rowOff>74083</xdr:rowOff>
    </xdr:from>
    <xdr:to>
      <xdr:col>7</xdr:col>
      <xdr:colOff>234346</xdr:colOff>
      <xdr:row>74</xdr:row>
      <xdr:rowOff>111880</xdr:rowOff>
    </xdr:to>
    <xdr:graphicFrame macro="">
      <xdr:nvGraphicFramePr>
        <xdr:cNvPr id="10" name="Chart 9">
          <a:extLst>
            <a:ext uri="{FF2B5EF4-FFF2-40B4-BE49-F238E27FC236}">
              <a16:creationId xmlns:a16="http://schemas.microsoft.com/office/drawing/2014/main" id="{14E49D4A-2408-403B-243E-6D56BAB08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3023</xdr:colOff>
      <xdr:row>58</xdr:row>
      <xdr:rowOff>29935</xdr:rowOff>
    </xdr:from>
    <xdr:to>
      <xdr:col>4</xdr:col>
      <xdr:colOff>740834</xdr:colOff>
      <xdr:row>74</xdr:row>
      <xdr:rowOff>96761</xdr:rowOff>
    </xdr:to>
    <xdr:graphicFrame macro="">
      <xdr:nvGraphicFramePr>
        <xdr:cNvPr id="6" name="Chart 5">
          <a:extLst>
            <a:ext uri="{FF2B5EF4-FFF2-40B4-BE49-F238E27FC236}">
              <a16:creationId xmlns:a16="http://schemas.microsoft.com/office/drawing/2014/main" id="{F73DF1CE-88DE-FF89-1395-8C2F16878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90714</xdr:colOff>
      <xdr:row>9</xdr:row>
      <xdr:rowOff>244927</xdr:rowOff>
    </xdr:from>
    <xdr:to>
      <xdr:col>10</xdr:col>
      <xdr:colOff>1133929</xdr:colOff>
      <xdr:row>16</xdr:row>
      <xdr:rowOff>145140</xdr:rowOff>
    </xdr:to>
    <xdr:graphicFrame macro="">
      <xdr:nvGraphicFramePr>
        <xdr:cNvPr id="4" name="Chart 3">
          <a:extLst>
            <a:ext uri="{FF2B5EF4-FFF2-40B4-BE49-F238E27FC236}">
              <a16:creationId xmlns:a16="http://schemas.microsoft.com/office/drawing/2014/main" id="{E8B89958-6FFF-223C-6533-48619468C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375709</xdr:colOff>
      <xdr:row>58</xdr:row>
      <xdr:rowOff>116417</xdr:rowOff>
    </xdr:from>
    <xdr:to>
      <xdr:col>10</xdr:col>
      <xdr:colOff>1412876</xdr:colOff>
      <xdr:row>74</xdr:row>
      <xdr:rowOff>85725</xdr:rowOff>
    </xdr:to>
    <xdr:graphicFrame macro="">
      <xdr:nvGraphicFramePr>
        <xdr:cNvPr id="9" name="Chart 8">
          <a:extLst>
            <a:ext uri="{FF2B5EF4-FFF2-40B4-BE49-F238E27FC236}">
              <a16:creationId xmlns:a16="http://schemas.microsoft.com/office/drawing/2014/main" id="{3DB901B2-CE25-9846-108D-55CB43E1A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812800</xdr:colOff>
      <xdr:row>0</xdr:row>
      <xdr:rowOff>0</xdr:rowOff>
    </xdr:from>
    <xdr:to>
      <xdr:col>14</xdr:col>
      <xdr:colOff>184150</xdr:colOff>
      <xdr:row>21</xdr:row>
      <xdr:rowOff>38101</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906462</xdr:colOff>
      <xdr:row>59</xdr:row>
      <xdr:rowOff>128587</xdr:rowOff>
    </xdr:from>
    <xdr:to>
      <xdr:col>10</xdr:col>
      <xdr:colOff>234950</xdr:colOff>
      <xdr:row>70</xdr:row>
      <xdr:rowOff>107950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939800</xdr:colOff>
      <xdr:row>25</xdr:row>
      <xdr:rowOff>180975</xdr:rowOff>
    </xdr:from>
    <xdr:to>
      <xdr:col>14</xdr:col>
      <xdr:colOff>215900</xdr:colOff>
      <xdr:row>40</xdr:row>
      <xdr:rowOff>136525</xdr:rowOff>
    </xdr:to>
    <xdr:graphicFrame macro="">
      <xdr:nvGraphicFramePr>
        <xdr:cNvPr id="5" name="Chart 4">
          <a:extLst>
            <a:ext uri="{FF2B5EF4-FFF2-40B4-BE49-F238E27FC236}">
              <a16:creationId xmlns:a16="http://schemas.microsoft.com/office/drawing/2014/main" id="{6F29B625-D155-E40E-4E87-EFEF3C8F9C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3174</xdr:colOff>
      <xdr:row>74</xdr:row>
      <xdr:rowOff>0</xdr:rowOff>
    </xdr:from>
    <xdr:to>
      <xdr:col>14</xdr:col>
      <xdr:colOff>6350</xdr:colOff>
      <xdr:row>91</xdr:row>
      <xdr:rowOff>107950</xdr:rowOff>
    </xdr:to>
    <xdr:graphicFrame macro="">
      <xdr:nvGraphicFramePr>
        <xdr:cNvPr id="15" name="Chart 14">
          <a:extLst>
            <a:ext uri="{FF2B5EF4-FFF2-40B4-BE49-F238E27FC236}">
              <a16:creationId xmlns:a16="http://schemas.microsoft.com/office/drawing/2014/main" id="{C268330D-4747-96FE-E07D-3029EF4CC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6350</xdr:colOff>
      <xdr:row>94</xdr:row>
      <xdr:rowOff>0</xdr:rowOff>
    </xdr:from>
    <xdr:to>
      <xdr:col>14</xdr:col>
      <xdr:colOff>12700</xdr:colOff>
      <xdr:row>111</xdr:row>
      <xdr:rowOff>152406</xdr:rowOff>
    </xdr:to>
    <xdr:graphicFrame macro="">
      <xdr:nvGraphicFramePr>
        <xdr:cNvPr id="16" name="Chart 15">
          <a:extLst>
            <a:ext uri="{FF2B5EF4-FFF2-40B4-BE49-F238E27FC236}">
              <a16:creationId xmlns:a16="http://schemas.microsoft.com/office/drawing/2014/main" id="{9DD12267-2B79-2BFA-881B-C5EDD2EE2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930274</xdr:colOff>
      <xdr:row>41</xdr:row>
      <xdr:rowOff>174624</xdr:rowOff>
    </xdr:from>
    <xdr:to>
      <xdr:col>12</xdr:col>
      <xdr:colOff>355599</xdr:colOff>
      <xdr:row>58</xdr:row>
      <xdr:rowOff>6349</xdr:rowOff>
    </xdr:to>
    <xdr:graphicFrame macro="">
      <xdr:nvGraphicFramePr>
        <xdr:cNvPr id="3" name="Chart 2">
          <a:extLst>
            <a:ext uri="{FF2B5EF4-FFF2-40B4-BE49-F238E27FC236}">
              <a16:creationId xmlns:a16="http://schemas.microsoft.com/office/drawing/2014/main" id="{527ED268-5DE1-0B86-E6B3-8AF7D844C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129976</xdr:colOff>
      <xdr:row>415</xdr:row>
      <xdr:rowOff>32345</xdr:rowOff>
    </xdr:from>
    <xdr:to>
      <xdr:col>5</xdr:col>
      <xdr:colOff>128984</xdr:colOff>
      <xdr:row>435</xdr:row>
      <xdr:rowOff>19844</xdr:rowOff>
    </xdr:to>
    <xdr:graphicFrame macro="">
      <xdr:nvGraphicFramePr>
        <xdr:cNvPr id="5" name="Chart 4">
          <a:extLst>
            <a:ext uri="{FF2B5EF4-FFF2-40B4-BE49-F238E27FC236}">
              <a16:creationId xmlns:a16="http://schemas.microsoft.com/office/drawing/2014/main" id="{04437C84-15C2-4991-25AA-07D71F9C6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219075</xdr:colOff>
      <xdr:row>2</xdr:row>
      <xdr:rowOff>0</xdr:rowOff>
    </xdr:from>
    <xdr:to>
      <xdr:col>11</xdr:col>
      <xdr:colOff>600075</xdr:colOff>
      <xdr:row>33</xdr:row>
      <xdr:rowOff>19050</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219075" y="381000"/>
          <a:ext cx="7086600" cy="592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dk1"/>
              </a:solidFill>
              <a:effectLst/>
              <a:latin typeface="+mn-lt"/>
              <a:ea typeface="+mn-ea"/>
              <a:cs typeface="+mn-cs"/>
            </a:rPr>
            <a:t>A multi-criteria analysis methodology</a:t>
          </a:r>
          <a:r>
            <a:rPr lang="en-GB" sz="1100">
              <a:solidFill>
                <a:schemeClr val="dk1"/>
              </a:solidFill>
              <a:effectLst/>
              <a:latin typeface="+mn-lt"/>
              <a:ea typeface="+mn-ea"/>
              <a:cs typeface="+mn-cs"/>
            </a:rPr>
            <a:t> was used for prioritization of adaptation interventions.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C1: A</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project  related to build  redness  of the  country for resource mobilization</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C2:  </a:t>
          </a:r>
          <a:r>
            <a:rPr lang="en-GB" sz="1100" baseline="0">
              <a:solidFill>
                <a:schemeClr val="dk1"/>
              </a:solidFill>
              <a:effectLst/>
              <a:latin typeface="+mn-lt"/>
              <a:ea typeface="+mn-ea"/>
              <a:cs typeface="+mn-cs"/>
            </a:rPr>
            <a:t>A  </a:t>
          </a:r>
          <a:r>
            <a:rPr lang="en-GB" sz="1100">
              <a:solidFill>
                <a:schemeClr val="dk1"/>
              </a:solidFill>
              <a:effectLst/>
              <a:latin typeface="+mn-lt"/>
              <a:ea typeface="+mn-ea"/>
              <a:cs typeface="+mn-cs"/>
            </a:rPr>
            <a:t>project having project documents (Concept note, PPD,…)</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C3:   A  project Falling  into the National Priority (NST1,  ERP,PIP)</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C4:  A  project with KPI contributing to the reporting at global level </a:t>
          </a:r>
          <a:endParaRPr lang="en-US">
            <a:effectLst/>
          </a:endParaRPr>
        </a:p>
        <a:p>
          <a:pPr lvl="0"/>
          <a:r>
            <a:rPr lang="en-GB" sz="1100">
              <a:solidFill>
                <a:schemeClr val="dk1"/>
              </a:solidFill>
              <a:effectLst/>
              <a:latin typeface="+mn-lt"/>
              <a:ea typeface="+mn-ea"/>
              <a:cs typeface="+mn-cs"/>
            </a:rPr>
            <a:t> C5: A  project with impact contributing to job creation, boost  economic activities and improve the livelihood of citizens </a:t>
          </a:r>
          <a:endParaRPr lang="en-US" sz="1100">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SCORING AND</a:t>
          </a:r>
          <a:r>
            <a:rPr lang="en-US" sz="1100" b="1" i="0" baseline="0">
              <a:solidFill>
                <a:schemeClr val="dk1"/>
              </a:solidFill>
              <a:effectLst/>
              <a:latin typeface="+mn-lt"/>
              <a:ea typeface="+mn-ea"/>
              <a:cs typeface="+mn-cs"/>
            </a:rPr>
            <a:t> </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RAKING </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r>
            <a:rPr lang="en-US">
              <a:effectLst/>
            </a:rPr>
            <a:t>PS.  </a:t>
          </a:r>
          <a:r>
            <a:rPr lang="en-GB" sz="1100" b="1">
              <a:solidFill>
                <a:schemeClr val="dk1"/>
              </a:solidFill>
              <a:effectLst/>
              <a:latin typeface="+mn-lt"/>
              <a:ea typeface="+mn-ea"/>
              <a:cs typeface="+mn-cs"/>
            </a:rPr>
            <a:t>KPI   indicators contributing reporting at global  (source   : Updated Rwanda NDC)</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1.  Water storage per  capita</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2. Percentage of arable land (to the land area)</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3. Number of hectares under irrigation within IWRM framework</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4. Change in land area  covered by agroforestry</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5. Percentage of forest area (to the land area)</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6.Percentage of (1) urban population living in informal settlements,</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7. Malaria proportional mortality rate per 1,000 population</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8.Percentage of extreme  weather events for which advance warning  was provided at least 30 minutes in advance</a:t>
          </a:r>
          <a:endParaRPr lang="en-US" sz="1100">
            <a:solidFill>
              <a:schemeClr val="dk1"/>
            </a:solidFill>
            <a:effectLst/>
            <a:latin typeface="+mn-lt"/>
            <a:ea typeface="+mn-ea"/>
            <a:cs typeface="+mn-cs"/>
          </a:endParaRPr>
        </a:p>
        <a:p>
          <a:pPr lvl="0"/>
          <a:r>
            <a:rPr lang="en-GB" sz="1100">
              <a:solidFill>
                <a:schemeClr val="dk1"/>
              </a:solidFill>
              <a:effectLst/>
              <a:latin typeface="+mn-lt"/>
              <a:ea typeface="+mn-ea"/>
              <a:cs typeface="+mn-cs"/>
            </a:rPr>
            <a:t>9. Cumulative volume of finance [USD millions]  mobilized for climate and environmental purposes</a:t>
          </a: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xdr:txBody>
    </xdr:sp>
    <xdr:clientData/>
  </xdr:twoCellAnchor>
  <xdr:twoCellAnchor editAs="oneCell">
    <xdr:from>
      <xdr:col>0</xdr:col>
      <xdr:colOff>333375</xdr:colOff>
      <xdr:row>11</xdr:row>
      <xdr:rowOff>171450</xdr:rowOff>
    </xdr:from>
    <xdr:to>
      <xdr:col>6</xdr:col>
      <xdr:colOff>592455</xdr:colOff>
      <xdr:row>15</xdr:row>
      <xdr:rowOff>11430</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333375" y="2266950"/>
          <a:ext cx="3916680" cy="6019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iandeanquin/Library/Containers/com.microsoft.Excel/Data/Documents/E:\NDC_Fred\NDC2%20Implementation%20Framework%20Template.2021_Theogen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iandeanquin/Library/Containers/com.microsoft.Excel/Data/Documents/D:\Users\REMA\Downloads\Rwanda_NDC%2020_Fred_Implementation%20Framework.xlsx" TargetMode="External"/></Relationships>
</file>

<file path=xl/externalLinks/_rels/externalLink3.xml.rels><?xml version="1.0" encoding="UTF-8" standalone="yes"?>
<Relationships xmlns="http://schemas.openxmlformats.org/package/2006/relationships"><Relationship Id="rId2" Type="http://schemas.microsoft.com/office/2019/04/relationships/externalLinkLongPath" Target="/Users/juliandeanquin/Library/Containers/com.microsoft.Excel/Data/Documents/C:\Users\fred.sabiti\AppData\Local\Microsoft\Windows\INetCache\Content.Outlook\DN8ZOHKZ\Rwanda_NDC%2025_Implementation%20Framework_FINAL%20(Autosaved).xlsx?ECE2B985" TargetMode="External"/><Relationship Id="rId1" Type="http://schemas.openxmlformats.org/officeDocument/2006/relationships/externalLinkPath" Target="file:///ECE2B985/Rwanda_NDC%2025_Implementation%20Framework_FINAL%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down menu"/>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874728472219" createdVersion="6" refreshedVersion="8" minRefreshableVersion="3" recordCount="740" xr:uid="{00000000-000A-0000-FFFF-FFFF00000000}">
  <cacheSource type="worksheet">
    <worksheetSource ref="A2:AT742" sheet="Partnership Plan template"/>
  </cacheSource>
  <cacheFields count="46">
    <cacheField name="Outcomes" numFmtId="0">
      <sharedItems/>
    </cacheField>
    <cacheField name="Output" numFmtId="0">
      <sharedItems/>
    </cacheField>
    <cacheField name="KPI" numFmtId="0">
      <sharedItems/>
    </cacheField>
    <cacheField name="Baseline" numFmtId="0">
      <sharedItems containsMixedTypes="1" containsNumber="1" minValue="0.3" maxValue="0.30399999999999999"/>
    </cacheField>
    <cacheField name="Target" numFmtId="0">
      <sharedItems/>
    </cacheField>
    <cacheField name="Activities _x000a_(optional field)" numFmtId="0">
      <sharedItems/>
    </cacheField>
    <cacheField name="Support Needed" numFmtId="0">
      <sharedItems containsString="0" containsBlank="1" containsNumber="1" containsInteger="1" minValue="1500000" maxValue="924000000"/>
    </cacheField>
    <cacheField name="Sector" numFmtId="0">
      <sharedItems/>
    </cacheField>
    <cacheField name="Focus" numFmtId="0">
      <sharedItems/>
    </cacheField>
    <cacheField name="Primary government agency / institution_x000a__x000a_(full name)" numFmtId="0">
      <sharedItems/>
    </cacheField>
    <cacheField name="Type of Primary Government Agency / Institution" numFmtId="0">
      <sharedItems/>
    </cacheField>
    <cacheField name="Type of Primary Government Agency / Institution2" numFmtId="0">
      <sharedItems containsBlank="1"/>
    </cacheField>
    <cacheField name="Type 2 of Primary Government Agency / Institution" numFmtId="0">
      <sharedItems/>
    </cacheField>
    <cacheField name="Focal point in the government_x000a_(optional field)" numFmtId="0">
      <sharedItems/>
    </cacheField>
    <cacheField name="Other relevant government agencies / institutions_x000a_(optional field)" numFmtId="0">
      <sharedItems containsBlank="1"/>
    </cacheField>
    <cacheField name="Comments or additional information on request/Government priority" numFmtId="0">
      <sharedItems containsBlank="1" longText="1"/>
    </cacheField>
    <cacheField name="Contribution to the NDC" numFmtId="0">
      <sharedItems containsBlank="1"/>
    </cacheField>
    <cacheField name="Contribution to National and/or Sectoral Plans and Strategies" numFmtId="0">
      <sharedItems containsBlank="1" longText="1"/>
    </cacheField>
    <cacheField name="Name of the project (if applicable)" numFmtId="0">
      <sharedItems/>
    </cacheField>
    <cacheField name="US$ Committed (Total Budget)" numFmtId="168">
      <sharedItems containsSemiMixedTypes="0" containsString="0" containsNumber="1" minValue="0" maxValue="257500000"/>
    </cacheField>
    <cacheField name="Contribution (%) to the NDC output " numFmtId="0">
      <sharedItems containsMixedTypes="1" containsNumber="1" minValue="0" maxValue="85.833333333333329"/>
    </cacheField>
    <cacheField name=" US$ Disbursed (2020-2021)" numFmtId="0">
      <sharedItems containsBlank="1" containsMixedTypes="1" containsNumber="1" minValue="0" maxValue="59954231.75"/>
    </cacheField>
    <cacheField name=" US$ Disbursed (2021-2022)" numFmtId="0">
      <sharedItems containsString="0" containsBlank="1" containsNumber="1" minValue="0" maxValue="50716418.260897629"/>
    </cacheField>
    <cacheField name=" US$ Disbursed (2022-2023)" numFmtId="0">
      <sharedItems containsString="0" containsBlank="1" containsNumber="1" minValue="0" maxValue="100000000"/>
    </cacheField>
    <cacheField name=" US$ Disbursed (2023-2024)" numFmtId="0">
      <sharedItems containsString="0" containsBlank="1" containsNumber="1" minValue="0" maxValue="48854664.679080002"/>
    </cacheField>
    <cacheField name=" US$ Disbursed (2024-2025)" numFmtId="0">
      <sharedItems containsString="0" containsBlank="1" containsNumber="1" minValue="0" maxValue="134975305.40831998"/>
    </cacheField>
    <cacheField name="Project  immediate activities" numFmtId="0">
      <sharedItems containsBlank="1" longText="1"/>
    </cacheField>
    <cacheField name="Estimated cost for immediate activities" numFmtId="0">
      <sharedItems containsBlank="1" containsMixedTypes="1" containsNumber="1" containsInteger="1" minValue="25000" maxValue="800000"/>
    </cacheField>
    <cacheField name="Sector/NST1" numFmtId="0">
      <sharedItems containsBlank="1"/>
    </cacheField>
    <cacheField name="Sub-Sector/NST1" numFmtId="0">
      <sharedItems count="18">
        <s v="Agriculture"/>
        <s v="To be determined"/>
        <s v="Forests "/>
        <s v="Lands"/>
        <s v="Urbanization, rural settlements"/>
        <s v="Education"/>
        <s v="Private Sector Development"/>
        <s v="Energy"/>
        <s v="Transport"/>
        <s v="Multi-Sector"/>
        <s v="Meteorology"/>
        <s v="Environmental Management"/>
        <s v="Sport and culture"/>
        <s v="Sanitation"/>
        <s v="Integrated Water Resources Management "/>
        <s v="Water Supply "/>
        <s v="Health"/>
        <s v="Decentralization" u="1"/>
      </sharedItems>
    </cacheField>
    <cacheField name="Implementing Entity" numFmtId="0">
      <sharedItems/>
    </cacheField>
    <cacheField name="Type of Implementing Entity" numFmtId="0">
      <sharedItems/>
    </cacheField>
    <cacheField name="Focal point in the Implementing Entity_x000a_(optional field)" numFmtId="0">
      <sharedItems containsBlank="1"/>
    </cacheField>
    <cacheField name="Status" numFmtId="0">
      <sharedItems/>
    </cacheField>
    <cacheField name="Start date of the project" numFmtId="0">
      <sharedItems containsBlank="1" containsMixedTypes="1" containsNumber="1" containsInteger="1" minValue="2020" maxValue="2024"/>
    </cacheField>
    <cacheField name=" End date of the project" numFmtId="0">
      <sharedItems containsString="0" containsBlank="1" containsNumber="1" containsInteger="1" minValue="2020" maxValue="2030"/>
    </cacheField>
    <cacheField name="Start - End date of the project" numFmtId="0">
      <sharedItems containsBlank="1"/>
    </cacheField>
    <cacheField name="Priotization" numFmtId="0">
      <sharedItems containsBlank="1"/>
    </cacheField>
    <cacheField name="Support type" numFmtId="0">
      <sharedItems containsBlank="1"/>
    </cacheField>
    <cacheField name="Funding Source/Institutions" numFmtId="0">
      <sharedItems containsBlank="1"/>
    </cacheField>
    <cacheField name="Funding Type (Financial_x000a_instrument)" numFmtId="0">
      <sharedItems containsBlank="1"/>
    </cacheField>
    <cacheField name="Channel of Financial Flows" numFmtId="0">
      <sharedItems/>
    </cacheField>
    <cacheField name="Value Chain of Services/Contribution " numFmtId="0">
      <sharedItems containsBlank="1"/>
    </cacheField>
    <cacheField name="Contribution (impact) to the revised GGCRS " numFmtId="0">
      <sharedItems containsBlank="1"/>
    </cacheField>
    <cacheField name="Budget Consolidated" numFmtId="0">
      <sharedItems containsString="0" containsBlank="1" containsNumber="1" minValue="0" maxValue="479633854"/>
    </cacheField>
    <cacheField name="Comments or additional information on the support/implemen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930056481484" createdVersion="8" refreshedVersion="8" minRefreshableVersion="3" recordCount="740" xr:uid="{0C93BE00-8876-489D-918B-13EFE025C91E}">
  <cacheSource type="worksheet">
    <worksheetSource ref="A2:AT742" sheet="Partnership Plan template"/>
  </cacheSource>
  <cacheFields count="46">
    <cacheField name="Outcomes" numFmtId="0">
      <sharedItems/>
    </cacheField>
    <cacheField name="Output" numFmtId="0">
      <sharedItems/>
    </cacheField>
    <cacheField name="KPI" numFmtId="0">
      <sharedItems/>
    </cacheField>
    <cacheField name="Baseline" numFmtId="0">
      <sharedItems containsMixedTypes="1" containsNumber="1" minValue="0.3" maxValue="0.30399999999999999"/>
    </cacheField>
    <cacheField name="Target" numFmtId="0">
      <sharedItems/>
    </cacheField>
    <cacheField name="Activities _x000a_(optional field)" numFmtId="0">
      <sharedItems/>
    </cacheField>
    <cacheField name="Support Needed" numFmtId="0">
      <sharedItems containsString="0" containsBlank="1" containsNumber="1" containsInteger="1" minValue="1500000" maxValue="924000000"/>
    </cacheField>
    <cacheField name="Sector" numFmtId="0">
      <sharedItems/>
    </cacheField>
    <cacheField name="Focus" numFmtId="0">
      <sharedItems/>
    </cacheField>
    <cacheField name="Primary government agency / institution_x000a__x000a_(full name)" numFmtId="0">
      <sharedItems/>
    </cacheField>
    <cacheField name="Type of Primary Government Agency / Institution" numFmtId="0">
      <sharedItems/>
    </cacheField>
    <cacheField name="Type of Primary Government Agency / Institution2" numFmtId="0">
      <sharedItems containsBlank="1"/>
    </cacheField>
    <cacheField name="Type 2 of Primary Government Agency / Institution" numFmtId="0">
      <sharedItems/>
    </cacheField>
    <cacheField name="Focal point in the government_x000a_(optional field)" numFmtId="0">
      <sharedItems/>
    </cacheField>
    <cacheField name="Other relevant government agencies / institutions_x000a_(optional field)" numFmtId="0">
      <sharedItems containsBlank="1"/>
    </cacheField>
    <cacheField name="Comments or additional information on request/Government priority" numFmtId="0">
      <sharedItems containsBlank="1" longText="1"/>
    </cacheField>
    <cacheField name="Contribution to the NDC" numFmtId="0">
      <sharedItems containsBlank="1"/>
    </cacheField>
    <cacheField name="Contribution to National and/or Sectoral Plans and Strategies" numFmtId="0">
      <sharedItems containsBlank="1" longText="1"/>
    </cacheField>
    <cacheField name="Name of the project (if applicable)" numFmtId="0">
      <sharedItems count="724">
        <s v="Promoting climate resilient and sustainable land and water management technologies for improving agriculture productivity in rural community areas "/>
        <s v="Strengthening Education for Agricultural Development (SEAD)"/>
        <s v="Strengthening Education for Agriculture Development for western Province (SEAD West)"/>
        <s v="Priority Crop Intensification  Project (Including Fertilizer Import (CIP)"/>
        <s v="BIP  Agriculture production systems development and intensification"/>
        <s v="E21  Agriculture production system development and intensification projects"/>
        <s v="Project to be developed"/>
        <s v="Development of market Responsive Plant Varieties and Seed Systems to Reduce Rwanda's Dependency on Seed Importation Project "/>
        <s v="EU support for enhanced Small livestock, Aquaculture and Horticulture Value chains  ( Climate Smart Agriculture )"/>
        <s v="PROFIFA: Agri-Value Chain, Finance linkage"/>
        <s v="Partnership for Resilient and Inclusive Small Livestock Markets (PRISM)"/>
        <s v="Greening Girinka: piloting climate smart approaches in crop-livestock intensification"/>
        <s v="Gako Integrated Beef project "/>
        <s v="Rwanda Dairy Development Project (RDDP)"/>
        <s v="The cow in the car Project "/>
        <s v="Girinka Project/One Cow Per Family Project"/>
        <s v="Technical assistance to conduct feasibility studies on the use of biomass resources for composting and its conflict with other uses including biomass use for cooking and building materials"/>
        <s v="Organic “Green” Natural Fertilizers Made in Rwanda"/>
        <s v="SMART: Terracing, Agri-activities"/>
        <s v="Strengthening Climate Resilience for Rural Communities in northern Rwanda (SCRNRP) "/>
        <s v="Construction of terraces (Radical and Progressive)  and trenches"/>
        <s v="Hinga Weze"/>
        <s v="Improving coffee production, productivity and quality "/>
        <s v="Tea Expansion Project"/>
        <s v="Promoting sustainable Organic Coffee production for communities resilience in Rwanda"/>
        <s v="Climate mainstreaming pilot for the coffee and tea sectors"/>
        <s v="Production and integration of improved forage into smallholder feeding systems"/>
        <s v="Aquaculture and Fisheries Development Project "/>
        <s v="Building climate resiliency for fisher communities through promotion of fish value chain_x000a_"/>
        <s v="Livestock Intensification Project (LIP)"/>
        <s v="Development of efficient and inclusive market-systems for value chains of poultry and pig industries under ENABEL "/>
        <s v="Enabel-Rwanda Agriculture Country Program  (Poultry, Piggery and Animal feeds) value chains"/>
        <s v="Livestock Infrastructure Support Program (LISP)"/>
        <s v="RAB Competitive Research"/>
        <s v="Mainstreaming Climate Smart Planning and Implementation into Agricultural Development feasibility study  "/>
        <s v="Mainstreaming Climate Smart Planning and Implementation into Agricultural Development   "/>
        <s v="Technical assistance in improvement of TRM and seed value chain"/>
        <s v="Enhancing the operational capacity of RICA to ensure high quality of seed produced in Rwanda"/>
        <s v="Reducing Vulnerability to Climate Change of Communities Living in Degraded Savannahs, Forests and Wetlands Using Ecosystem Based Adaptation Approach   In Rwanda (LDCF II) "/>
        <s v="Ecosystems/Landscape approach to climate proof of the rural settlement program of Rwanda (LDCF III)"/>
        <s v="Ecosystems/Landscape approach to climate proof of the rural settlement program of Rwanda (LDCFIV)"/>
        <s v="Ecosystem based restoration approach for Nyungwe-Ruhango corridor project"/>
        <s v="Promoting green solutions for market led agriculture under variable and changing climatic conditions in Eastern Province of Rwanda"/>
        <s v="Horticulture Center of Excellence (HCoE)"/>
        <s v="Enhancing land productivity in the peri-urban areas of Rwanda through the adoption of small scale horticultural production techniques"/>
        <s v="Horticulture Value Chain Project"/>
        <s v="Commodity chain development program/ Horticulture Intensification and quality Management) "/>
        <s v="Sericulture Project "/>
        <s v="Exports logistics development project"/>
        <s v="Flower park construction Project"/>
        <s v="Development of Perennial Cash Crops on Kivu Belt "/>
        <s v="Agro-ecology practices promotion as climate resilience and sustainable agriculture in Nyamata Sector, Bugesera District,"/>
        <s v="Promoting Sustainable agriculture in a changing climate in Bugesera District"/>
        <s v="Building Resilience to Climate Change and Sustainable Agriculture Value Chains in Agro-systems around Mukura Forest and Lake Kivu Catchment Landscape, Western Rwanda (MuLaKiLa Project)"/>
        <s v="Sustainable Agriculture Intensification project"/>
        <s v="CONSERVATION AGRICULTURE "/>
        <s v="Strengthening  the capacity of women farmers in  agriculture and climate change adaptation mechanisms to access climate smart technologies and information"/>
        <s v=" Strengthenig   the capacity of women in entrepreneurship skills in agribusiness, seeds multiplication and other arising agriculture opportunities"/>
        <s v="Increase resilience to climate change through integration crop-livestock climate smart technologies for increased productivity of degraded lands"/>
        <s v="National Strategic Grain Reserve (NSGR) Project "/>
        <s v="Post-Harvest and Agribusiness Support Project "/>
        <s v="Enhancing communities’ resilience to food shortages by reducing post-harvest losses for cereals"/>
        <s v="Smart Food Value Chain Management Project"/>
        <s v="Kigali wholesales Market "/>
        <s v="Export Commodity Profiling"/>
        <s v="Development of New Agriculture Export Chain"/>
        <s v="Green House for Vegetables Production "/>
        <s v="Technology Development for Enhancement of Food Safety and Value Addition in Agriculture "/>
        <s v="Smart agriculture extension services"/>
        <s v="Smart Agriculture Integrated System (SAIS)"/>
        <s v="Rural Community support Project (RCSP)"/>
        <s v="Rural Poor Stimulus Facility (RPSF) project"/>
        <s v="Sustainable Agricultural Intensification and Food Security Project (SAIP) "/>
        <s v="Overcoming acute food insecurity for households living in southern and eastern Rwanda through promotion of cassava value chain"/>
        <s v="Agrotourism for climate, biodiversity conservation and food security"/>
        <s v="Urban Agriculture Develoment Plan"/>
        <s v="Building Resilient Agricultural Landscapes for Sustainable Benefits in Nyabugogo Upper Catchment"/>
        <s v="Preservation and Restoration of fragile and vulnerable agricultural lands and application of soil and water conservation practices"/>
        <s v="Sustainable Agricultural Productivity and Market Linkage Project (SAPMP)"/>
        <s v="AGRICULTURE MECHANIZATION PROJECT"/>
        <s v="Agricultural productivity through land use and input use increased(Quantity of fertilizers and Seeds ) bought by farmers (T)"/>
        <s v="Agricultural productivity increased through the provision of inputs subsidies (seeds and fertilizers )"/>
        <s v="Sustainable Mechanization Innovation for Agriculture"/>
        <s v="Gabiro Agri-Business Hub Project "/>
        <s v="Government Funded Modern Irrigation (GFI)"/>
        <s v="Smart Irrigation"/>
        <s v="Kayonza Irrigation and Integrated Watershed management Project (KIIWP)"/>
        <s v="Kayonza Irrigation and Integrated Watershed management Project (KIIWP) phase II"/>
        <s v=" Commercialization and De-Risking for Agricultural Transformation Project (CDAT)"/>
        <s v="BUFFET PROJECT (Nasho Irrigation)"/>
        <s v="Clean and renewable energy using solar energy in irrigation systems and agroforestry in farming systems in Bugesera District"/>
        <s v="The Project for Valorization of Rurambi Irrigation Scheme in Bugesera District "/>
        <s v="Export Targeted Modern Irrigated Agriculture Project (ETI)"/>
        <s v="Warufu-Nyamukana-Mugesera Irrigation project "/>
        <s v="Project for Rehabilitation of Irrigation Facilities in Rwamagana (300Ha)"/>
        <s v="Rehabilitation of Bugesera Irrigation Schemes (166 Ha)"/>
        <s v="Develop irrigation schemes through SSIT/Gasabo"/>
        <s v="Develop irrigation schemes through SSIT/Nyarugenge"/>
        <s v="Small Scale Irrigation Technology"/>
        <s v="The project for Development of Rukumberi Irrigation scheme (525 Ha)"/>
        <s v="The project of development of Cyohoha Nord Irrigation Scheme"/>
        <s v="Giseke Irrigation Project"/>
        <s v="Muvumba irrigation system and livestock water use project "/>
        <s v="Increased area under Irrigation at Cyohoha (3000 Ha) "/>
        <s v="The Project for Development of Rweru Irrigation Scheme(2530 Ha) "/>
        <s v="The Project for Development of Gashora Irrigation Scheme(2650 Ha) "/>
        <s v="Develop irrigation schemes through SSIT/Kicukiro"/>
        <s v="Agriculture Insurance Project   "/>
        <s v="MDTF - PfoR ( Agriculture Multi-Donor Trust Fund )"/>
        <s v="Support to Climate Adaptation to Climate Change at Local Level"/>
        <s v="Pilot National Agricultural Insurance Scheme"/>
        <s v="Agricultural Insurance Project (AIP)"/>
        <s v="SAVING FOR LIFE"/>
        <s v="Community Adaptation Fund (CAF)"/>
        <s v="Study Conducted to Re-energise Agriculture through Solar Power "/>
        <s v="Solar-powered irrigation and improved cooking stoves for communities in the Bugesera district by APEFA "/>
        <s v="Development of Agroforestry for Sustainable Agriculture"/>
        <s v="Supporting bamboo processing activities in Rugarama Sector, Burera District  around the volcanoes National Park for sustainable forest conservation, women empowerment   and local development  including promotion of community tourism.   "/>
        <s v="Bamboo plantation for landscape restoration, biodiversity conservation and community livelihood in Jenda Sector, Nyabihu District "/>
        <s v="Promoting Agroforestry for Sustainable Conservation of Ibanda-Makera Natural Forest In Kirehe District"/>
        <s v="Agro-forestry for Livelihood Project "/>
        <s v="Agroforestry and Reforestation Programme in Mukura and Kirehe landscapes-Rwanda "/>
        <s v="Improving resilience of farmers’ livelihoods to climate change through innovative, research proven climate-smart agroforestry and efficient use of tree resources in the Eastern Province and peri-urban areas of Kigali city"/>
        <s v="Strengthenig    the capacity of women farmers in  tree nursery and forest management in timber and non-timber forest product value chains"/>
        <s v="DeSIRA ( Development Smart Innovations through Research in Agriculture -  Agroforestry research project)"/>
        <s v="Improving resilience of farmers’ livelihoods to climate change through innovative, research proven climate-smart agroforestry and efficient use of tree resources in the Eastern Province and peri-urban areas of Kigali City (DeSIRA)"/>
        <s v="Landscape Approach to Forest Restoration and conservation (LAFREC) "/>
        <s v="Technical asssistance to conduct Assessment to scale up LAFREC"/>
        <s v="EPAFLEC: Engage private sector in climate change adaptation through improved forest management in the north-west of Rwanda for feeding efficient low emission cooking solutions in urban areas "/>
        <s v="TREPAM ( Transforming Eastern Province  through Adaptation and Mitigation program)-- Forests and Landscapes Restoration "/>
        <s v="Reducing vulnerability to climate change through enhanced community-based biodiversity conservation in the Eastern Province of Rwanda (COMBIO)"/>
        <s v="Building resilience of vulnerable ecosystems to climate vulnerability in Rwanda's congo-Nile devide through forest and land scape restoration"/>
        <s v="Green economy development and jobs creation through forest landscape restoration and forest products value chain support in southern province"/>
        <s v="Forest land scape restoration in the Eastern Province"/>
        <s v="FOREST LANDSCAPE RESTORATION IN THE MAYAGA REGION"/>
        <s v="Afforestation Project to tackle the flood by planting trees(Phase 1) "/>
        <s v="Expand land for forestry"/>
        <s v="FIP (Forestry Investment Program): _x000a_Component 2: Sustainable forest and landscape management_x000a_Component 3: Wood supply chain, improved efficiency and added value_x000a_"/>
        <s v="Technologies development for value addition to wood and non-wood products from forests and agroforestry systems"/>
        <s v="Hill Top and Steep Slope Forest Parks"/>
        <s v="Preliminary Studies for Volcanoes National Park Expansion- Pilot Project"/>
        <s v="Global Biodiversity Framework-early action support Rwanda"/>
        <s v="Promoting tree conservation in Gishwati"/>
        <s v="Community support in the conservation Gishwati- Mukura landscape"/>
        <s v="Air pollution mitigated through planting specialized trees in urban area"/>
        <s v="Development of Certification Standards for Tree Reproductive Materials to Support Public-Private Partnership in Rwanda"/>
        <s v="Planting Trees – Reforestation "/>
        <s v="Implementation of the Bonn Challenge through the provision of a robust supply of high quality native tree planting material in Africa and in Latin America "/>
        <s v="Supporting Resilient Livelihoods and Ecosystems through biodiversity friendly and climate conscious fisheries, agriculture, and forestry value chains in the Lake Victoria region "/>
        <s v="Nyagasenyi Remnant Forest Landscape Restoration for Improved Livelihoods and Resilience to climate change "/>
        <s v="Landscape Restoration for Improved Environmental Resilience and Community Livelihoods (AFR100) Project"/>
        <s v="Landscape Restoration for Sustainable Socio-Ecological Systems and Resilience to Climate Change"/>
        <s v="Impact of Nature Based Community Development Programme in addressing climate change issues and promotting Forest landscape restoration "/>
        <s v="Awareness raising on gender issues and women’s role in forestry value chains "/>
        <s v="URBAN FORESTRY FOR SUSTAINABLE CITY"/>
        <s v="Forest Management and Woody Biomass Energy Support PROJECT (FMBE) "/>
        <s v="ERIMEC ( Enhanced Resilience to Climate Change by improved Forests management in the North-West of Rwanda to feed Efficient low emissions Cooking soultions for Urban and per urban areas)"/>
        <s v="Capacity building for national experts (public, private and NGOs including District Forestry Officers) on forest pathology, entomology and forestry economics"/>
        <s v="Large-scale Forest Landscape Restoration in Africa (AREECA)"/>
        <s v="Land at scale project"/>
        <s v="Project for large scale mapping and urban mobility improvement to support infrastructure and services in Kigali"/>
        <s v="Awareness and outreach programs on land use master plans compliance  and  land use management in order to sustainably safeguard our environment "/>
        <s v="Enhancing sustainable land-use management through evidence-based land use monitoring and learning in Rwanda"/>
        <s v="Development of National Spatial Data Infrastructure (DSDI) And Land Use Plan Monitoring "/>
        <s v="Operationalization of Land management software "/>
        <s v="Establishement of landuse monitoring system: Automatic land use change detection and land scape monitoring: This should come after below project on large scale mapping"/>
        <s v="Scale up of the Project for large scale mapping and urban mobility improvement to support infrastructure and services in the whole Country"/>
        <s v="Support to Upgrade  Building permiting Management Information System (BPMIS) to capture spartial component "/>
        <s v="Developing green District land use masterplans "/>
        <s v="Land, Soil and Crop Information Services to support Climate Smart Agriculture (LSC-IS)"/>
        <s v="Support to conduct detailed Physical plans:A fit for purpose  approach for detailed physical plans for the country"/>
        <s v="Development of a CAMA Valuation System of Natural Resource and Ecosystem Services (Monetary Accounts of Natural Resources Under Natural Capital Accounting)"/>
        <s v="Rwanda Urban Development Project "/>
        <s v="CoK and Secondary City Master Plans reviewed and their Physical Plans developed in harmony with the Land Use Master Plan"/>
        <s v="Second Rwanda Urban Development Project (RUDPII)"/>
        <s v="Developing new Integrated Development Program (IDP) Model villages in 24 Districts "/>
        <s v="Innovative housing programme to improve housing building and achieve Rwanda modern household model"/>
        <s v="Green buildings and retrofits for affordable housing"/>
        <s v="Affordable Housing land/plots serviced with road grading works  to facilitate affordable Homes (NST"/>
        <s v="Supporting Integration of Village Greening Program"/>
        <s v="Greening Ntare School"/>
        <s v="Urban Economic development project in two secondary cities and one District town"/>
        <s v="Urban Development Project in Rubavu, Musanze and Rwamagana (intervention 2)"/>
        <s v="UEDI - Infra ( Urban Economic Development Intervention"/>
        <s v="Application to German Call for expanding the Urban Economic Development Program to Rwamagana &amp; Bugesera"/>
        <s v="Informal settlement upgrading"/>
        <s v="Climate proofing for Integrated rural setlement in Kirehe and Kayonza Districts of Eastern Province"/>
        <s v="Greening and upgrading the rural settlement "/>
        <s v="Green City Kigali Project "/>
        <s v="Green Urban Recovery Initiative in Rwanda: promoting Green, Vibrant, and Prosperous Streets in Rwanda Satellite and Secondary Cities"/>
        <s v="Operationalization of Green City Kigali Project"/>
        <s v="Mobilize Net Zero"/>
        <s v="Construction works of Ayabaraya IDP Model Village"/>
        <s v="Construction works (Rellocation of Households in High Risk Zones"/>
        <s v="Open and green spaces-for secondary cities and City of Kigali (Nyagatare, Rubavu and City of Kigali)"/>
        <s v="Muhanga Cultural Park Project"/>
        <s v="Stadium Park Project "/>
        <s v="Muhanga Core Area Community (200ha)"/>
        <s v="Botanic Gardens Area - 15 ha"/>
        <s v="Valley park Area - 12 ha"/>
        <s v="Development of GGGI public space Area - 1.5 ha"/>
        <s v="Climate Adaptive and gender-responsive development of public open green spaces in Rwandan cities"/>
        <s v="Equestrian Park"/>
        <s v="Botanic Garden"/>
        <s v="Horticulture Park at Ntora"/>
        <s v="Development of open and green spaces for public use (30 ha)"/>
        <s v="Agro Tourism Valley Rutunga &amp; Bumbogo"/>
        <s v="Kimichanga Garden (Prev. Kimicanga Entertainment District)"/>
        <s v="CBD Green Corridors and Urban Parks"/>
        <s v="Construction of 4 Provincial Industrial Park project"/>
        <s v="Scaling Urban NbS for Climate Adaptation in sub-Saharan Africa"/>
        <s v="Enabel-Urbanization Country program on made in Rwanda Construction materials (clay and Stone)"/>
        <s v="National flagship project to develop public green spaces in Rwanda"/>
        <s v="Busana Hill, vacant open spaces, Valley parks and Wetland park"/>
        <s v="Mirama Hill, Road side plantation, Open spaces, Valley parks and Wetland park"/>
        <s v="Rwamagana Market upgrading and public space development"/>
        <s v="Integration of Horticulture into design and development of green open spaces, urban parks, green city trails/corridors, streetscapes, and mass transport corridors."/>
        <s v="CIP 3 - City Center Street Improvement (Huye)"/>
        <s v="CIP 1 - Creation of City Touristic Site (Musanze)"/>
        <s v="Inclusive Green Urban Development (IGUD)"/>
        <s v="Green Infrastructure Planning and Delivery (GIPD)_x000a__x000a_Technical asssistance  support to RHA, MININFRA, Private &amp; Public Real Estate Developers, Rwanda Green Building Organization (RwGBO)  "/>
        <s v="Greening Rwanda’s Existing Public Building Stock_x000a__x000a_Technical asssistance support to RHA, MININFRA, MOE, RDB, RSSB, MINAFFET, Private &amp; Public Real Estate Developers, Rwanda Green Building Organization (RwGBO)  "/>
        <s v="Establishment of Environmental Chemistry and Microbiology Laboratories"/>
        <s v="Green City Kigali"/>
        <s v="Strengthening environment and forestry ecosystem protection in and around artisanal mining sites in Rwanda"/>
        <s v="Integrating Landscape Rehabilitation And Green Management of Mines In Gatumba And Ndaro Sectors of Ngororero "/>
        <s v="Study for rehabilitation of abandoned mine sites and quarries in Rwanda"/>
        <s v="Capacity building on sustainable and climate  compatible mining for all mining companies"/>
        <s v="Enforcement and awareness raising on sustainable mining "/>
        <s v="Oil and Gas exploration project  "/>
        <s v="Developing A Certified Analytical Mining Laboratory "/>
        <s v="Development and Operationalization of Geological Information and Mining Cadaster System (GIMCS)"/>
        <s v="Low carbon transformation of the Rwandan tea processing sector"/>
        <s v="Enhancing energy efficiency promotion for the conservation of Cyamudongo forest on Nyungwe National Park "/>
        <s v="PROECCO/ Promoting off-farm employment and income in the Great Lakes Region through climate responsive construction material production"/>
        <s v="Boosting the use of efficient brick construction technique "/>
        <s v="Establishment of brick production industrial clusters"/>
        <s v="Promotion of circular economy approach in brick kilns"/>
        <s v="High-efficiency and sustainable plants establishment"/>
        <s v="45 km of 30kv Double circuit line: Gabiro SS-Gabiro Commercial Farm constructed "/>
        <s v="Lake Kivu Monitoring And Management Project "/>
        <s v=" 220kV single circuit Rusumo-Bugesera-Shango"/>
        <s v="74 km of 220kV Bwishyura-Kigoma-Rwabusoro Transmission Line "/>
        <s v="Feasibility studies for  proposed Transmission and Distribution network Projects"/>
        <s v="Rehabilitation and Replacement of Distribution Network Projects"/>
        <s v="Ruzizi III HPP and Associated Line"/>
        <s v="110kV single circuit Mukungwa-Nyabihu "/>
        <s v="220kV Interconnection Substations ( Rwanda-DRC)"/>
        <s v="Improvement of Substation and Distribution Network (JICA III) "/>
        <s v="43.5MW Nyabarongo II Hydro Power Plant"/>
        <s v="Pump storage for Nyabarongo II HPP and its evacuation line to Shango (25km)"/>
        <s v="Distribution Management System installed (DMS)"/>
        <s v="New Households connected to the Grid (MV and LV lines included)"/>
        <s v="Rural electrification withmini-grid in Rwanda"/>
        <s v="PSPE ( Private Sector Participation in the Generation of Electricity from Renewable Resources)"/>
        <s v="Multinational-Interconnection of Electrical Grids Of Nile Equatorial Lakes Countries (Construction Of Kigoma/Rwanda-Ngozi/Burundi 220/110kv Electric Line And Associated Substations)"/>
        <s v="220kV line double Circuit Mamba-Rwabusoro-Rilima and associated substations (Mamba and Rwabusoro) and 110kV Line Gahanga -Rilima constructed and extension of Gahanga substation "/>
        <s v="Electricity Loss Reduction Project- Jabana-Mt.Kigali-Gahanga with related substations "/>
        <s v="30kV single circuit Nyagasozi-Kavumu TL constructed "/>
        <s v="15kV Single circuit Musha-Rwamagana industrial Parks "/>
        <s v="30kV single circuit Kizinga Border TL constructed "/>
        <s v=" 30kV single circuit Ndama-Health centre connected"/>
        <s v="Counterpart fund for Rusizi III (147 MW) /Construction of 147 Mw Rusizi III Hydropower Plant "/>
        <s v="Evacuation line of Rusizi III (70KM)"/>
        <s v="Pre-feasibility study of the project of Nuclear Power Plant based on small modular reactors (SMR NPP)"/>
        <s v="Last milles connectivity project"/>
        <s v="Transformer repair workshop"/>
        <s v="Electrification of Government Priorities under Real Estate (FONERWA Green City,  Affordable Housing and IDP Models Villages)"/>
        <s v="Electrification of border points and surrounding areas "/>
        <s v="Least Cost Power Development Plan"/>
        <s v="Retaining Wall of Nyabarongo I HPP Dam"/>
        <s v="Evacuation Line for IPP's Micro Hydropower Plants (MHPPs) with the Length of 23.725 km"/>
        <s v="Construction of Rulindo-Gabiro-Musha Transmission line; 30Kv Rulindo Byumba Gatuna and Byumba Ngarama; consturction of Gabiro S/S and Extension of Musha S/S"/>
        <s v="56 MW Symbion Methane Gas Power Plant"/>
        <s v="Payment for Kivuwatt pass through"/>
        <s v="Eastern Province distribution Network upgrade from single phase to three phase"/>
        <s v="Rwanda Energy  Access and Quality Improvement Project (EAQIP/AFD)"/>
        <s v="Rwanda Energy Access and Quality Improvement Project (EAQIP/WB)"/>
        <s v="Rwanda Universal Energy Access Project (OPEC FUND AND SAUDI FUND)"/>
        <s v="Rwanda Universal Energy Access Program (AFDB)"/>
        <s v="Rwanda Universal Energy Access Program(EIB)"/>
        <s v=" Rwanda Electricity Transmission Grid Expansion Project (KOREA EDCF)"/>
        <s v="Rehabilitation of the Ntaruka Hydro Power Plant"/>
        <s v="Static Voltage Compensator ( SVC) at Shango and Rwabusoro Substations"/>
        <s v="Completing installation of smart metering for all distribution transformers and medium/large customers."/>
        <s v="Rwanda Electrical Network Connectivity Model and Satellite Imaging (Building of GIS system)"/>
        <s v="Upgrade of Karisimbi from 6.6kV line to 30kV"/>
        <s v="Reinforcement and upgrade of Distribution network (countrywide)"/>
        <s v="Upgrade of single to three-phase lines countrywide"/>
        <s v="Transformer upgrades and Replacement ( Karongi , Gikondo, Gahanga Nzove and Kibogora )"/>
        <s v="Upgradation of Nyamata 30/30kV Switching substation , and rehabilitation of distribution substations in Rubavu, Muhanga and secondary cities (4 lots)"/>
        <s v="Kigali Distribution Rehabilitation"/>
        <s v="Construction of Bugesera Industrial park substation (3*30 MVA)"/>
        <s v="110kV Transmission Line Rwinkwavu-Kirehe and associated Substations"/>
        <s v="110kV Transmission Line Rukarara-Huye-Gisagara and associated Substations"/>
        <s v="110kV Transmission Line Gabiro - Nyagatare and associated Substations"/>
        <s v="110kV Rulindo – Gicumbi TL (cut in -cut out) and associated substations"/>
        <s v="110kV transmission line from Bugesera industrial park to Bugesera international airport substation (2) with associated substations"/>
        <s v="Feasibility study of REG Control Center and Communication Building"/>
        <s v="220kV Transmission Line Mamba-Gisagara and extension of Mamba/Gisagara substations"/>
        <s v="Rwanda based Solar Home Systems Manufacturing (NOTS)"/>
        <s v="Consultancy Services for the Elaboration of the Detailed Geoscientific Surface Exploration Studies"/>
        <s v="Expropriation Funds"/>
        <s v="110kV Double Circuit Gasogi-Bugesera and extension of Gasogi/Bugesera substations"/>
        <s v="110kV Double Circuit Nyabihu-Rubavu and extension of Nyabihu/Rubavu substations"/>
        <s v="110kV Double Circuit Rwabusoro-Bugesera Industrial Park (IP) and extension of Rwabusoro/Bugesera IP substations"/>
        <s v="Power supply stabilizers and governing systems on main generators installed (Nyabarongo and Mukungwa)"/>
        <s v="Energy PROJECT Implementation Support"/>
        <s v="Rwanda Electricity Sector Strengthening"/>
        <s v="Construction of Rwanda Energy Group Office Building"/>
        <s v="Capacity Building of REG Staffs"/>
        <s v="CDEU ( Institutional Strengthening and Capacity Development of the Electricity Utility- EUCL)"/>
        <s v="SEF (Studies and Expertise Fund)"/>
        <s v="Construction of 3x30MVA, 110/30kV Bugesera Industrial park substation and associated line bays"/>
        <s v="Construction of 2 x 40 MVA Bugesera Airport substation"/>
        <s v="Upgrade of Network fro Single Phase to Three Phase"/>
        <s v="Upgrade of Gasogi Feeder From Gikondo to Gahanga"/>
        <s v="Upgrade of Transformers ( Nyabarongo I, Mukungwa I, Kibogora, Gikondo and Kilinda)"/>
        <s v="Replacement of 2X16.5MVA, 6.6/110KV Transformers of Nyabarongo I Switchyard to 2x31.5MVA 110 KV Double Circuit Nyabarongo I-Muhanga- Kigoma Transmission Line 38 km, and Construction of Muhanga Substation 110/30 KV, 2*20MVA substation"/>
        <s v="Replacement of 6.6kv switchgear at NYABARONGO I"/>
        <s v="Improve protection of distribution transformers by installation of Cut-out and Surge arrestors combinations"/>
        <s v="Rwanda Energy Group Training Center Constructed"/>
        <s v="Installation of smart metering for all distribution transformers and medium/large customers"/>
        <s v="Substation upgrades, connections of feeders to substations, and rehabilitation (Nyamata, Rutongo, Gikomero and Kanombe, Shango,Muhanga, Rubavu and Nyagatare)"/>
        <s v="Energizing Development (EnDev)"/>
        <s v="Study for Geothermal Energy Development in Rwanda"/>
        <s v="Upgrade and extension of different Medium Voltage lines for improved supply"/>
        <s v="Power Africa: Pro-Poor Results Based Financing Program for Off-Grid Solar "/>
        <s v="Power Africa ,Renewable Energy; Climate change mitigation; Sustainable infrastructure"/>
        <s v="Project Development Programme (PDP) – Renewable Energy and Energy Efficiency Business Partnerships "/>
        <s v="National Electrification Programme with the support of financial support instruments established in the Rwanda Energy Access and Quality Improvement Project (REAQIP) for off-grid solar under programme 5 hosted at the Development Bank of Rwanda."/>
        <s v="Technical assistance to increase private sector participation in the development of off-grid connected hydro and solar power"/>
        <s v="Solar lighthing in urban infrastructure"/>
        <s v="Enforce use of efficient lighting in private sector building construction"/>
        <s v="Clean Cooking and fuel"/>
        <s v="Installation of Clean Cooking systems in Boarding Schools"/>
        <s v="Improving the Efficiency and Sustainability of Charcoal and Wood Fuel Value Chains "/>
        <s v="Empowering rural communities to cope with climate change effects through clean cooking and improved stoves"/>
        <s v="Enhancing capacity building in efficient energy using improved cook stoves for the community around Nyungwe National Park in Nyamasheke District"/>
        <s v="Development of efficient cook stove  around Gishwati-Mukura National Park"/>
        <s v="Production and distribution of efficient cookstoves and fuel"/>
        <s v="Develop data platforms, online repositories and reporting systems to track actions and energy access in the cooking sector. Provide capacity-building opportunities to producers, distributors/importers and cooperatives active in the cooking sector "/>
        <s v="Promoting Improved Cooking Stovesfor Sustainable Conservation of Ibanda-Makera Natural Forest in Kirehe District"/>
        <s v="Reducing dependency on Biomas energy through the promotion of highly effeicient alternative cooking technologies and increased forests productivity"/>
        <s v="Increasing the resilience of refugies and host communities through enhanced access to alternative energy source and improved environmental management in Rwanda"/>
        <s v="Improving the Efficiency and Sustainability of Charcoal and Wood fuel Value Chains"/>
        <s v="Assessment of the Implementation of the National Biogass Programme"/>
        <s v="Biogaz Project: Pig Biogaz Promotion"/>
        <s v="Transforming RNP into an efficient and low-carbon energy consumption institution"/>
        <s v="Street Lighting of National Roads and District Roads"/>
        <s v="Solar Public Lighting"/>
        <s v="Upgrade of LV Network in Kigali area i.e. Kisementi, Nyarutarama, Remera, Kimironko, Kicukiro, Gikondo and Kanombe areas"/>
        <s v="Green of Health System "/>
        <s v="Development of Bus Rapid Transit (BRT) infrastructure in City of Kigali "/>
        <s v="Detailed NMT plan for CBD and Kacyiru area"/>
        <s v="Detailed NMT plan for Gahanga area"/>
        <s v="Reservation of BRT Corridor"/>
        <s v="BRT Phase for 2025 relevant road upgrades to two lanes per direction and relevant NMT Primary Routes (RouteNyamirambo ‐"/>
        <s v="Dedicated Bus Lanes (DBL)  on  expanded roads"/>
        <s v="Extension and Improvement of existing PT Services "/>
        <s v="Gitega Kimisagara Green Link"/>
        <s v="Cable Car System between Nyabugogo and the CBD (Feasibility Study)"/>
        <s v="100% Universal Access for Streets and Sidewalks including BRT and NMT infrastructure"/>
        <s v="Investigate the establishment of a Kigali Transport Authority"/>
        <s v="Compilation of Transport Assessment Guidelines"/>
        <s v="People-Centered Street Design Manual"/>
        <s v="City-wide Origin-Destination Surveys"/>
        <s v="Commercial Street Upgrading Project I - Isoko Stade (500m) "/>
        <s v="Commercial Street Upgrading Project II - NR1 (400m) "/>
        <s v="City Center Street Improvement"/>
        <s v="Integrated Transport - Bus/taxi terminus"/>
        <s v="CIP 2: Market Street (2.5km)- Convert to one-way street with NMT lane "/>
        <s v="Rubavu High Street Project "/>
        <s v="CIP 3 - Construction of a transit taxi park in Rusizi CBD/construction of vehicular parking lots in city center &amp; cross border areas"/>
        <s v="Strengthen the capacity of transport sector at local and national levels for NDC implementation in the sector"/>
        <s v="Scale up Electric Mobility and Decarbonizing Transport sector in Rwanda project"/>
        <s v="Development of Comprehensive Mobility Plan in City of Kigali and Six Secondary Cities"/>
        <s v="Smart Mobility Lab"/>
        <s v="Support the development of models to limit the increase of private motorized transport"/>
        <s v="Policy Dialogue on Low Emission and Resilient Economic Development (DIAPOL)"/>
        <s v="Development of vehicle emission standards and adoption of IEC electric vehicle standards"/>
        <s v="Electric Motos"/>
        <s v="Accelerating the development of the e-mobility in Rwanda through the deployment of electric motorcycle taxis (e-motos) and e-buses "/>
        <s v="Sustainable Mobility - Strengthening, Prioritizing, and Investing in Non-Motorized Transport Infrastructure"/>
        <s v="E-Moto Deployment"/>
        <s v="OZONE PROJECT "/>
        <s v="Africa centre of excellence for sustainable cooling and cold chain"/>
        <s v="Howard G. Buffet Foundation Project "/>
        <s v="Deeping Efforts to accelerate Nationally Determined Contribution (NDC) implementation project "/>
        <s v="Capacity development for the implementation of Rwanda’s National Climate Contributions (NDCs)"/>
        <s v="Increasing Awareness of Rural Communities in Climate Change and NDCs for their Effective Participation in NDC Implementation in four Districts of the Amayaga Region of Rwanda"/>
        <s v="NDC Assist II (NDC mainstreaming + Capacity Building f. Art. 6)"/>
        <s v="Integration of Updated Nationally Determined Contribution (NDC) Into the Upcoming District Developments Strategies (2025-2030) "/>
        <s v="Awareness raising of local stakeholders in climate change and NDCs"/>
        <s v="Building capacity of meteorological, hydrological, and air quality services to support the implementation of Nationally Determined Contribution (NDC)"/>
        <s v="Institutional support project to the Ministry of Environment "/>
        <s v="Strengthenig capacity of focal ministries for NDC coordination and stakeholders engagement"/>
        <s v="Capacity building for sector experts on developing bankable projects inclusive of water, nutrients use efficiency, energy and agriculture sector needs"/>
        <s v="Scaling up the implementation of the NDCs in all Districts based on lessons learnt from 4 pilot Districts"/>
        <s v="Support to the Rwandan Nationally Determined Contributions"/>
        <s v="Climate Action Enhancement Package (CAEP) – Revision of the ENR SSP and integration of NDC in districts plans "/>
        <s v="Climate Action Enhancement Package (CAEP)-Technical assistance to conduct baseline study in agriculture "/>
        <s v="Climate Action Enhancement Package (CAEP)-Technical assistance to support to private sector to develop business ideas "/>
        <s v="Climate promise phase 2"/>
        <s v="Support to FONERWA basket-earmarked"/>
        <s v="Support to FONERWA basket-earmarked/Adaptation"/>
        <s v="FONERWA-Technical assistance to support to private sector to develop and implement NDCs projects through the development of flagships (Forestry, Agriculture, Energy) "/>
        <s v="NDC deepdive: Advancing Financial innovation to scale up climate action project"/>
        <s v="Environment and Natural resources"/>
        <s v="Strengthening Capacities of the Environment And Natural Resources (ENR) Sector For Green Economy Transformation"/>
        <s v="Building the Capacity of Rwanda’s Government to advance the National Adaptation Planning Process (NAP project)"/>
        <s v="NAP Phase II"/>
        <s v="Innovative Development Policy and Finance for Impact"/>
        <s v="National Employment Program (NEP)-Coordination and Business Development Advisors  ( BDAs)"/>
        <s v="Rwanda Innovation Fund project"/>
        <s v="Support to Investment Promotion in Rwanda"/>
        <s v="Strategic Capacity Building Initiative (SCBI)"/>
        <s v="Strengthening citizen participation in national planning and Budgeting for increased transparency and Accountability in Rwanda "/>
        <s v="NSDS3 Basket Fund NIS "/>
        <s v="International protocols implementation"/>
        <s v="Capacity building initiative transparency (CBIT)"/>
        <s v="ICT Private Sector Development &amp; Kigali Innovation City "/>
        <s v="GIH  E-Service in key sectors"/>
        <s v="Manufacturing Growth Project (Construction of Two Advanced Factory Units)"/>
        <s v="Rwanda Engineering and Manufacturing Corporation (REMCo)"/>
        <s v="Improved green culture and climate change resilience within Rwandan rulal communities"/>
        <s v="Strengthening Community Based Climate change Adaptation of smallholder farmers in Bugesera District Project"/>
        <s v="Enhancing Socio-Economic And Climate Resilience Through Ecosystem Based Adaptation ( Esecreba) In Gakenke District"/>
        <s v="Integrated Natural Resources Management for Resilience to climate Change and improving the livelihood for communities in Gakenke District. (INRM- Gakenke District)"/>
        <s v="Strengthening the Capacity of Environmental NGOs to actively participate and contribute to the Implementation of NDC and GGCRS Priorities through Bankable projects."/>
        <s v="Gender and NDC: Empower Women and Youth Organisations and Structures to actively participate in the implementation of NDC Priorities "/>
        <s v="Evidence Based Advocacy: Conduct Policy and communuty based Research on   environmental and climate change Laws and strategies (2 annual policy research and  Policy Dialogue)"/>
        <s v="Environmental and climate change education including training and build capacity of Media in environment and climate change reporting and establish a national/regional education and research centre"/>
        <s v="Eco-Schools Programme"/>
        <s v="Eco-Schools as a tool for integrating sustainable development and climate action within the Competency-Based Curriculum in Rwanda "/>
        <s v="Knowledge management and learning: Establish an online platform for best practices in environmental climate change for CSOs"/>
        <s v="Building Nature Based Community Development Models for sustainable livelihoods and climate resilience in East Africa Mountain ecosystems "/>
        <s v="International Networking, Knowledge Sharing, and Capacity Building for Improved Air Quality in East African Countries (Rwanda, Kenya, Uganda)"/>
        <s v="Rwanda Air Quality and Climate Change Monitoring Project"/>
        <s v="Kigali Amendiment Implementation Plan"/>
        <s v="Operationalization of Rwanda NDCs Implementation Framework "/>
        <s v="Operationalise the MRV "/>
        <s v="Rwanda  Biennial Transparent Report (BTR) "/>
        <s v="Fourth National Communication (NC4) project"/>
        <s v="Strengthening national capacity for NDC implementation, tracking the progress and reporting"/>
        <s v="Support Communication and awereness raising on NDCs Implementation"/>
        <s v="Building Capacity of  Local Government  to integrate climate change (adaptation and mitigation) into District Development Strategies based on experience of the 4 pilote Districts (Musanze, Nyagatare, Rubavu and Muhanga)"/>
        <s v="Building Capacity of national negotiators and technical officers  to effectively negotiate in international climate change meetings"/>
        <s v="Support for the development of a scale-up plan for the project reducing vulnerability to climate change in north west Rwanda through community based adaptation"/>
        <s v="Poverty Environment Action (PEA) for SDG Programme"/>
        <s v="PEA phase II"/>
        <s v="Improving livelihoods and climate resilience of the smallholder farmers by the use of green technologies in the district of Ngoma"/>
        <s v="Promoting Smallholder Agro-export Competitiveness Project (PSAC)"/>
        <s v="Improving the livelihood of the small holder farmers by promoting climate resilient measures in Ngeruka and Nyarugenge sectors, Bugesera District"/>
        <s v="Community empowerment by Beekeeping and beehives for honey production in Musanze District, National Volcanoes Park"/>
        <s v="Community Processing Centers"/>
        <s v="Support to the EDF National Authorizing Office Project"/>
        <s v="Promotion of a bee-friendly environment around Akagera National Park in the Eastern province"/>
        <s v="Promoting community and cultural based tourism in Gishwati-Mukura National Park area"/>
        <s v="Integrated Action for Climate Change Resilience and Livelihood in mountainous Rwanda "/>
        <s v="Facilitate Research activities on Gishwati National Park biodiversity under Gishwati Primate Project"/>
        <s v="Habituation of the Gishwati Chimps Community for tourism Purpose"/>
        <s v="Tourism and Conservation Management Project"/>
        <s v="Development of Mice Tourism Project"/>
        <s v="Heritage Corridor Tourism Development Project"/>
        <s v="Ubukerarugendo Imbere (Support to Private Sector and Job Creation in Rwanda) Project"/>
        <s v="Empowerment of women and youth for climate change resilience and environmental conservation in Nyagatare District"/>
        <s v="BIODIVERISTY FINANCE INITIATIVE PHASE II (BIOFIN II)"/>
        <s v="Enhancement of EBM V.2 "/>
        <s v="Fund Recapitalization "/>
        <s v="Redness suppprt to strengthen Rwanda's capacity to access GCF funds"/>
        <s v="GCF Readiness and Preparatory Support to Capacitate Rwanda’s Sub-National Level Actors in Green Growth and Climate Resilience"/>
        <s v="UEDI - MiR ( Urban Economic Development Intervention, promotion of Made in Rwanda products)"/>
        <s v="Sustainability Support Project"/>
        <s v="Enhancing Trade Competitiveness through E-Commerce in Rwanda"/>
        <s v="Access to Finance for Recovery and Resilience Project (phase2)"/>
        <s v="Public Finance Management -PFM, (Basket Fund)"/>
        <s v="Ireme Invest "/>
        <s v="Ireme Invest_planned"/>
        <s v="Nature, People, Climate"/>
        <s v="Intego - Rwanda's NDC Facility"/>
        <s v="E-mobility"/>
        <s v="Resilience and Sustainability Trust (RST)"/>
        <s v="Public Finance Management Reforms Project"/>
        <s v="Macroeconomic and Investment Policies (MIP): Green taxonomy; regulatory measurer(s) to support implementation"/>
        <s v="Sustainable DGP Budget"/>
        <s v="Adpatation at Altitude "/>
        <s v="Action Plan for Made in Rwanda construction sector"/>
        <s v="Priority Skills for Growth (PSG) project"/>
        <s v="Skills Development fund (SDF) Project"/>
        <s v="Regional Program on Social Protection and Climate Friendly Job Creation "/>
        <s v="NATIONAL EMPLOYMENT PROGRAMME PROJECT"/>
        <s v="Capacity development and the improvement of Rehabilitation and reformation programs in Rwanda prisons "/>
        <s v="COVID Response and Recovery: Impact Assessment of COVID-19 of CSO's Community Based Interventions and strategic Measures to improve community Livelihood and green recover"/>
        <s v="Post Implementation Support of Electronic Cargo Tracking System (ECTS) "/>
        <s v="Smart NPPA project"/>
        <s v="Improving Municipal Solid Waste (MSW) in secondary cities of Rwanda:  Muhanga and Huye Districs"/>
        <s v="Circular economy in waste management"/>
        <s v="Supporting a Sustainable Waste and Circular Economy in Rwanda"/>
        <s v="Construction of Sanitary landfill in the City of Kigali   "/>
        <s v="National Integrated Solid Waste Management Strategy implemetation"/>
        <s v="Construction of Kigali Municipal Solid Waste Management System at Nduba"/>
        <s v="Operationalization of sanitation facilities-Daily  management of   Nduba Landfill"/>
        <s v="Construction of landfill (Kigali (Ruliba)"/>
        <s v="Integrated waste management plan to be developed by the City (Kigali)"/>
        <s v="Construction of Engineered Landfill (Muhanga)"/>
        <s v="Construction of transfer stations (Muhanga)"/>
        <s v="Construction of a Landfill (Musanze)"/>
        <s v="Construction of Transfer Stations (Musanze)"/>
        <s v="Upgrading of existing landfill Nyagatare)"/>
        <s v="Construction of transfer stations Nyagatare)"/>
        <s v="Construction of engineered landfill (Rubavu)"/>
        <s v="Construction of transfer station (Rubavu)"/>
        <s v="Construction of a Landfill (Rusizi)"/>
        <s v="Construction of transfer stations (Rusizi)"/>
        <s v="PET Project (single use plastics)"/>
        <s v="Mobilisation and Support to community for collection, transportation and disposal of  COVID-19 Protectives equipements (masks)."/>
        <s v="MINAMATA initial assessment on mercury in Rwanda"/>
        <s v="National action plan to phase out mercury"/>
        <s v="Strengthening the capacity of Rwanda to implement bezol and rotadam conventions "/>
        <s v="Strenthening instituonal capacity for sound management of chemical and waste in Rwanda"/>
        <s v="Decoupling Hazardous Waste Generation (DHWG) from economic growth in Rwanda"/>
        <s v="Readness to Support on carbon pricing"/>
        <s v="Water and Sanitation SWAp Secretariat Activities Support"/>
        <s v="Construction of Kigali Centralised Sewerages system"/>
        <s v="Construction of Kagaga  Water Treatment System  from Kagaga River  (9,000 m3/day)"/>
        <s v="Operationalization of Kanzenze WTP (Tariff gap)"/>
        <s v="Detailed design  for Construction of Water and Waste water quality laboratory plus equipment and Construction of Training center"/>
        <s v="Construction of Kigali Centralized Sewerage System, Phase I "/>
        <s v="Rehabilitation and upgrading of semi-centralized sewerage system in Kigali Estates plus rehabilitation"/>
        <s v="Completion of 2 public toilets in Musanze and Nyanza Districts"/>
        <s v="Construction of  14 permanent toilets and  sanitary facilities  in  Different stop overs"/>
        <s v="Quick fix solution for wastewater treatment in Kigali (Masaka fecal sludge)"/>
        <s v="Construction of Kigali Faecal Sludge Treatment Plant constructed"/>
        <s v="Kigali Faecal Sludge Treatment Plant Project under Lake Victoria Basin Integrated Water Resources Management Programme"/>
        <s v="Feasibility study and detailed Design  for  Huye feacal sludge treatment plant and modern landfill"/>
        <s v="Feasibility study and detailed Design  for  Bugesera feacal sludge treatment plnt and modern landfill"/>
        <s v="Feasibility study  and Detailed Design Gisagara   feacal sludge treatment plant and modern landfill"/>
        <s v="GIY  Gisagara WASH Program"/>
        <s v="Feasibility study  and detailed Design for  Muhanga   feacal sludge treatment plant and modern landfill"/>
        <s v="Construction of Faecal sludge treatment plants and  Landfills in Musanze, Rubavu, Karongi and Rusizi "/>
        <s v="Detailed studies for the construction of Kicukiro Centralized Sewerage System"/>
        <s v="Review of detailed studies and construction of Gasabo Centralized Sewerage System"/>
        <s v="Rehabilitation of Karenge WTP"/>
        <s v="Upgrading of Karenge Water Treatment Plant"/>
        <s v="Construction of Burera Water Treatment Plant and forwarding infrastructure"/>
        <s v="Construction of Masaka WTP"/>
        <s v="Construction of Waste Water Treatment Plant (Muhanga)"/>
        <s v="Construction of a Waste Water Treatment Plant (Musanze)"/>
        <s v="Construction a waste water treatment plant to serve the City (Nyagatare)"/>
        <s v="Drainage and Sewerage Management for the City Core ( Rubavu)"/>
        <s v="Construction of waste water treatment plant (Rubavu)"/>
        <s v="Isuku Iwacu: Improved Latrines"/>
        <s v="Improvement of Sanitation in Urban Areas "/>
        <s v="Water Security for All Programm "/>
        <s v="Improving water security in Rwanda through rain water harvesting"/>
        <s v="Supervision of construction of rain water harvesting tanks (RWHTs) around the Volcanoes National Park in Musanze and Burera Districts"/>
        <s v="Support to rain water harvesting in Schools, Health Centers and households"/>
        <s v="Increase awareness on water harvesting techniques and management of small / medium irrigation systems"/>
        <s v="MASAKA multipurpose dyke project"/>
        <s v="Water storage systems"/>
        <s v="Sustainable Urban Wetlands Development in Kigali City "/>
        <s v="Develop Wetland masterplan for satellites and secondary cities "/>
        <s v="Promoting wise use of wetlands to build climate change resilience in Rwanda"/>
        <s v="Landscape Restoration of the Nyabugogo Wetland Project"/>
        <s v="Landscape Rehabilitation at Rusumo Power Company Ltd"/>
        <s v="Integrated Mukungwa wetland and landscape restoration project"/>
        <s v="Nyandungu Urban Wetland Eco-Tourism Park (NUWEP)"/>
        <s v="Community involvement to protect Rugezi marshland "/>
        <s v="Umusambi Village "/>
        <s v="Community involvement to protect Rugezi marshland phase II"/>
        <s v="Wetlands Management and Restoration using community-based adaptation approach "/>
        <s v="Wetland Park and Mixed Use Development"/>
        <s v="Building Resilient Wetlands and Associated Catchments’ Socio-Agro_x0002_Ecological Systems in Southern Kirehe Landscape, Eastern Rwanda."/>
        <s v="Wetland Park Area - 22.3 ha"/>
        <s v="Kicukiro Wetland and Biodiversity Park"/>
        <s v="Nyabarongo ECO Park and Wetlands"/>
        <s v="Kanyinya Wetland Town Park"/>
        <s v="Kigali CBD Wetland Park"/>
        <s v="Muhima Wetland Front"/>
        <s v="Rehabilitation and modernization of Bugarama mashland Project(2000 Ha)"/>
        <s v="Local partnership for rehabilitation of biodiversity and ecosystems in Nyabarongo Watershed /NGORORERO District"/>
        <s v="Giciye-Shyira- Karago-Mugogo-Satinskyi-Ndiza Subcatchment Landscape Restoration "/>
        <s v="Living Lakes Biodiversity and Climate Project"/>
        <s v="Nyagatare Ecosystem Based Restoration"/>
        <s v="Landscape restoration of Mwogo catchment"/>
        <s v="Bishenyi Watershed rehabilitation Project"/>
        <s v="Gikondo Industrial Park Relocation project"/>
        <s v=" Protection of lake Cyohoha North to restore its hydro-ecological services_x000a_"/>
        <s v="Kigali flood control and integrated urban catchment management project"/>
        <s v="Land Scape Restoration and Flood Control in Nyamasheke District"/>
        <s v="Hydrological Information System supporting water use efficiency planning and resilience to climate change"/>
        <s v="Volcanoes Community Resilient Project (VCRP) "/>
        <s v="Rwanda Integrated Landscape Climate Resilient Management Project "/>
        <s v="Technical asssistance  support to REMA - GGGI Collaboration with Italian Ministry of Environment,  Lands and Seas (IMELS) phase 2"/>
        <s v="Landscape restoration and integrated management of water resources and other catchments for the Koko river in Rutsiro District"/>
        <s v="IWRM: Environmental protection"/>
        <s v="Living water International project "/>
        <s v="Rwanda Sustainable Water Supply and Sanitation Program "/>
        <s v="Improvement of Urban Water Supply "/>
        <s v="Rehabilitation and Extension of water supply system (41.81 Km) in Nyagatare District"/>
        <s v="Rural Water Supply and Sanitation (PRSC-PEAMER 70% Increase) "/>
        <s v="RURAL WATER SUSTAINABILITY SUPPORT"/>
        <s v="Gicumbi Wash Program "/>
        <s v="Akagera Tourism Camps Sites Water Supply Project "/>
        <s v="Water supply projects alongside the border"/>
        <s v="Gasabo/Construction of Km 11 Water supply system in Bisenga, Kinyana, Gasagara Cells in Rusororo sector and Kibara, Gicaca Cells in Gikomero sectors"/>
        <s v="Gasabo/Construction of Burunga-Gitaraga-Kira water supply system (Km7) in Ndera Sector"/>
        <s v="Quick Win for Karongi district Water "/>
        <s v="Kigali Bulk Water Supply "/>
        <s v="Construction of Mwange water Supply System  in Gicumbi (12,000m3)"/>
        <s v="Constructed of Ngoma River Water Supply System Phase I ( 12,000 m3/day water treatment plant and distribution network)"/>
        <s v="Construction of Ngoma River Water Supply System, Phase II"/>
        <s v="Construction of Lake Muhazi Water Supply System (Phase I: Kiramuruzi Water Treatment Plant of 10,000 m3/day and distribution network)"/>
        <s v="Construction of Muhazi Water Supply System, Phase II"/>
        <s v="Construction of Musogoro Water Supply System, Phase II"/>
        <s v="Construction of Kagaga Water Supply System, Phase II"/>
        <s v="Construction of Gisagara Water Supply System, Phase I"/>
        <s v="FM3  Improvement of Water Supply Services in North-Central Kigali"/>
        <s v="Construction of Sake Water Supply System , Phase I (6,000 m3/day treatment plant and distribution system)"/>
        <s v="Construction of Sake Water Supply System, Phase II"/>
        <s v="Construction of Busogwe Water Supply System  ( 12 000 m3/day)"/>
        <s v="Construction of Kivu Belt Water Supply System ( 6,500 m3/day)"/>
        <s v="Rehabilitation of Shyogwe mayaga Dyke "/>
        <s v="Strengthening11km for Nzove-Ntora Principal Transmission Pipeline in Kigali City "/>
        <s v="Rehabilitation and extension of 284km in city of Kigali and surounding areas Construction of 200km and Rehabilitation of 84km"/>
        <s v="Construction, rehabilitatio, reinforcement and extention of 214km for Water supply distribution networks in RUBAVU secondary City  "/>
        <s v="Construction, rehabilitation, reinforcement and extention of 132.6km for Water supply distribution networks in RUSIZI secondary City"/>
        <s v="Construction of Nkururo-Nyamicucu-Kivuye-Rugarambiro water supply system in Burera District."/>
        <s v="Water Network Extension to Kagogo, Cyanika, Kinyababa and Bungwe Sectors in Burera District"/>
        <s v="Construction of Ngororero Water Supply System in Ngororero District "/>
        <s v="Construction of water supply system in Kibirizi and Ntyazo Sectors"/>
        <s v="Construction of 54 Km of Kibinja-Muyira-Karama water supply system"/>
        <s v="Rational use of Yanze river water for local agriculture development in Rulindo District and for domestic use in Kigali City"/>
        <s v="Construction of Water Supply System for Volcano Belt"/>
        <s v="Construction of Volcano Belt Water Supply System, Phase II"/>
        <s v="Improvement of Efficiency for Rural Water Supply Piped Schemes"/>
        <s v="Construction of 58.3 km of Water supply network  in Gicumbi"/>
        <s v="Construction of Water supply to selected IDP Model Villages"/>
        <s v="Rehabilitation of 203 non-function rural water supply systems    "/>
        <s v="Construction of extension of Gakirarugo water pipeline to Nyabitare and Nyakabungo Cells in Mpanga Sector Kirehe District"/>
        <s v="Construction of 130 boreholes"/>
        <s v="Rehabilitation of of Karenge-Juru Pipeline to supply water to Mwogo and Juru: 100 km pipelines, 2 reservoirs"/>
        <s v="Construction of New Karenge-Rwamagana Town Main Transmission Pipeline"/>
        <s v="Construction of 47.8 km Water supply network  in Karongi"/>
        <s v="Feasibility study and detailed design of Water Supply System in Gakenke district"/>
        <s v="Feasibility study and detailed design for construction of Rwimbeho-Mwogo water supply system district in Nyamagabe District"/>
        <s v="Feasibility study and detailed design for water supply system from Muvumba multipurpose dam in Nyagatare District "/>
        <s v="Feasibility study and detailed design for water supply system along Kivu Belt (phase II)"/>
        <s v="Feasibility study and detailed design for water supply system in Kirehe District"/>
        <s v="Development of Water Supply Master Plan for Kigali City"/>
        <s v="Feasibiliy study for water supply in volcanic regions Rwanda(final report  feasibility study )"/>
        <s v="Feasibility study for water access roll out program for households and productive use areas connections"/>
        <s v="National Integrated Water Supply and Sanitation Master Plan"/>
        <s v="Rehabilitation of non functional water supply sytems "/>
        <s v="Storm Water Management system (Kigali)"/>
        <s v="CIP 7 -Storm Water Drains (Huye)"/>
        <s v="Rehabilitation of 300 ha of Gikondo wetland (Kigali)"/>
        <s v="Implementation of Kigali Urban Wetland Master Plan (Kigali)"/>
        <s v="Kigali Wetland Biodiversity Parks (Kigali)"/>
        <s v="Kigali Water front development (Kigali)"/>
        <s v="Support to the integrated management of water ressources of Lake Kivu and Ruzizi River (regional, incl. DRC)"/>
        <s v="Community access to drinking water and rainwater harvesting in Ruhango District"/>
        <s v="Karongi WASH Program "/>
        <s v="The Integrated Water Resources Management (IWRM) Investment Fund (IIF) "/>
        <s v="Development of a Centre of Excellence (CoE) in Water Resources Management and Engineering "/>
        <s v="Assessment of the status of water pollution of the Nile Basin and its associated water ecosystems basins in Rwanda. Case study Nyabarongo river"/>
        <s v="KNOWAT project (Knowing water better: Towards fairer and more sustainable access to natural resources for greater food security"/>
        <s v="Feasibility study of intercatchment"/>
        <s v="Development of environmental flows in different catchments in Rwanda"/>
        <s v="Review of the national water Resource Master plan of 2015"/>
        <s v="Adapting to Climate Change in Lake Victoria Basin (ACC-LVB) project "/>
        <s v="Rehabilitation and Extension of Water Supply in the Volcanic Region in Rwanda "/>
        <s v="Sebeya Landscape Restoration Pilot Programme in Rwanda "/>
        <s v="Sebeya Project (Embedding Integrated Water Resource Management in Rwanda)"/>
        <s v="Upscaling Sebeya IWRM Project"/>
        <s v="Contribution to the implementation of the Lake Kivu and Ruzizi River - ABAKIR"/>
        <s v="Muvumba Multipurpose Dam Project "/>
        <s v="Muvumba catchment restoration"/>
        <s v="Feasibility study on the involvement of the private sector in Dam construction/potential business opportunities in water production and access "/>
        <s v="Multi Purpose-Dam Akanyaru: NELSAP"/>
        <s v="Building Climate Resilience by implementing the Upper_x000a_Nyabarongo Catchment Restoration Plan in the Mbirurume"/>
        <s v="River Nyabarongo Ecosystem Rehabilitation to Increase Resilience to Climate Change Effects by Improving Youth Livelihoods "/>
        <s v="A Stand Still  Regional Program Idea  for Watershed Protection and Livelihood Resilience around Lake Kivu ( Rwanda &amp; Congo )"/>
        <s v="Climate Resilience of Coastal Cities at Lake Kivu Project(CRCCP)"/>
        <s v="Mukungwa Watershed Conservation and Rehabilitation Project (MWCRP)"/>
        <s v="Rehabilitation of Mukungwa and Kinoni riverbanks and hillsides)  in Gakenke  District"/>
        <s v="Kivu watershed restauration "/>
        <s v="Management of Water Flows from Volcano Area "/>
        <s v="GCF National Adaptation Readiness and Preparatory Support for Building Flood Resilience Capacities in Rwanda"/>
        <s v="Safeguarding communities and their investments against landslide and other floods related risks in Gakenke District, Rwanda_x000a_"/>
        <s v="Mainstreaming climate change to mitigate floods in Nyabugogo commercial area"/>
        <s v="START FUND  Project: Emergency Activities"/>
        <s v="Disaster response intervention"/>
        <s v="Construction of Meteo Rwanda Headquarters that is appropriate for modern investments"/>
        <s v="National Geospatial HUB"/>
        <s v="Construction of Kazo principal weather station Offices "/>
        <s v="Conduct trainings and sensitization through Media on disaster risk reduction and management"/>
        <s v="Building Capacity of health workers in disaster prevention, detection, response and recovery to reduce the risk of outbreaks and diseases"/>
        <s v="Review/update  of the National risk Atlas"/>
        <s v="Strengthening National and Local Disaster Risk Management Capacity, Resilience and Enhancing preparedness and early warning syatem in Rwanda"/>
        <s v="Enhancing the capacity of Meteo Rwanda to meet the category 2 of the Global Framework for Climate Service (GFCS) classification"/>
        <s v="Feasibility study  and construction of a Centre for Meteorological experiment, atmospheric measurement equipment calibration and recertification"/>
        <s v="Developing a holistic weather and Climate information generation and dissemination system to user representatives country wide"/>
        <s v="Feasibility study and setting up radar mosaicking and upper air stations"/>
        <s v="Curriculum development, Feasibility study and establishment of Rwanda Meteorological Training and Research Centre (RMTRC)"/>
        <s v="Installing Lightning protection equipment in Rutsiro District funded "/>
        <s v="Promote community based shock responsive mitigation and adaptation  measures to enhance food security: Dam construction- Kirehe"/>
        <s v="Operationalize the standard operating procedures (SOPs)"/>
        <s v="Training of Districts staff on  Disaster management information system, Disaster risk profile data base"/>
        <s v="Mainstreaming Disaster management in projects"/>
        <s v="Building resilience of the population: Construction of strong houses, drainage systems, settlement etc "/>
        <s v="Strengthening DRM Capacity, Resilience and Enhancing Preparedness and Early Warning System in Rwanda "/>
        <s v="Malaria- National Strategic Funding Project-Rbf Model"/>
        <s v="Sustaining Influenza Surveillance Networks and Response to Seasonal and Pandemic Influenza "/>
        <s v="Who Health Support "/>
        <s v="Awareness and sensitization  of local communities   to promote environmental health and reduce the air pollution and  mitigate the adverse effects of climate change "/>
        <s v="Malaria - National Strategic Funding project" u="1"/>
        <s v="PRISM - SHF ( Partnership for Resilient and Inclusive Small Livestock Markets) - Agriculture intervention " u="1"/>
        <s v="Support SORWATHE and ASSOPTHE  IN SUSTAINABLE BUSINESS" u="1"/>
        <s v="220kV single circuit Rusumo-Rilima-Shango " u="1"/>
        <s v="Rwanda Electricity Transmission Grid Expansion Project " u="1"/>
        <s v="Rwanda Universal Energy Access Program (RUEAP)" u="1"/>
        <s v="Reducing vulnerability to climate change through enhanced community-based biodiversity conservation in the Eastern Province of Rwanda (COMBIO" u="1"/>
      </sharedItems>
    </cacheField>
    <cacheField name="US$ Committed (Total Budget)" numFmtId="168">
      <sharedItems containsSemiMixedTypes="0" containsString="0" containsNumber="1" minValue="0" maxValue="257500000"/>
    </cacheField>
    <cacheField name="Contribution (%) to the NDC output " numFmtId="0">
      <sharedItems containsMixedTypes="1" containsNumber="1" minValue="0" maxValue="85.833333333333329"/>
    </cacheField>
    <cacheField name=" US$ Disbursed (2020-2021)" numFmtId="0">
      <sharedItems containsBlank="1" containsMixedTypes="1" containsNumber="1" minValue="0" maxValue="59954231.75"/>
    </cacheField>
    <cacheField name=" US$ Disbursed (2021-2022)" numFmtId="0">
      <sharedItems containsString="0" containsBlank="1" containsNumber="1" minValue="0" maxValue="50716418.260897629"/>
    </cacheField>
    <cacheField name=" US$ Disbursed (2022-2023)" numFmtId="0">
      <sharedItems containsString="0" containsBlank="1" containsNumber="1" minValue="0" maxValue="100000000"/>
    </cacheField>
    <cacheField name=" US$ Disbursed (2023-2024)" numFmtId="0">
      <sharedItems containsString="0" containsBlank="1" containsNumber="1" minValue="0" maxValue="48854664.679080002"/>
    </cacheField>
    <cacheField name=" US$ Disbursed (2024-2025)" numFmtId="0">
      <sharedItems containsString="0" containsBlank="1" containsNumber="1" minValue="0" maxValue="134975305.40831998"/>
    </cacheField>
    <cacheField name="Project  immediate activities" numFmtId="0">
      <sharedItems containsBlank="1" longText="1"/>
    </cacheField>
    <cacheField name="Estimated cost for immediate activities" numFmtId="0">
      <sharedItems containsBlank="1" containsMixedTypes="1" containsNumber="1" containsInteger="1" minValue="25000" maxValue="800000"/>
    </cacheField>
    <cacheField name="Sector/NST1" numFmtId="0">
      <sharedItems containsBlank="1"/>
    </cacheField>
    <cacheField name="Sub-Sector/NST1" numFmtId="0">
      <sharedItems/>
    </cacheField>
    <cacheField name="Implementing Entity" numFmtId="0">
      <sharedItems containsBlank="1" count="117">
        <s v="Rwanda Agriculture Board (RAB)"/>
        <s v="Rwanda Development Board (RDB)"/>
        <s v="Rwamagana District/LODA"/>
        <s v="Muhanga District/LODA"/>
        <s v="To be detemined"/>
        <s v="ENABEL/EMBASSY OF BELGIUM "/>
        <s v="DUHAMIC-ADRI"/>
        <s v="Gako Meat Company Ltd "/>
        <s v="National Industrial Research and Development Agency (NIRDA)"/>
        <s v="Renewgreen Ltd"/>
        <s v="Rwanda Green Fund"/>
        <s v="Musanze District/LODA"/>
        <s v="National Agricultural Export Development Board (NAEB)"/>
        <s v="Vie et Environment Rwanda (VER)"/>
        <s v="Ministry of Environment (MoE)"/>
        <s v="International Union for Conservation of Nature (IUCN)"/>
        <s v="Rwanda Institute for Conservation Agriculture (RICA)"/>
        <s v="Rwanda Environment Management Authority (REMA)"/>
        <s v="EUCORD ( European Cooperative for Rural Development)"/>
        <s v="Rwanda Environmental   Conservation Organization (RECOR)"/>
        <s v="Albertine Rift Conservation Society (ARCOS)"/>
        <s v="LODA/Districts"/>
        <s v="CAPR (Collectif des Artisans de la Paix et la Reconciliation )"/>
        <s v="Ministry of Agriculture and Animal Resources (MINAGRI)"/>
        <s v="City of Kigali (CoK)"/>
        <s v="Rubavu District/LODA"/>
        <s v="RDO (Rwanda Development Organization)"/>
        <s v="KFW Development  Bank"/>
        <s v="RAB/REG"/>
        <s v="Action  pour la Protection de l'Environnement et la  Protection des Filieres  Agricoles (APEFA)"/>
        <s v="Rwanda Forest Authority (RFA) "/>
        <s v="ARECO Rwanda Nziza"/>
        <s v="Rural Environment and Development Organization (REDO)"/>
        <s v="Rubavu District"/>
        <s v="Muhanga District"/>
        <s v="FHA/RENGOF"/>
        <s v="VIE ET ENVIRONNEMENT -VER RWANDA"/>
        <s v="National Land Use Authority (NLA)"/>
        <s v="Local Administrative Development Agency (LODA)"/>
        <s v="Rwanda Housing Authority (RHA)"/>
        <s v="REMA, LODA, CoK"/>
        <s v="NSOBA (Ntare Shool Old Boys Association)"/>
        <s v="RWANDA TECHNICAL VOCATIONAL EDUCATION&amp; TRAINING BOARD (RTB)"/>
        <s v="Ministry of Trade and Industry (MINICOM)"/>
        <s v="Nyagatare District"/>
        <s v="Rwamagana District"/>
        <s v="Huye District"/>
        <s v="Musanze District"/>
        <s v="Global Green Growth Institute (GGGI)"/>
        <s v="Rwanda Standards Board (RSB)"/>
        <s v="RMB"/>
        <s v="Rwanda Mines, Petroleum and Gas Board (RMB)"/>
        <s v="Skat Consulting Rwanda"/>
        <s v="REG, EDCL"/>
        <s v=" RWANDA ATOMIC ENERGY BOARD (RAEB)"/>
        <s v="EDCL"/>
        <s v="Deutsche Gesellschaft für Internationale Zusammenarbeit (GIZ)"/>
        <s v="Energising Development"/>
        <s v="REG, EDCL, EUCL"/>
        <s v="UN-HABITAT, ICLEI, Districts"/>
        <s v="ECOFIX Ltd"/>
        <s v="REG"/>
        <s v="INADES-Formation Rwanda"/>
        <s v="Ministry of Infrastructure (MININFRA)"/>
        <s v="ICRAF, UNHCR"/>
        <s v="REG, EDCL, Local Government, RAB"/>
        <s v="Rwanda National Police (RNP)"/>
        <s v="REG, RHA"/>
        <s v="RTDA, RURA"/>
        <s v="RTDA, CoK, RURA, REMA, Transport operators"/>
        <s v="diverse"/>
        <s v="Rwanda Transport Development Agency (RTDA)"/>
        <s v="RSB, RNP, REMA"/>
        <s v="Ampersand Rwanda Ltd"/>
        <s v="RENGOF"/>
        <s v="Meteo Rwanda"/>
        <s v="Private Sector Federation (PSF)"/>
        <s v="Districts/LODA"/>
        <s v="MINECOFIN"/>
        <s v="National Institute of Statistics of Rwanda (NISR)"/>
        <s v="Rwanda  Development Board (RDB) "/>
        <s v="RWANDA INFORMATION SOCIETY AUTHORITY (RISA)"/>
        <s v="Ministry of Defense (MoD)"/>
        <s v="Rwanda Environmental NGO's Forum (RENGOF)"/>
        <s v="USAID"/>
        <s v="RWARRI (Rwanda Rural Rehabilitaion Initiatives)"/>
        <s v="The Future in Our Minds Rwanda (FIOM Rwanda)"/>
        <s v="FHA Rwanda"/>
        <s v="SGO (Save Generations Organization)"/>
        <s v="Rwanda Revenue Authoriry (RRA)"/>
        <s v="Development Bank of Rwanda (BRD) &amp; Business Development Fund (BDF) "/>
        <s v="Ministry of Education (MINEDUC)"/>
        <s v="Rwanda Correctional Service (RCS)"/>
        <s v="National Public Prosecution Authority (NPPA)"/>
        <s v="Water and Sanitation Corporation (WASAC)"/>
        <s v="Rusizi District"/>
        <s v="Rwanda Environment Management Authority (REMA) and Private Sector Federation (PSF)"/>
        <s v="Lake Victoria Basin Integrated Water Resources Management Programme"/>
        <s v="Rwanda Water Resources Board (RWB)"/>
        <s v="Rwanda Wildlife Conservaation Association (RWCA)"/>
        <s v="Ngororero District"/>
        <s v="Nyagatare District/LODA"/>
        <s v="Nyanza District/LODA"/>
        <s v="RWANDA SPACE AGENCY"/>
        <s v="Ministry of Emergencies Management (MINEMA)"/>
        <s v="Rwanda Biomedical Center (RBC)"/>
        <s v="Ministry of Health (MINISANTE)"/>
        <m u="1"/>
        <s v="Rwanda Land Management and use Authority (RLMUA)" u="1"/>
        <s v="REMA" u="1"/>
        <s v="LODA" u="1"/>
        <s v="Districts (Gasabo, Kicukiro and Nyarugenge)" u="1"/>
        <s v="Districts" u="1"/>
        <s v="FONERWA" u="1"/>
        <s v="MININFRA" u="1"/>
        <s v="Ministry of Environment (MoE) " u="1"/>
        <s v="Rwanda Environment Managemeny Authority (REMA)" u="1"/>
      </sharedItems>
    </cacheField>
    <cacheField name="Type of Implementing Entity" numFmtId="0">
      <sharedItems/>
    </cacheField>
    <cacheField name="Focal point in the Implementing Entity_x000a_(optional field)" numFmtId="0">
      <sharedItems containsBlank="1"/>
    </cacheField>
    <cacheField name="Status" numFmtId="0">
      <sharedItems count="6">
        <s v="Without support"/>
        <s v="Concluded"/>
        <s v="Ongoing"/>
        <s v="To be determined"/>
        <s v="Planned"/>
        <s v="Indicative"/>
      </sharedItems>
    </cacheField>
    <cacheField name="Start date of the project" numFmtId="0">
      <sharedItems containsBlank="1" containsMixedTypes="1" containsNumber="1" containsInteger="1" minValue="2020" maxValue="2024"/>
    </cacheField>
    <cacheField name=" End date of the project" numFmtId="0">
      <sharedItems containsString="0" containsBlank="1" containsNumber="1" containsInteger="1" minValue="2020" maxValue="2030"/>
    </cacheField>
    <cacheField name="Start - End date of the project" numFmtId="0">
      <sharedItems containsBlank="1"/>
    </cacheField>
    <cacheField name="Priotization" numFmtId="0">
      <sharedItems containsBlank="1"/>
    </cacheField>
    <cacheField name="Support type" numFmtId="0">
      <sharedItems containsBlank="1"/>
    </cacheField>
    <cacheField name="Funding Source/Institutions" numFmtId="0">
      <sharedItems containsBlank="1"/>
    </cacheField>
    <cacheField name="Funding Type (Financial_x000a_instrument)" numFmtId="0">
      <sharedItems containsBlank="1"/>
    </cacheField>
    <cacheField name="Channel of Financial Flows" numFmtId="0">
      <sharedItems/>
    </cacheField>
    <cacheField name="Value Chain of Services/Contribution " numFmtId="0">
      <sharedItems containsBlank="1"/>
    </cacheField>
    <cacheField name="Contribution (impact) to the revised GGCRS " numFmtId="0">
      <sharedItems containsBlank="1"/>
    </cacheField>
    <cacheField name="Budget Consolidated" numFmtId="0">
      <sharedItems containsString="0" containsBlank="1" containsNumber="1" minValue="0" maxValue="479633854"/>
    </cacheField>
    <cacheField name="Comments or additional information on the support/implemen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930710879627" createdVersion="8" refreshedVersion="8" minRefreshableVersion="3" recordCount="740" xr:uid="{08C0C091-F4E5-4748-9167-87E3A62D29C7}">
  <cacheSource type="worksheet">
    <worksheetSource ref="A2:AT742" sheet="Partnership Plan template"/>
  </cacheSource>
  <cacheFields count="46">
    <cacheField name="Outcomes" numFmtId="0">
      <sharedItems/>
    </cacheField>
    <cacheField name="Output" numFmtId="0">
      <sharedItems/>
    </cacheField>
    <cacheField name="KPI" numFmtId="0">
      <sharedItems/>
    </cacheField>
    <cacheField name="Baseline" numFmtId="0">
      <sharedItems containsMixedTypes="1" containsNumber="1" minValue="0.3" maxValue="0.30399999999999999"/>
    </cacheField>
    <cacheField name="Target" numFmtId="0">
      <sharedItems/>
    </cacheField>
    <cacheField name="Activities _x000a_(optional field)" numFmtId="0">
      <sharedItems/>
    </cacheField>
    <cacheField name="Support Needed" numFmtId="0">
      <sharedItems containsString="0" containsBlank="1" containsNumber="1" containsInteger="1" minValue="1500000" maxValue="924000000"/>
    </cacheField>
    <cacheField name="Sector" numFmtId="0">
      <sharedItems/>
    </cacheField>
    <cacheField name="Focus" numFmtId="0">
      <sharedItems/>
    </cacheField>
    <cacheField name="Primary government agency / institution_x000a__x000a_(full name)" numFmtId="0">
      <sharedItems/>
    </cacheField>
    <cacheField name="Type of Primary Government Agency / Institution" numFmtId="0">
      <sharedItems/>
    </cacheField>
    <cacheField name="Type of Primary Government Agency / Institution2" numFmtId="0">
      <sharedItems containsBlank="1"/>
    </cacheField>
    <cacheField name="Type 2 of Primary Government Agency / Institution" numFmtId="0">
      <sharedItems/>
    </cacheField>
    <cacheField name="Focal point in the government_x000a_(optional field)" numFmtId="0">
      <sharedItems/>
    </cacheField>
    <cacheField name="Other relevant government agencies / institutions_x000a_(optional field)" numFmtId="0">
      <sharedItems containsBlank="1"/>
    </cacheField>
    <cacheField name="Comments or additional information on request/Government priority" numFmtId="0">
      <sharedItems containsBlank="1" longText="1"/>
    </cacheField>
    <cacheField name="Contribution to the NDC" numFmtId="0">
      <sharedItems containsBlank="1"/>
    </cacheField>
    <cacheField name="Contribution to National and/or Sectoral Plans and Strategies" numFmtId="0">
      <sharedItems containsBlank="1" longText="1"/>
    </cacheField>
    <cacheField name="Name of the project (if applicable)" numFmtId="0">
      <sharedItems count="724">
        <s v="Promoting climate resilient and sustainable land and water management technologies for improving agriculture productivity in rural community areas "/>
        <s v="Strengthening Education for Agricultural Development (SEAD)"/>
        <s v="Strengthening Education for Agriculture Development for western Province (SEAD West)"/>
        <s v="Priority Crop Intensification  Project (Including Fertilizer Import (CIP)"/>
        <s v="BIP  Agriculture production systems development and intensification"/>
        <s v="E21  Agriculture production system development and intensification projects"/>
        <s v="Project to be developed"/>
        <s v="Development of market Responsive Plant Varieties and Seed Systems to Reduce Rwanda's Dependency on Seed Importation Project "/>
        <s v="EU support for enhanced Small livestock, Aquaculture and Horticulture Value chains  ( Climate Smart Agriculture )"/>
        <s v="PROFIFA: Agri-Value Chain, Finance linkage"/>
        <s v="Partnership for Resilient and Inclusive Small Livestock Markets (PRISM)"/>
        <s v="Greening Girinka: piloting climate smart approaches in crop-livestock intensification"/>
        <s v="Gako Integrated Beef project "/>
        <s v="Rwanda Dairy Development Project (RDDP)"/>
        <s v="The cow in the car Project "/>
        <s v="Girinka Project/One Cow Per Family Project"/>
        <s v="Technical assistance to conduct feasibility studies on the use of biomass resources for composting and its conflict with other uses including biomass use for cooking and building materials"/>
        <s v="Organic “Green” Natural Fertilizers Made in Rwanda"/>
        <s v="SMART: Terracing, Agri-activities"/>
        <s v="Strengthening Climate Resilience for Rural Communities in northern Rwanda (SCRNRP) "/>
        <s v="Construction of terraces (Radical and Progressive)  and trenches"/>
        <s v="Hinga Weze"/>
        <s v="Improving coffee production, productivity and quality "/>
        <s v="Tea Expansion Project"/>
        <s v="Promoting sustainable Organic Coffee production for communities resilience in Rwanda"/>
        <s v="Climate mainstreaming pilot for the coffee and tea sectors"/>
        <s v="Production and integration of improved forage into smallholder feeding systems"/>
        <s v="Aquaculture and Fisheries Development Project "/>
        <s v="Building climate resiliency for fisher communities through promotion of fish value chain_x000a_"/>
        <s v="Livestock Intensification Project (LIP)"/>
        <s v="Development of efficient and inclusive market-systems for value chains of poultry and pig industries under ENABEL "/>
        <s v="Enabel-Rwanda Agriculture Country Program  (Poultry, Piggery and Animal feeds) value chains"/>
        <s v="Livestock Infrastructure Support Program (LISP)"/>
        <s v="RAB Competitive Research"/>
        <s v="Mainstreaming Climate Smart Planning and Implementation into Agricultural Development feasibility study  "/>
        <s v="Mainstreaming Climate Smart Planning and Implementation into Agricultural Development   "/>
        <s v="Technical assistance in improvement of TRM and seed value chain"/>
        <s v="Enhancing the operational capacity of RICA to ensure high quality of seed produced in Rwanda"/>
        <s v="Reducing Vulnerability to Climate Change of Communities Living in Degraded Savannahs, Forests and Wetlands Using Ecosystem Based Adaptation Approach   In Rwanda (LDCF II) "/>
        <s v="Ecosystems/Landscape approach to climate proof of the rural settlement program of Rwanda (LDCF III)"/>
        <s v="Ecosystems/Landscape approach to climate proof of the rural settlement program of Rwanda (LDCFIV)"/>
        <s v="Ecosystem based restoration approach for Nyungwe-Ruhango corridor project"/>
        <s v="Promoting green solutions for market led agriculture under variable and changing climatic conditions in Eastern Province of Rwanda"/>
        <s v="Horticulture Center of Excellence (HCoE)"/>
        <s v="Enhancing land productivity in the peri-urban areas of Rwanda through the adoption of small scale horticultural production techniques"/>
        <s v="Horticulture Value Chain Project"/>
        <s v="Commodity chain development program/ Horticulture Intensification and quality Management) "/>
        <s v="Sericulture Project "/>
        <s v="Exports logistics development project"/>
        <s v="Flower park construction Project"/>
        <s v="Development of Perennial Cash Crops on Kivu Belt "/>
        <s v="Agro-ecology practices promotion as climate resilience and sustainable agriculture in Nyamata Sector, Bugesera District,"/>
        <s v="Promoting Sustainable agriculture in a changing climate in Bugesera District"/>
        <s v="Building Resilience to Climate Change and Sustainable Agriculture Value Chains in Agro-systems around Mukura Forest and Lake Kivu Catchment Landscape, Western Rwanda (MuLaKiLa Project)"/>
        <s v="Sustainable Agriculture Intensification project"/>
        <s v="CONSERVATION AGRICULTURE "/>
        <s v="Strengthening  the capacity of women farmers in  agriculture and climate change adaptation mechanisms to access climate smart technologies and information"/>
        <s v=" Strengthenig   the capacity of women in entrepreneurship skills in agribusiness, seeds multiplication and other arising agriculture opportunities"/>
        <s v="Increase resilience to climate change through integration crop-livestock climate smart technologies for increased productivity of degraded lands"/>
        <s v="National Strategic Grain Reserve (NSGR) Project "/>
        <s v="Post-Harvest and Agribusiness Support Project "/>
        <s v="Enhancing communities’ resilience to food shortages by reducing post-harvest losses for cereals"/>
        <s v="Smart Food Value Chain Management Project"/>
        <s v="Kigali wholesales Market "/>
        <s v="Export Commodity Profiling"/>
        <s v="Development of New Agriculture Export Chain"/>
        <s v="Green House for Vegetables Production "/>
        <s v="Technology Development for Enhancement of Food Safety and Value Addition in Agriculture "/>
        <s v="Smart agriculture extension services"/>
        <s v="Smart Agriculture Integrated System (SAIS)"/>
        <s v="Rural Community support Project (RCSP)"/>
        <s v="Rural Poor Stimulus Facility (RPSF) project"/>
        <s v="Sustainable Agricultural Intensification and Food Security Project (SAIP) "/>
        <s v="Overcoming acute food insecurity for households living in southern and eastern Rwanda through promotion of cassava value chain"/>
        <s v="Agrotourism for climate, biodiversity conservation and food security"/>
        <s v="Urban Agriculture Develoment Plan"/>
        <s v="Building Resilient Agricultural Landscapes for Sustainable Benefits in Nyabugogo Upper Catchment"/>
        <s v="Preservation and Restoration of fragile and vulnerable agricultural lands and application of soil and water conservation practices"/>
        <s v="Sustainable Agricultural Productivity and Market Linkage Project (SAPMP)"/>
        <s v="AGRICULTURE MECHANIZATION PROJECT"/>
        <s v="Agricultural productivity through land use and input use increased(Quantity of fertilizers and Seeds ) bought by farmers (T)"/>
        <s v="Agricultural productivity increased through the provision of inputs subsidies (seeds and fertilizers )"/>
        <s v="Sustainable Mechanization Innovation for Agriculture"/>
        <s v="Gabiro Agri-Business Hub Project "/>
        <s v="Government Funded Modern Irrigation (GFI)"/>
        <s v="Smart Irrigation"/>
        <s v="Kayonza Irrigation and Integrated Watershed management Project (KIIWP)"/>
        <s v="Kayonza Irrigation and Integrated Watershed management Project (KIIWP) phase II"/>
        <s v=" Commercialization and De-Risking for Agricultural Transformation Project (CDAT)"/>
        <s v="BUFFET PROJECT (Nasho Irrigation)"/>
        <s v="Clean and renewable energy using solar energy in irrigation systems and agroforestry in farming systems in Bugesera District"/>
        <s v="The Project for Valorization of Rurambi Irrigation Scheme in Bugesera District "/>
        <s v="Export Targeted Modern Irrigated Agriculture Project (ETI)"/>
        <s v="Warufu-Nyamukana-Mugesera Irrigation project "/>
        <s v="Project for Rehabilitation of Irrigation Facilities in Rwamagana (300Ha)"/>
        <s v="Rehabilitation of Bugesera Irrigation Schemes (166 Ha)"/>
        <s v="Develop irrigation schemes through SSIT/Gasabo"/>
        <s v="Develop irrigation schemes through SSIT/Nyarugenge"/>
        <s v="Small Scale Irrigation Technology"/>
        <s v="The project for Development of Rukumberi Irrigation scheme (525 Ha)"/>
        <s v="The project of development of Cyohoha Nord Irrigation Scheme"/>
        <s v="Giseke Irrigation Project"/>
        <s v="Muvumba irrigation system and livestock water use project "/>
        <s v="Increased area under Irrigation at Cyohoha (3000 Ha) "/>
        <s v="The Project for Development of Rweru Irrigation Scheme(2530 Ha) "/>
        <s v="The Project for Development of Gashora Irrigation Scheme(2650 Ha) "/>
        <s v="Develop irrigation schemes through SSIT/Kicukiro"/>
        <s v="Agriculture Insurance Project   "/>
        <s v="MDTF - PfoR ( Agriculture Multi-Donor Trust Fund )"/>
        <s v="Support to Climate Adaptation to Climate Change at Local Level"/>
        <s v="Pilot National Agricultural Insurance Scheme"/>
        <s v="Agricultural Insurance Project (AIP)"/>
        <s v="SAVING FOR LIFE"/>
        <s v="Community Adaptation Fund (CAF)"/>
        <s v="Study Conducted to Re-energise Agriculture through Solar Power "/>
        <s v="Solar-powered irrigation and improved cooking stoves for communities in the Bugesera district by APEFA "/>
        <s v="Development of Agroforestry for Sustainable Agriculture"/>
        <s v="Supporting bamboo processing activities in Rugarama Sector, Burera District  around the volcanoes National Park for sustainable forest conservation, women empowerment   and local development  including promotion of community tourism.   "/>
        <s v="Bamboo plantation for landscape restoration, biodiversity conservation and community livelihood in Jenda Sector, Nyabihu District "/>
        <s v="Promoting Agroforestry for Sustainable Conservation of Ibanda-Makera Natural Forest In Kirehe District"/>
        <s v="Agro-forestry for Livelihood Project "/>
        <s v="Agroforestry and Reforestation Programme in Mukura and Kirehe landscapes-Rwanda "/>
        <s v="Improving resilience of farmers’ livelihoods to climate change through innovative, research proven climate-smart agroforestry and efficient use of tree resources in the Eastern Province and peri-urban areas of Kigali city"/>
        <s v="Strengthenig    the capacity of women farmers in  tree nursery and forest management in timber and non-timber forest product value chains"/>
        <s v="DeSIRA ( Development Smart Innovations through Research in Agriculture -  Agroforestry research project)"/>
        <s v="Improving resilience of farmers’ livelihoods to climate change through innovative, research proven climate-smart agroforestry and efficient use of tree resources in the Eastern Province and peri-urban areas of Kigali City (DeSIRA)"/>
        <s v="Landscape Approach to Forest Restoration and conservation (LAFREC) "/>
        <s v="Technical asssistance to conduct Assessment to scale up LAFREC"/>
        <s v="EPAFLEC: Engage private sector in climate change adaptation through improved forest management in the north-west of Rwanda for feeding efficient low emission cooking solutions in urban areas "/>
        <s v="TREPAM ( Transforming Eastern Province  through Adaptation and Mitigation program)-- Forests and Landscapes Restoration "/>
        <s v="Reducing vulnerability to climate change through enhanced community-based biodiversity conservation in the Eastern Province of Rwanda (COMBIO)"/>
        <s v="Building resilience of vulnerable ecosystems to climate vulnerability in Rwanda's congo-Nile devide through forest and land scape restoration"/>
        <s v="Green economy development and jobs creation through forest landscape restoration and forest products value chain support in southern province"/>
        <s v="Forest land scape restoration in the Eastern Province"/>
        <s v="FOREST LANDSCAPE RESTORATION IN THE MAYAGA REGION"/>
        <s v="Afforestation Project to tackle the flood by planting trees(Phase 1) "/>
        <s v="Expand land for forestry"/>
        <s v="FIP (Forestry Investment Program): _x000a_Component 2: Sustainable forest and landscape management_x000a_Component 3: Wood supply chain, improved efficiency and added value_x000a_"/>
        <s v="Technologies development for value addition to wood and non-wood products from forests and agroforestry systems"/>
        <s v="Hill Top and Steep Slope Forest Parks"/>
        <s v="Preliminary Studies for Volcanoes National Park Expansion- Pilot Project"/>
        <s v="Global Biodiversity Framework-early action support Rwanda"/>
        <s v="Promoting tree conservation in Gishwati"/>
        <s v="Community support in the conservation Gishwati- Mukura landscape"/>
        <s v="Air pollution mitigated through planting specialized trees in urban area"/>
        <s v="Development of Certification Standards for Tree Reproductive Materials to Support Public-Private Partnership in Rwanda"/>
        <s v="Planting Trees – Reforestation "/>
        <s v="Implementation of the Bonn Challenge through the provision of a robust supply of high quality native tree planting material in Africa and in Latin America "/>
        <s v="Supporting Resilient Livelihoods and Ecosystems through biodiversity friendly and climate conscious fisheries, agriculture, and forestry value chains in the Lake Victoria region "/>
        <s v="Nyagasenyi Remnant Forest Landscape Restoration for Improved Livelihoods and Resilience to climate change "/>
        <s v="Landscape Restoration for Improved Environmental Resilience and Community Livelihoods (AFR100) Project"/>
        <s v="Landscape Restoration for Sustainable Socio-Ecological Systems and Resilience to Climate Change"/>
        <s v="Impact of Nature Based Community Development Programme in addressing climate change issues and promotting Forest landscape restoration "/>
        <s v="Awareness raising on gender issues and women’s role in forestry value chains "/>
        <s v="URBAN FORESTRY FOR SUSTAINABLE CITY"/>
        <s v="Forest Management and Woody Biomass Energy Support PROJECT (FMBE) "/>
        <s v="ERIMEC ( Enhanced Resilience to Climate Change by improved Forests management in the North-West of Rwanda to feed Efficient low emissions Cooking soultions for Urban and per urban areas)"/>
        <s v="Capacity building for national experts (public, private and NGOs including District Forestry Officers) on forest pathology, entomology and forestry economics"/>
        <s v="Large-scale Forest Landscape Restoration in Africa (AREECA)"/>
        <s v="Land at scale project"/>
        <s v="Project for large scale mapping and urban mobility improvement to support infrastructure and services in Kigali"/>
        <s v="Awareness and outreach programs on land use master plans compliance  and  land use management in order to sustainably safeguard our environment "/>
        <s v="Enhancing sustainable land-use management through evidence-based land use monitoring and learning in Rwanda"/>
        <s v="Development of National Spatial Data Infrastructure (DSDI) And Land Use Plan Monitoring "/>
        <s v="Operationalization of Land management software "/>
        <s v="Establishement of landuse monitoring system: Automatic land use change detection and land scape monitoring: This should come after below project on large scale mapping"/>
        <s v="Scale up of the Project for large scale mapping and urban mobility improvement to support infrastructure and services in the whole Country"/>
        <s v="Support to Upgrade  Building permiting Management Information System (BPMIS) to capture spartial component "/>
        <s v="Developing green District land use masterplans "/>
        <s v="Land, Soil and Crop Information Services to support Climate Smart Agriculture (LSC-IS)"/>
        <s v="Support to conduct detailed Physical plans:A fit for purpose  approach for detailed physical plans for the country"/>
        <s v="Development of a CAMA Valuation System of Natural Resource and Ecosystem Services (Monetary Accounts of Natural Resources Under Natural Capital Accounting)"/>
        <s v="Rwanda Urban Development Project "/>
        <s v="CoK and Secondary City Master Plans reviewed and their Physical Plans developed in harmony with the Land Use Master Plan"/>
        <s v="Second Rwanda Urban Development Project (RUDPII)"/>
        <s v="Developing new Integrated Development Program (IDP) Model villages in 24 Districts "/>
        <s v="Innovative housing programme to improve housing building and achieve Rwanda modern household model"/>
        <s v="Green buildings and retrofits for affordable housing"/>
        <s v="Affordable Housing land/plots serviced with road grading works  to facilitate affordable Homes (NST"/>
        <s v="Supporting Integration of Village Greening Program"/>
        <s v="Greening Ntare School"/>
        <s v="Urban Economic development project in two secondary cities and one District town"/>
        <s v="Urban Development Project in Rubavu, Musanze and Rwamagana (intervention 2)"/>
        <s v="UEDI - Infra ( Urban Economic Development Intervention"/>
        <s v="Application to German Call for expanding the Urban Economic Development Program to Rwamagana &amp; Bugesera"/>
        <s v="Informal settlement upgrading"/>
        <s v="Climate proofing for Integrated rural setlement in Kirehe and Kayonza Districts of Eastern Province"/>
        <s v="Greening and upgrading the rural settlement "/>
        <s v="Green City Kigali Project "/>
        <s v="Green Urban Recovery Initiative in Rwanda: promoting Green, Vibrant, and Prosperous Streets in Rwanda Satellite and Secondary Cities"/>
        <s v="Operationalization of Green City Kigali Project"/>
        <s v="Mobilize Net Zero"/>
        <s v="Construction works of Ayabaraya IDP Model Village"/>
        <s v="Construction works (Rellocation of Households in High Risk Zones"/>
        <s v="Open and green spaces-for secondary cities and City of Kigali (Nyagatare, Rubavu and City of Kigali)"/>
        <s v="Muhanga Cultural Park Project"/>
        <s v="Stadium Park Project "/>
        <s v="Muhanga Core Area Community (200ha)"/>
        <s v="Botanic Gardens Area - 15 ha"/>
        <s v="Valley park Area - 12 ha"/>
        <s v="Development of GGGI public space Area - 1.5 ha"/>
        <s v="Climate Adaptive and gender-responsive development of public open green spaces in Rwandan cities"/>
        <s v="Equestrian Park"/>
        <s v="Botanic Garden"/>
        <s v="Horticulture Park at Ntora"/>
        <s v="Development of open and green spaces for public use (30 ha)"/>
        <s v="Agro Tourism Valley Rutunga &amp; Bumbogo"/>
        <s v="Kimichanga Garden (Prev. Kimicanga Entertainment District)"/>
        <s v="CBD Green Corridors and Urban Parks"/>
        <s v="Construction of 4 Provincial Industrial Park project"/>
        <s v="Scaling Urban NbS for Climate Adaptation in sub-Saharan Africa"/>
        <s v="Enabel-Urbanization Country program on made in Rwanda Construction materials (clay and Stone)"/>
        <s v="National flagship project to develop public green spaces in Rwanda"/>
        <s v="Busana Hill, vacant open spaces, Valley parks and Wetland park"/>
        <s v="Mirama Hill, Road side plantation, Open spaces, Valley parks and Wetland park"/>
        <s v="Rwamagana Market upgrading and public space development"/>
        <s v="Integration of Horticulture into design and development of green open spaces, urban parks, green city trails/corridors, streetscapes, and mass transport corridors."/>
        <s v="CIP 3 - City Center Street Improvement (Huye)"/>
        <s v="CIP 1 - Creation of City Touristic Site (Musanze)"/>
        <s v="Inclusive Green Urban Development (IGUD)"/>
        <s v="Green Infrastructure Planning and Delivery (GIPD)_x000a__x000a_Technical asssistance  support to RHA, MININFRA, Private &amp; Public Real Estate Developers, Rwanda Green Building Organization (RwGBO)  "/>
        <s v="Greening Rwanda’s Existing Public Building Stock_x000a__x000a_Technical asssistance support to RHA, MININFRA, MOE, RDB, RSSB, MINAFFET, Private &amp; Public Real Estate Developers, Rwanda Green Building Organization (RwGBO)  "/>
        <s v="Establishment of Environmental Chemistry and Microbiology Laboratories"/>
        <s v="Green City Kigali"/>
        <s v="Strengthening environment and forestry ecosystem protection in and around artisanal mining sites in Rwanda"/>
        <s v="Integrating Landscape Rehabilitation And Green Management of Mines In Gatumba And Ndaro Sectors of Ngororero "/>
        <s v="Study for rehabilitation of abandoned mine sites and quarries in Rwanda"/>
        <s v="Capacity building on sustainable and climate  compatible mining for all mining companies"/>
        <s v="Enforcement and awareness raising on sustainable mining "/>
        <s v="Oil and Gas exploration project  "/>
        <s v="Developing A Certified Analytical Mining Laboratory "/>
        <s v="Development and Operationalization of Geological Information and Mining Cadaster System (GIMCS)"/>
        <s v="Low carbon transformation of the Rwandan tea processing sector"/>
        <s v="Enhancing energy efficiency promotion for the conservation of Cyamudongo forest on Nyungwe National Park "/>
        <s v="PROECCO/ Promoting off-farm employment and income in the Great Lakes Region through climate responsive construction material production"/>
        <s v="Boosting the use of efficient brick construction technique "/>
        <s v="Establishment of brick production industrial clusters"/>
        <s v="Promotion of circular economy approach in brick kilns"/>
        <s v="High-efficiency and sustainable plants establishment"/>
        <s v="45 km of 30kv Double circuit line: Gabiro SS-Gabiro Commercial Farm constructed "/>
        <s v="Lake Kivu Monitoring And Management Project "/>
        <s v=" 220kV single circuit Rusumo-Bugesera-Shango"/>
        <s v="74 km of 220kV Bwishyura-Kigoma-Rwabusoro Transmission Line "/>
        <s v="Feasibility studies for  proposed Transmission and Distribution network Projects"/>
        <s v="Rehabilitation and Replacement of Distribution Network Projects"/>
        <s v="Ruzizi III HPP and Associated Line"/>
        <s v="110kV single circuit Mukungwa-Nyabihu "/>
        <s v="220kV Interconnection Substations ( Rwanda-DRC)"/>
        <s v="Improvement of Substation and Distribution Network (JICA III) "/>
        <s v="43.5MW Nyabarongo II Hydro Power Plant"/>
        <s v="Pump storage for Nyabarongo II HPP and its evacuation line to Shango (25km)"/>
        <s v="Distribution Management System installed (DMS)"/>
        <s v="New Households connected to the Grid (MV and LV lines included)"/>
        <s v="Rural electrification withmini-grid in Rwanda"/>
        <s v="PSPE ( Private Sector Participation in the Generation of Electricity from Renewable Resources)"/>
        <s v="Multinational-Interconnection of Electrical Grids Of Nile Equatorial Lakes Countries (Construction Of Kigoma/Rwanda-Ngozi/Burundi 220/110kv Electric Line And Associated Substations)"/>
        <s v="220kV line double Circuit Mamba-Rwabusoro-Rilima and associated substations (Mamba and Rwabusoro) and 110kV Line Gahanga -Rilima constructed and extension of Gahanga substation "/>
        <s v="Electricity Loss Reduction Project- Jabana-Mt.Kigali-Gahanga with related substations "/>
        <s v="30kV single circuit Nyagasozi-Kavumu TL constructed "/>
        <s v="15kV Single circuit Musha-Rwamagana industrial Parks "/>
        <s v="30kV single circuit Kizinga Border TL constructed "/>
        <s v=" 30kV single circuit Ndama-Health centre connected"/>
        <s v="Counterpart fund for Rusizi III (147 MW) /Construction of 147 Mw Rusizi III Hydropower Plant "/>
        <s v="Evacuation line of Rusizi III (70KM)"/>
        <s v="Pre-feasibility study of the project of Nuclear Power Plant based on small modular reactors (SMR NPP)"/>
        <s v="Last milles connectivity project"/>
        <s v="Transformer repair workshop"/>
        <s v="Electrification of Government Priorities under Real Estate (FONERWA Green City,  Affordable Housing and IDP Models Villages)"/>
        <s v="Electrification of border points and surrounding areas "/>
        <s v="Least Cost Power Development Plan"/>
        <s v="Retaining Wall of Nyabarongo I HPP Dam"/>
        <s v="Evacuation Line for IPP's Micro Hydropower Plants (MHPPs) with the Length of 23.725 km"/>
        <s v="Construction of Rulindo-Gabiro-Musha Transmission line; 30Kv Rulindo Byumba Gatuna and Byumba Ngarama; consturction of Gabiro S/S and Extension of Musha S/S"/>
        <s v="56 MW Symbion Methane Gas Power Plant"/>
        <s v="Payment for Kivuwatt pass through"/>
        <s v="Eastern Province distribution Network upgrade from single phase to three phase"/>
        <s v="Rwanda Energy  Access and Quality Improvement Project (EAQIP/AFD)"/>
        <s v="Rwanda Energy Access and Quality Improvement Project (EAQIP/WB)"/>
        <s v="Rwanda Universal Energy Access Project (OPEC FUND AND SAUDI FUND)"/>
        <s v="Rwanda Universal Energy Access Program (AFDB)"/>
        <s v="Rwanda Universal Energy Access Program(EIB)"/>
        <s v=" Rwanda Electricity Transmission Grid Expansion Project (KOREA EDCF)"/>
        <s v="Rehabilitation of the Ntaruka Hydro Power Plant"/>
        <s v="Static Voltage Compensator ( SVC) at Shango and Rwabusoro Substations"/>
        <s v="Completing installation of smart metering for all distribution transformers and medium/large customers."/>
        <s v="Rwanda Electrical Network Connectivity Model and Satellite Imaging (Building of GIS system)"/>
        <s v="Upgrade of Karisimbi from 6.6kV line to 30kV"/>
        <s v="Reinforcement and upgrade of Distribution network (countrywide)"/>
        <s v="Upgrade of single to three-phase lines countrywide"/>
        <s v="Transformer upgrades and Replacement ( Karongi , Gikondo, Gahanga Nzove and Kibogora )"/>
        <s v="Upgradation of Nyamata 30/30kV Switching substation , and rehabilitation of distribution substations in Rubavu, Muhanga and secondary cities (4 lots)"/>
        <s v="Kigali Distribution Rehabilitation"/>
        <s v="Construction of Bugesera Industrial park substation (3*30 MVA)"/>
        <s v="110kV Transmission Line Rwinkwavu-Kirehe and associated Substations"/>
        <s v="110kV Transmission Line Rukarara-Huye-Gisagara and associated Substations"/>
        <s v="110kV Transmission Line Gabiro - Nyagatare and associated Substations"/>
        <s v="110kV Rulindo – Gicumbi TL (cut in -cut out) and associated substations"/>
        <s v="110kV transmission line from Bugesera industrial park to Bugesera international airport substation (2) with associated substations"/>
        <s v="Feasibility study of REG Control Center and Communication Building"/>
        <s v="220kV Transmission Line Mamba-Gisagara and extension of Mamba/Gisagara substations"/>
        <s v="Rwanda based Solar Home Systems Manufacturing (NOTS)"/>
        <s v="Consultancy Services for the Elaboration of the Detailed Geoscientific Surface Exploration Studies"/>
        <s v="Expropriation Funds"/>
        <s v="110kV Double Circuit Gasogi-Bugesera and extension of Gasogi/Bugesera substations"/>
        <s v="110kV Double Circuit Nyabihu-Rubavu and extension of Nyabihu/Rubavu substations"/>
        <s v="110kV Double Circuit Rwabusoro-Bugesera Industrial Park (IP) and extension of Rwabusoro/Bugesera IP substations"/>
        <s v="Power supply stabilizers and governing systems on main generators installed (Nyabarongo and Mukungwa)"/>
        <s v="Energy PROJECT Implementation Support"/>
        <s v="Rwanda Electricity Sector Strengthening"/>
        <s v="Construction of Rwanda Energy Group Office Building"/>
        <s v="Capacity Building of REG Staffs"/>
        <s v="CDEU ( Institutional Strengthening and Capacity Development of the Electricity Utility- EUCL)"/>
        <s v="SEF (Studies and Expertise Fund)"/>
        <s v="Construction of 3x30MVA, 110/30kV Bugesera Industrial park substation and associated line bays"/>
        <s v="Construction of 2 x 40 MVA Bugesera Airport substation"/>
        <s v="Upgrade of Network fro Single Phase to Three Phase"/>
        <s v="Upgrade of Gasogi Feeder From Gikondo to Gahanga"/>
        <s v="Upgrade of Transformers ( Nyabarongo I, Mukungwa I, Kibogora, Gikondo and Kilinda)"/>
        <s v="Replacement of 2X16.5MVA, 6.6/110KV Transformers of Nyabarongo I Switchyard to 2x31.5MVA 110 KV Double Circuit Nyabarongo I-Muhanga- Kigoma Transmission Line 38 km, and Construction of Muhanga Substation 110/30 KV, 2*20MVA substation"/>
        <s v="Replacement of 6.6kv switchgear at NYABARONGO I"/>
        <s v="Improve protection of distribution transformers by installation of Cut-out and Surge arrestors combinations"/>
        <s v="Rwanda Energy Group Training Center Constructed"/>
        <s v="Installation of smart metering for all distribution transformers and medium/large customers"/>
        <s v="Substation upgrades, connections of feeders to substations, and rehabilitation (Nyamata, Rutongo, Gikomero and Kanombe, Shango,Muhanga, Rubavu and Nyagatare)"/>
        <s v="Energizing Development (EnDev)"/>
        <s v="Study for Geothermal Energy Development in Rwanda"/>
        <s v="Upgrade and extension of different Medium Voltage lines for improved supply"/>
        <s v="Power Africa: Pro-Poor Results Based Financing Program for Off-Grid Solar "/>
        <s v="Power Africa ,Renewable Energy; Climate change mitigation; Sustainable infrastructure"/>
        <s v="Project Development Programme (PDP) – Renewable Energy and Energy Efficiency Business Partnerships "/>
        <s v="National Electrification Programme with the support of financial support instruments established in the Rwanda Energy Access and Quality Improvement Project (REAQIP) for off-grid solar under programme 5 hosted at the Development Bank of Rwanda."/>
        <s v="Technical assistance to increase private sector participation in the development of off-grid connected hydro and solar power"/>
        <s v="Solar lighthing in urban infrastructure"/>
        <s v="Enforce use of efficient lighting in private sector building construction"/>
        <s v="Clean Cooking and fuel"/>
        <s v="Installation of Clean Cooking systems in Boarding Schools"/>
        <s v="Improving the Efficiency and Sustainability of Charcoal and Wood Fuel Value Chains "/>
        <s v="Empowering rural communities to cope with climate change effects through clean cooking and improved stoves"/>
        <s v="Enhancing capacity building in efficient energy using improved cook stoves for the community around Nyungwe National Park in Nyamasheke District"/>
        <s v="Development of efficient cook stove  around Gishwati-Mukura National Park"/>
        <s v="Production and distribution of efficient cookstoves and fuel"/>
        <s v="Develop data platforms, online repositories and reporting systems to track actions and energy access in the cooking sector. Provide capacity-building opportunities to producers, distributors/importers and cooperatives active in the cooking sector "/>
        <s v="Promoting Improved Cooking Stovesfor Sustainable Conservation of Ibanda-Makera Natural Forest in Kirehe District"/>
        <s v="Reducing dependency on Biomas energy through the promotion of highly effeicient alternative cooking technologies and increased forests productivity"/>
        <s v="Increasing the resilience of refugies and host communities through enhanced access to alternative energy source and improved environmental management in Rwanda"/>
        <s v="Improving the Efficiency and Sustainability of Charcoal and Wood fuel Value Chains"/>
        <s v="Assessment of the Implementation of the National Biogass Programme"/>
        <s v="Biogaz Project: Pig Biogaz Promotion"/>
        <s v="Transforming RNP into an efficient and low-carbon energy consumption institution"/>
        <s v="Street Lighting of National Roads and District Roads"/>
        <s v="Solar Public Lighting"/>
        <s v="Upgrade of LV Network in Kigali area i.e. Kisementi, Nyarutarama, Remera, Kimironko, Kicukiro, Gikondo and Kanombe areas"/>
        <s v="Green of Health System "/>
        <s v="Development of Bus Rapid Transit (BRT) infrastructure in City of Kigali "/>
        <s v="Detailed NMT plan for CBD and Kacyiru area"/>
        <s v="Detailed NMT plan for Gahanga area"/>
        <s v="Reservation of BRT Corridor"/>
        <s v="BRT Phase for 2025 relevant road upgrades to two lanes per direction and relevant NMT Primary Routes (RouteNyamirambo ‐"/>
        <s v="Dedicated Bus Lanes (DBL)  on  expanded roads"/>
        <s v="Extension and Improvement of existing PT Services "/>
        <s v="Gitega Kimisagara Green Link"/>
        <s v="Cable Car System between Nyabugogo and the CBD (Feasibility Study)"/>
        <s v="100% Universal Access for Streets and Sidewalks including BRT and NMT infrastructure"/>
        <s v="Investigate the establishment of a Kigali Transport Authority"/>
        <s v="Compilation of Transport Assessment Guidelines"/>
        <s v="People-Centered Street Design Manual"/>
        <s v="City-wide Origin-Destination Surveys"/>
        <s v="Commercial Street Upgrading Project I - Isoko Stade (500m) "/>
        <s v="Commercial Street Upgrading Project II - NR1 (400m) "/>
        <s v="City Center Street Improvement"/>
        <s v="Integrated Transport - Bus/taxi terminus"/>
        <s v="CIP 2: Market Street (2.5km)- Convert to one-way street with NMT lane "/>
        <s v="Rubavu High Street Project "/>
        <s v="CIP 3 - Construction of a transit taxi park in Rusizi CBD/construction of vehicular parking lots in city center &amp; cross border areas"/>
        <s v="Strengthen the capacity of transport sector at local and national levels for NDC implementation in the sector"/>
        <s v="Scale up Electric Mobility and Decarbonizing Transport sector in Rwanda project"/>
        <s v="Development of Comprehensive Mobility Plan in City of Kigali and Six Secondary Cities"/>
        <s v="Smart Mobility Lab"/>
        <s v="Support the development of models to limit the increase of private motorized transport"/>
        <s v="Policy Dialogue on Low Emission and Resilient Economic Development (DIAPOL)"/>
        <s v="Development of vehicle emission standards and adoption of IEC electric vehicle standards"/>
        <s v="Electric Motos"/>
        <s v="Accelerating the development of the e-mobility in Rwanda through the deployment of electric motorcycle taxis (e-motos) and e-buses "/>
        <s v="Sustainable Mobility - Strengthening, Prioritizing, and Investing in Non-Motorized Transport Infrastructure"/>
        <s v="E-Moto Deployment"/>
        <s v="OZONE PROJECT "/>
        <s v="Africa centre of excellence for sustainable cooling and cold chain"/>
        <s v="Howard G. Buffet Foundation Project "/>
        <s v="Deeping Efforts to accelerate Nationally Determined Contribution (NDC) implementation project "/>
        <s v="Capacity development for the implementation of Rwanda’s National Climate Contributions (NDCs)"/>
        <s v="Increasing Awareness of Rural Communities in Climate Change and NDCs for their Effective Participation in NDC Implementation in four Districts of the Amayaga Region of Rwanda"/>
        <s v="NDC Assist II (NDC mainstreaming + Capacity Building f. Art. 6)"/>
        <s v="Integration of Updated Nationally Determined Contribution (NDC) Into the Upcoming District Developments Strategies (2025-2030) "/>
        <s v="Awareness raising of local stakeholders in climate change and NDCs"/>
        <s v="Building capacity of meteorological, hydrological, and air quality services to support the implementation of Nationally Determined Contribution (NDC)"/>
        <s v="Institutional support project to the Ministry of Environment "/>
        <s v="Strengthenig capacity of focal ministries for NDC coordination and stakeholders engagement"/>
        <s v="Capacity building for sector experts on developing bankable projects inclusive of water, nutrients use efficiency, energy and agriculture sector needs"/>
        <s v="Scaling up the implementation of the NDCs in all Districts based on lessons learnt from 4 pilot Districts"/>
        <s v="Support to the Rwandan Nationally Determined Contributions"/>
        <s v="Climate Action Enhancement Package (CAEP) – Revision of the ENR SSP and integration of NDC in districts plans "/>
        <s v="Climate Action Enhancement Package (CAEP)-Technical assistance to conduct baseline study in agriculture "/>
        <s v="Climate Action Enhancement Package (CAEP)-Technical assistance to support to private sector to develop business ideas "/>
        <s v="Climate promise phase 2"/>
        <s v="Support to FONERWA basket-earmarked"/>
        <s v="Support to FONERWA basket-earmarked/Adaptation"/>
        <s v="FONERWA-Technical assistance to support to private sector to develop and implement NDCs projects through the development of flagships (Forestry, Agriculture, Energy) "/>
        <s v="NDC deepdive: Advancing Financial innovation to scale up climate action project"/>
        <s v="Environment and Natural resources"/>
        <s v="Strengthening Capacities of the Environment And Natural Resources (ENR) Sector For Green Economy Transformation"/>
        <s v="Building the Capacity of Rwanda’s Government to advance the National Adaptation Planning Process (NAP project)"/>
        <s v="NAP Phase II"/>
        <s v="Innovative Development Policy and Finance for Impact"/>
        <s v="National Employment Program (NEP)-Coordination and Business Development Advisors  ( BDAs)"/>
        <s v="Rwanda Innovation Fund project"/>
        <s v="Support to Investment Promotion in Rwanda"/>
        <s v="Strategic Capacity Building Initiative (SCBI)"/>
        <s v="Strengthening citizen participation in national planning and Budgeting for increased transparency and Accountability in Rwanda "/>
        <s v="NSDS3 Basket Fund NIS "/>
        <s v="International protocols implementation"/>
        <s v="Capacity building initiative transparency (CBIT)"/>
        <s v="ICT Private Sector Development &amp; Kigali Innovation City "/>
        <s v="GIH  E-Service in key sectors"/>
        <s v="Manufacturing Growth Project (Construction of Two Advanced Factory Units)"/>
        <s v="Rwanda Engineering and Manufacturing Corporation (REMCo)"/>
        <s v="Improved green culture and climate change resilience within Rwandan rulal communities"/>
        <s v="Strengthening Community Based Climate change Adaptation of smallholder farmers in Bugesera District Project"/>
        <s v="Enhancing Socio-Economic And Climate Resilience Through Ecosystem Based Adaptation ( Esecreba) In Gakenke District"/>
        <s v="Integrated Natural Resources Management for Resilience to climate Change and improving the livelihood for communities in Gakenke District. (INRM- Gakenke District)"/>
        <s v="Strengthening the Capacity of Environmental NGOs to actively participate and contribute to the Implementation of NDC and GGCRS Priorities through Bankable projects."/>
        <s v="Gender and NDC: Empower Women and Youth Organisations and Structures to actively participate in the implementation of NDC Priorities "/>
        <s v="Evidence Based Advocacy: Conduct Policy and communuty based Research on   environmental and climate change Laws and strategies (2 annual policy research and  Policy Dialogue)"/>
        <s v="Environmental and climate change education including training and build capacity of Media in environment and climate change reporting and establish a national/regional education and research centre"/>
        <s v="Eco-Schools Programme"/>
        <s v="Eco-Schools as a tool for integrating sustainable development and climate action within the Competency-Based Curriculum in Rwanda "/>
        <s v="Knowledge management and learning: Establish an online platform for best practices in environmental climate change for CSOs"/>
        <s v="Building Nature Based Community Development Models for sustainable livelihoods and climate resilience in East Africa Mountain ecosystems "/>
        <s v="International Networking, Knowledge Sharing, and Capacity Building for Improved Air Quality in East African Countries (Rwanda, Kenya, Uganda)"/>
        <s v="Rwanda Air Quality and Climate Change Monitoring Project"/>
        <s v="Kigali Amendiment Implementation Plan"/>
        <s v="Operationalization of Rwanda NDCs Implementation Framework "/>
        <s v="Operationalise the MRV "/>
        <s v="Rwanda  Biennial Transparent Report (BTR) "/>
        <s v="Fourth National Communication (NC4) project"/>
        <s v="Strengthening national capacity for NDC implementation, tracking the progress and reporting"/>
        <s v="Support Communication and awereness raising on NDCs Implementation"/>
        <s v="Building Capacity of  Local Government  to integrate climate change (adaptation and mitigation) into District Development Strategies based on experience of the 4 pilote Districts (Musanze, Nyagatare, Rubavu and Muhanga)"/>
        <s v="Building Capacity of national negotiators and technical officers  to effectively negotiate in international climate change meetings"/>
        <s v="Support for the development of a scale-up plan for the project reducing vulnerability to climate change in north west Rwanda through community based adaptation"/>
        <s v="Poverty Environment Action (PEA) for SDG Programme"/>
        <s v="PEA phase II"/>
        <s v="Improving livelihoods and climate resilience of the smallholder farmers by the use of green technologies in the district of Ngoma"/>
        <s v="Promoting Smallholder Agro-export Competitiveness Project (PSAC)"/>
        <s v="Improving the livelihood of the small holder farmers by promoting climate resilient measures in Ngeruka and Nyarugenge sectors, Bugesera District"/>
        <s v="Community empowerment by Beekeeping and beehives for honey production in Musanze District, National Volcanoes Park"/>
        <s v="Community Processing Centers"/>
        <s v="Support to the EDF National Authorizing Office Project"/>
        <s v="Promotion of a bee-friendly environment around Akagera National Park in the Eastern province"/>
        <s v="Promoting community and cultural based tourism in Gishwati-Mukura National Park area"/>
        <s v="Integrated Action for Climate Change Resilience and Livelihood in mountainous Rwanda "/>
        <s v="Facilitate Research activities on Gishwati National Park biodiversity under Gishwati Primate Project"/>
        <s v="Habituation of the Gishwati Chimps Community for tourism Purpose"/>
        <s v="Tourism and Conservation Management Project"/>
        <s v="Development of Mice Tourism Project"/>
        <s v="Heritage Corridor Tourism Development Project"/>
        <s v="Ubukerarugendo Imbere (Support to Private Sector and Job Creation in Rwanda) Project"/>
        <s v="Empowerment of women and youth for climate change resilience and environmental conservation in Nyagatare District"/>
        <s v="BIODIVERISTY FINANCE INITIATIVE PHASE II (BIOFIN II)"/>
        <s v="Enhancement of EBM V.2 "/>
        <s v="Fund Recapitalization "/>
        <s v="Redness suppprt to strengthen Rwanda's capacity to access GCF funds"/>
        <s v="GCF Readiness and Preparatory Support to Capacitate Rwanda’s Sub-National Level Actors in Green Growth and Climate Resilience"/>
        <s v="UEDI - MiR ( Urban Economic Development Intervention, promotion of Made in Rwanda products)"/>
        <s v="Sustainability Support Project"/>
        <s v="Enhancing Trade Competitiveness through E-Commerce in Rwanda"/>
        <s v="Access to Finance for Recovery and Resilience Project (phase2)"/>
        <s v="Public Finance Management -PFM, (Basket Fund)"/>
        <s v="Ireme Invest "/>
        <s v="Ireme Invest_planned"/>
        <s v="Nature, People, Climate"/>
        <s v="Intego - Rwanda's NDC Facility"/>
        <s v="E-mobility"/>
        <s v="Resilience and Sustainability Trust (RST)"/>
        <s v="Public Finance Management Reforms Project"/>
        <s v="Macroeconomic and Investment Policies (MIP): Green taxonomy; regulatory measurer(s) to support implementation"/>
        <s v="Sustainable DGP Budget"/>
        <s v="Adpatation at Altitude "/>
        <s v="Action Plan for Made in Rwanda construction sector"/>
        <s v="Priority Skills for Growth (PSG) project"/>
        <s v="Skills Development fund (SDF) Project"/>
        <s v="Regional Program on Social Protection and Climate Friendly Job Creation "/>
        <s v="NATIONAL EMPLOYMENT PROGRAMME PROJECT"/>
        <s v="Capacity development and the improvement of Rehabilitation and reformation programs in Rwanda prisons "/>
        <s v="COVID Response and Recovery: Impact Assessment of COVID-19 of CSO's Community Based Interventions and strategic Measures to improve community Livelihood and green recover"/>
        <s v="Post Implementation Support of Electronic Cargo Tracking System (ECTS) "/>
        <s v="Smart NPPA project"/>
        <s v="Improving Municipal Solid Waste (MSW) in secondary cities of Rwanda:  Muhanga and Huye Districs"/>
        <s v="Circular economy in waste management"/>
        <s v="Supporting a Sustainable Waste and Circular Economy in Rwanda"/>
        <s v="Construction of Sanitary landfill in the City of Kigali   "/>
        <s v="National Integrated Solid Waste Management Strategy implemetation"/>
        <s v="Construction of Kigali Municipal Solid Waste Management System at Nduba"/>
        <s v="Operationalization of sanitation facilities-Daily  management of   Nduba Landfill"/>
        <s v="Construction of landfill (Kigali (Ruliba)"/>
        <s v="Integrated waste management plan to be developed by the City (Kigali)"/>
        <s v="Construction of Engineered Landfill (Muhanga)"/>
        <s v="Construction of transfer stations (Muhanga)"/>
        <s v="Construction of a Landfill (Musanze)"/>
        <s v="Construction of Transfer Stations (Musanze)"/>
        <s v="Upgrading of existing landfill Nyagatare)"/>
        <s v="Construction of transfer stations Nyagatare)"/>
        <s v="Construction of engineered landfill (Rubavu)"/>
        <s v="Construction of transfer station (Rubavu)"/>
        <s v="Construction of a Landfill (Rusizi)"/>
        <s v="Construction of transfer stations (Rusizi)"/>
        <s v="PET Project (single use plastics)"/>
        <s v="Mobilisation and Support to community for collection, transportation and disposal of  COVID-19 Protectives equipements (masks)."/>
        <s v="MINAMATA initial assessment on mercury in Rwanda"/>
        <s v="National action plan to phase out mercury"/>
        <s v="Strengthening the capacity of Rwanda to implement bezol and rotadam conventions "/>
        <s v="Strenthening instituonal capacity for sound management of chemical and waste in Rwanda"/>
        <s v="Decoupling Hazardous Waste Generation (DHWG) from economic growth in Rwanda"/>
        <s v="Readness to Support on carbon pricing"/>
        <s v="Water and Sanitation SWAp Secretariat Activities Support"/>
        <s v="Construction of Kigali Centralised Sewerages system"/>
        <s v="Construction of Kagaga  Water Treatment System  from Kagaga River  (9,000 m3/day)"/>
        <s v="Operationalization of Kanzenze WTP (Tariff gap)"/>
        <s v="Detailed design  for Construction of Water and Waste water quality laboratory plus equipment and Construction of Training center"/>
        <s v="Construction of Kigali Centralized Sewerage System, Phase I "/>
        <s v="Rehabilitation and upgrading of semi-centralized sewerage system in Kigali Estates plus rehabilitation"/>
        <s v="Completion of 2 public toilets in Musanze and Nyanza Districts"/>
        <s v="Construction of  14 permanent toilets and  sanitary facilities  in  Different stop overs"/>
        <s v="Quick fix solution for wastewater treatment in Kigali (Masaka fecal sludge)"/>
        <s v="Construction of Kigali Faecal Sludge Treatment Plant constructed"/>
        <s v="Kigali Faecal Sludge Treatment Plant Project under Lake Victoria Basin Integrated Water Resources Management Programme"/>
        <s v="Feasibility study and detailed Design  for  Huye feacal sludge treatment plant and modern landfill"/>
        <s v="Feasibility study and detailed Design  for  Bugesera feacal sludge treatment plnt and modern landfill"/>
        <s v="Feasibility study  and Detailed Design Gisagara   feacal sludge treatment plant and modern landfill"/>
        <s v="GIY  Gisagara WASH Program"/>
        <s v="Feasibility study  and detailed Design for  Muhanga   feacal sludge treatment plant and modern landfill"/>
        <s v="Construction of Faecal sludge treatment plants and  Landfills in Musanze, Rubavu, Karongi and Rusizi "/>
        <s v="Detailed studies for the construction of Kicukiro Centralized Sewerage System"/>
        <s v="Review of detailed studies and construction of Gasabo Centralized Sewerage System"/>
        <s v="Rehabilitation of Karenge WTP"/>
        <s v="Upgrading of Karenge Water Treatment Plant"/>
        <s v="Construction of Burera Water Treatment Plant and forwarding infrastructure"/>
        <s v="Construction of Masaka WTP"/>
        <s v="Construction of Waste Water Treatment Plant (Muhanga)"/>
        <s v="Construction of a Waste Water Treatment Plant (Musanze)"/>
        <s v="Construction a waste water treatment plant to serve the City (Nyagatare)"/>
        <s v="Drainage and Sewerage Management for the City Core ( Rubavu)"/>
        <s v="Construction of waste water treatment plant (Rubavu)"/>
        <s v="Isuku Iwacu: Improved Latrines"/>
        <s v="Improvement of Sanitation in Urban Areas "/>
        <s v="Water Security for All Programm "/>
        <s v="Improving water security in Rwanda through rain water harvesting"/>
        <s v="Supervision of construction of rain water harvesting tanks (RWHTs) around the Volcanoes National Park in Musanze and Burera Districts"/>
        <s v="Support to rain water harvesting in Schools, Health Centers and households"/>
        <s v="Increase awareness on water harvesting techniques and management of small / medium irrigation systems"/>
        <s v="MASAKA multipurpose dyke project"/>
        <s v="Water storage systems"/>
        <s v="Sustainable Urban Wetlands Development in Kigali City "/>
        <s v="Develop Wetland masterplan for satellites and secondary cities "/>
        <s v="Promoting wise use of wetlands to build climate change resilience in Rwanda"/>
        <s v="Landscape Restoration of the Nyabugogo Wetland Project"/>
        <s v="Landscape Rehabilitation at Rusumo Power Company Ltd"/>
        <s v="Integrated Mukungwa wetland and landscape restoration project"/>
        <s v="Nyandungu Urban Wetland Eco-Tourism Park (NUWEP)"/>
        <s v="Community involvement to protect Rugezi marshland "/>
        <s v="Umusambi Village "/>
        <s v="Community involvement to protect Rugezi marshland phase II"/>
        <s v="Wetlands Management and Restoration using community-based adaptation approach "/>
        <s v="Wetland Park and Mixed Use Development"/>
        <s v="Building Resilient Wetlands and Associated Catchments’ Socio-Agro_x0002_Ecological Systems in Southern Kirehe Landscape, Eastern Rwanda."/>
        <s v="Wetland Park Area - 22.3 ha"/>
        <s v="Kicukiro Wetland and Biodiversity Park"/>
        <s v="Nyabarongo ECO Park and Wetlands"/>
        <s v="Kanyinya Wetland Town Park"/>
        <s v="Kigali CBD Wetland Park"/>
        <s v="Muhima Wetland Front"/>
        <s v="Rehabilitation and modernization of Bugarama mashland Project(2000 Ha)"/>
        <s v="Local partnership for rehabilitation of biodiversity and ecosystems in Nyabarongo Watershed /NGORORERO District"/>
        <s v="Giciye-Shyira- Karago-Mugogo-Satinskyi-Ndiza Subcatchment Landscape Restoration "/>
        <s v="Living Lakes Biodiversity and Climate Project"/>
        <s v="Nyagatare Ecosystem Based Restoration"/>
        <s v="Landscape restoration of Mwogo catchment"/>
        <s v="Bishenyi Watershed rehabilitation Project"/>
        <s v="Gikondo Industrial Park Relocation project"/>
        <s v=" Protection of lake Cyohoha North to restore its hydro-ecological services_x000a_"/>
        <s v="Kigali flood control and integrated urban catchment management project"/>
        <s v="Land Scape Restoration and Flood Control in Nyamasheke District"/>
        <s v="Hydrological Information System supporting water use efficiency planning and resilience to climate change"/>
        <s v="Volcanoes Community Resilient Project (VCRP) "/>
        <s v="Rwanda Integrated Landscape Climate Resilient Management Project "/>
        <s v="Technical asssistance  support to REMA - GGGI Collaboration with Italian Ministry of Environment,  Lands and Seas (IMELS) phase 2"/>
        <s v="Landscape restoration and integrated management of water resources and other catchments for the Koko river in Rutsiro District"/>
        <s v="IWRM: Environmental protection"/>
        <s v="Living water International project "/>
        <s v="Rwanda Sustainable Water Supply and Sanitation Program "/>
        <s v="Improvement of Urban Water Supply "/>
        <s v="Rehabilitation and Extension of water supply system (41.81 Km) in Nyagatare District"/>
        <s v="Rural Water Supply and Sanitation (PRSC-PEAMER 70% Increase) "/>
        <s v="RURAL WATER SUSTAINABILITY SUPPORT"/>
        <s v="Gicumbi Wash Program "/>
        <s v="Akagera Tourism Camps Sites Water Supply Project "/>
        <s v="Water supply projects alongside the border"/>
        <s v="Gasabo/Construction of Km 11 Water supply system in Bisenga, Kinyana, Gasagara Cells in Rusororo sector and Kibara, Gicaca Cells in Gikomero sectors"/>
        <s v="Gasabo/Construction of Burunga-Gitaraga-Kira water supply system (Km7) in Ndera Sector"/>
        <s v="Quick Win for Karongi district Water "/>
        <s v="Kigali Bulk Water Supply "/>
        <s v="Construction of Mwange water Supply System  in Gicumbi (12,000m3)"/>
        <s v="Constructed of Ngoma River Water Supply System Phase I ( 12,000 m3/day water treatment plant and distribution network)"/>
        <s v="Construction of Ngoma River Water Supply System, Phase II"/>
        <s v="Construction of Lake Muhazi Water Supply System (Phase I: Kiramuruzi Water Treatment Plant of 10,000 m3/day and distribution network)"/>
        <s v="Construction of Muhazi Water Supply System, Phase II"/>
        <s v="Construction of Musogoro Water Supply System, Phase II"/>
        <s v="Construction of Kagaga Water Supply System, Phase II"/>
        <s v="Construction of Gisagara Water Supply System, Phase I"/>
        <s v="FM3  Improvement of Water Supply Services in North-Central Kigali"/>
        <s v="Construction of Sake Water Supply System , Phase I (6,000 m3/day treatment plant and distribution system)"/>
        <s v="Construction of Sake Water Supply System, Phase II"/>
        <s v="Construction of Busogwe Water Supply System  ( 12 000 m3/day)"/>
        <s v="Construction of Kivu Belt Water Supply System ( 6,500 m3/day)"/>
        <s v="Rehabilitation of Shyogwe mayaga Dyke "/>
        <s v="Strengthening11km for Nzove-Ntora Principal Transmission Pipeline in Kigali City "/>
        <s v="Rehabilitation and extension of 284km in city of Kigali and surounding areas Construction of 200km and Rehabilitation of 84km"/>
        <s v="Construction, rehabilitatio, reinforcement and extention of 214km for Water supply distribution networks in RUBAVU secondary City  "/>
        <s v="Construction, rehabilitation, reinforcement and extention of 132.6km for Water supply distribution networks in RUSIZI secondary City"/>
        <s v="Construction of Nkururo-Nyamicucu-Kivuye-Rugarambiro water supply system in Burera District."/>
        <s v="Water Network Extension to Kagogo, Cyanika, Kinyababa and Bungwe Sectors in Burera District"/>
        <s v="Construction of Ngororero Water Supply System in Ngororero District "/>
        <s v="Construction of water supply system in Kibirizi and Ntyazo Sectors"/>
        <s v="Construction of 54 Km of Kibinja-Muyira-Karama water supply system"/>
        <s v="Rational use of Yanze river water for local agriculture development in Rulindo District and for domestic use in Kigali City"/>
        <s v="Construction of Water Supply System for Volcano Belt"/>
        <s v="Construction of Volcano Belt Water Supply System, Phase II"/>
        <s v="Improvement of Efficiency for Rural Water Supply Piped Schemes"/>
        <s v="Construction of 58.3 km of Water supply network  in Gicumbi"/>
        <s v="Construction of Water supply to selected IDP Model Villages"/>
        <s v="Rehabilitation of 203 non-function rural water supply systems    "/>
        <s v="Construction of extension of Gakirarugo water pipeline to Nyabitare and Nyakabungo Cells in Mpanga Sector Kirehe District"/>
        <s v="Construction of 130 boreholes"/>
        <s v="Rehabilitation of of Karenge-Juru Pipeline to supply water to Mwogo and Juru: 100 km pipelines, 2 reservoirs"/>
        <s v="Construction of New Karenge-Rwamagana Town Main Transmission Pipeline"/>
        <s v="Construction of 47.8 km Water supply network  in Karongi"/>
        <s v="Feasibility study and detailed design of Water Supply System in Gakenke district"/>
        <s v="Feasibility study and detailed design for construction of Rwimbeho-Mwogo water supply system district in Nyamagabe District"/>
        <s v="Feasibility study and detailed design for water supply system from Muvumba multipurpose dam in Nyagatare District "/>
        <s v="Feasibility study and detailed design for water supply system along Kivu Belt (phase II)"/>
        <s v="Feasibility study and detailed design for water supply system in Kirehe District"/>
        <s v="Development of Water Supply Master Plan for Kigali City"/>
        <s v="Feasibiliy study for water supply in volcanic regions Rwanda(final report  feasibility study )"/>
        <s v="Feasibility study for water access roll out program for households and productive use areas connections"/>
        <s v="National Integrated Water Supply and Sanitation Master Plan"/>
        <s v="Rehabilitation of non functional water supply sytems "/>
        <s v="Storm Water Management system (Kigali)"/>
        <s v="CIP 7 -Storm Water Drains (Huye)"/>
        <s v="Rehabilitation of 300 ha of Gikondo wetland (Kigali)"/>
        <s v="Implementation of Kigali Urban Wetland Master Plan (Kigali)"/>
        <s v="Kigali Wetland Biodiversity Parks (Kigali)"/>
        <s v="Kigali Water front development (Kigali)"/>
        <s v="Support to the integrated management of water ressources of Lake Kivu and Ruzizi River (regional, incl. DRC)"/>
        <s v="Community access to drinking water and rainwater harvesting in Ruhango District"/>
        <s v="Karongi WASH Program "/>
        <s v="The Integrated Water Resources Management (IWRM) Investment Fund (IIF) "/>
        <s v="Development of a Centre of Excellence (CoE) in Water Resources Management and Engineering "/>
        <s v="Assessment of the status of water pollution of the Nile Basin and its associated water ecosystems basins in Rwanda. Case study Nyabarongo river"/>
        <s v="KNOWAT project (Knowing water better: Towards fairer and more sustainable access to natural resources for greater food security"/>
        <s v="Feasibility study of intercatchment"/>
        <s v="Development of environmental flows in different catchments in Rwanda"/>
        <s v="Review of the national water Resource Master plan of 2015"/>
        <s v="Adapting to Climate Change in Lake Victoria Basin (ACC-LVB) project "/>
        <s v="Rehabilitation and Extension of Water Supply in the Volcanic Region in Rwanda "/>
        <s v="Sebeya Landscape Restoration Pilot Programme in Rwanda "/>
        <s v="Sebeya Project (Embedding Integrated Water Resource Management in Rwanda)"/>
        <s v="Upscaling Sebeya IWRM Project"/>
        <s v="Contribution to the implementation of the Lake Kivu and Ruzizi River - ABAKIR"/>
        <s v="Muvumba Multipurpose Dam Project "/>
        <s v="Muvumba catchment restoration"/>
        <s v="Feasibility study on the involvement of the private sector in Dam construction/potential business opportunities in water production and access "/>
        <s v="Multi Purpose-Dam Akanyaru: NELSAP"/>
        <s v="Building Climate Resilience by implementing the Upper_x000a_Nyabarongo Catchment Restoration Plan in the Mbirurume"/>
        <s v="River Nyabarongo Ecosystem Rehabilitation to Increase Resilience to Climate Change Effects by Improving Youth Livelihoods "/>
        <s v="A Stand Still  Regional Program Idea  for Watershed Protection and Livelihood Resilience around Lake Kivu ( Rwanda &amp; Congo )"/>
        <s v="Climate Resilience of Coastal Cities at Lake Kivu Project(CRCCP)"/>
        <s v="Mukungwa Watershed Conservation and Rehabilitation Project (MWCRP)"/>
        <s v="Rehabilitation of Mukungwa and Kinoni riverbanks and hillsides)  in Gakenke  District"/>
        <s v="Kivu watershed restauration "/>
        <s v="Management of Water Flows from Volcano Area "/>
        <s v="GCF National Adaptation Readiness and Preparatory Support for Building Flood Resilience Capacities in Rwanda"/>
        <s v="Safeguarding communities and their investments against landslide and other floods related risks in Gakenke District, Rwanda_x000a_"/>
        <s v="Mainstreaming climate change to mitigate floods in Nyabugogo commercial area"/>
        <s v="START FUND  Project: Emergency Activities"/>
        <s v="Disaster response intervention"/>
        <s v="Construction of Meteo Rwanda Headquarters that is appropriate for modern investments"/>
        <s v="National Geospatial HUB"/>
        <s v="Construction of Kazo principal weather station Offices "/>
        <s v="Conduct trainings and sensitization through Media on disaster risk reduction and management"/>
        <s v="Building Capacity of health workers in disaster prevention, detection, response and recovery to reduce the risk of outbreaks and diseases"/>
        <s v="Review/update  of the National risk Atlas"/>
        <s v="Strengthening National and Local Disaster Risk Management Capacity, Resilience and Enhancing preparedness and early warning syatem in Rwanda"/>
        <s v="Enhancing the capacity of Meteo Rwanda to meet the category 2 of the Global Framework for Climate Service (GFCS) classification"/>
        <s v="Feasibility study  and construction of a Centre for Meteorological experiment, atmospheric measurement equipment calibration and recertification"/>
        <s v="Developing a holistic weather and Climate information generation and dissemination system to user representatives country wide"/>
        <s v="Feasibility study and setting up radar mosaicking and upper air stations"/>
        <s v="Curriculum development, Feasibility study and establishment of Rwanda Meteorological Training and Research Centre (RMTRC)"/>
        <s v="Installing Lightning protection equipment in Rutsiro District funded "/>
        <s v="Promote community based shock responsive mitigation and adaptation  measures to enhance food security: Dam construction- Kirehe"/>
        <s v="Operationalize the standard operating procedures (SOPs)"/>
        <s v="Training of Districts staff on  Disaster management information system, Disaster risk profile data base"/>
        <s v="Mainstreaming Disaster management in projects"/>
        <s v="Building resilience of the population: Construction of strong houses, drainage systems, settlement etc "/>
        <s v="Strengthening DRM Capacity, Resilience and Enhancing Preparedness and Early Warning System in Rwanda "/>
        <s v="Malaria- National Strategic Funding Project-Rbf Model"/>
        <s v="Sustaining Influenza Surveillance Networks and Response to Seasonal and Pandemic Influenza "/>
        <s v="Who Health Support "/>
        <s v="Awareness and sensitization  of local communities   to promote environmental health and reduce the air pollution and  mitigate the adverse effects of climate change "/>
        <s v="Malaria - National Strategic Funding project" u="1"/>
        <s v="PRISM - SHF ( Partnership for Resilient and Inclusive Small Livestock Markets) - Agriculture intervention " u="1"/>
        <s v="Support SORWATHE and ASSOPTHE  IN SUSTAINABLE BUSINESS" u="1"/>
        <s v="220kV single circuit Rusumo-Rilima-Shango " u="1"/>
        <s v="Rwanda Electricity Transmission Grid Expansion Project " u="1"/>
        <s v="Reducing vulnerability to climate change through enhanced community-based biodiversity conservation in the Eastern Province of Rwanda (COMBIO" u="1"/>
        <s v="Rwanda Universal Energy Access Program (RUEAP)" u="1"/>
      </sharedItems>
    </cacheField>
    <cacheField name="US$ Committed (Total Budget)" numFmtId="168">
      <sharedItems containsSemiMixedTypes="0" containsString="0" containsNumber="1" minValue="0" maxValue="257500000"/>
    </cacheField>
    <cacheField name="Contribution (%) to the NDC output " numFmtId="0">
      <sharedItems containsMixedTypes="1" containsNumber="1" minValue="0" maxValue="85.833333333333329"/>
    </cacheField>
    <cacheField name=" US$ Disbursed (2020-2021)" numFmtId="0">
      <sharedItems containsBlank="1" containsMixedTypes="1" containsNumber="1" minValue="0" maxValue="59954231.75"/>
    </cacheField>
    <cacheField name=" US$ Disbursed (2021-2022)" numFmtId="0">
      <sharedItems containsString="0" containsBlank="1" containsNumber="1" minValue="0" maxValue="50716418.260897629"/>
    </cacheField>
    <cacheField name=" US$ Disbursed (2022-2023)" numFmtId="0">
      <sharedItems containsString="0" containsBlank="1" containsNumber="1" minValue="0" maxValue="100000000"/>
    </cacheField>
    <cacheField name=" US$ Disbursed (2023-2024)" numFmtId="0">
      <sharedItems containsString="0" containsBlank="1" containsNumber="1" minValue="0" maxValue="48854664.679080002"/>
    </cacheField>
    <cacheField name=" US$ Disbursed (2024-2025)" numFmtId="0">
      <sharedItems containsString="0" containsBlank="1" containsNumber="1" minValue="0" maxValue="134975305.40831998"/>
    </cacheField>
    <cacheField name="Project  immediate activities" numFmtId="0">
      <sharedItems containsBlank="1" longText="1"/>
    </cacheField>
    <cacheField name="Estimated cost for immediate activities" numFmtId="0">
      <sharedItems containsBlank="1" containsMixedTypes="1" containsNumber="1" containsInteger="1" minValue="25000" maxValue="800000"/>
    </cacheField>
    <cacheField name="Sector/NST1" numFmtId="0">
      <sharedItems containsBlank="1"/>
    </cacheField>
    <cacheField name="Sub-Sector/NST1" numFmtId="0">
      <sharedItems/>
    </cacheField>
    <cacheField name="Implementing Entity" numFmtId="0">
      <sharedItems count="107">
        <s v="Rwanda Agriculture Board (RAB)"/>
        <s v="Rwanda Development Board (RDB)"/>
        <s v="Rwamagana District/LODA"/>
        <s v="Muhanga District/LODA"/>
        <s v="To be detemined"/>
        <s v="ENABEL/EMBASSY OF BELGIUM "/>
        <s v="DUHAMIC-ADRI"/>
        <s v="Gako Meat Company Ltd "/>
        <s v="National Industrial Research and Development Agency (NIRDA)"/>
        <s v="Renewgreen Ltd"/>
        <s v="Rwanda Green Fund"/>
        <s v="Musanze District/LODA"/>
        <s v="National Agricultural Export Development Board (NAEB)"/>
        <s v="Vie et Environment Rwanda (VER)"/>
        <s v="Ministry of Environment (MoE)"/>
        <s v="International Union for Conservation of Nature (IUCN)"/>
        <s v="Rwanda Institute for Conservation Agriculture (RICA)"/>
        <s v="Rwanda Environment Management Authority (REMA)"/>
        <s v="EUCORD ( European Cooperative for Rural Development)"/>
        <s v="Rwanda Environmental   Conservation Organization (RECOR)"/>
        <s v="Albertine Rift Conservation Society (ARCOS)"/>
        <s v="LODA/Districts"/>
        <s v="CAPR (Collectif des Artisans de la Paix et la Reconciliation )"/>
        <s v="Ministry of Agriculture and Animal Resources (MINAGRI)"/>
        <s v="City of Kigali (CoK)"/>
        <s v="Rubavu District/LODA"/>
        <s v="RDO (Rwanda Development Organization)"/>
        <s v="KFW Development  Bank"/>
        <s v="RAB/REG"/>
        <s v="Action  pour la Protection de l'Environnement et la  Protection des Filieres  Agricoles (APEFA)"/>
        <s v="Rwanda Forest Authority (RFA) "/>
        <s v="ARECO Rwanda Nziza"/>
        <s v="Rural Environment and Development Organization (REDO)"/>
        <s v="Rubavu District"/>
        <s v="Muhanga District"/>
        <s v="FHA/RENGOF"/>
        <s v="VIE ET ENVIRONNEMENT -VER RWANDA"/>
        <s v="National Land Use Authority (NLA)"/>
        <s v="Local Administrative Development Agency (LODA)"/>
        <s v="Rwanda Housing Authority (RHA)"/>
        <s v="REMA, LODA, CoK"/>
        <s v="NSOBA (Ntare Shool Old Boys Association)"/>
        <s v="RWANDA TECHNICAL VOCATIONAL EDUCATION&amp; TRAINING BOARD (RTB)"/>
        <s v="Ministry of Trade and Industry (MINICOM)"/>
        <s v="Nyagatare District"/>
        <s v="Rwamagana District"/>
        <s v="Huye District"/>
        <s v="Musanze District"/>
        <s v="Global Green Growth Institute (GGGI)"/>
        <s v="Rwanda Standards Board (RSB)"/>
        <s v="RMB"/>
        <s v="Rwanda Mines, Petroleum and Gas Board (RMB)"/>
        <s v="Skat Consulting Rwanda"/>
        <s v="REG, EDCL"/>
        <s v=" RWANDA ATOMIC ENERGY BOARD (RAEB)"/>
        <s v="EDCL"/>
        <s v="Deutsche Gesellschaft für Internationale Zusammenarbeit (GIZ)"/>
        <s v="Energising Development"/>
        <s v="REG, EDCL, EUCL"/>
        <s v="UN-HABITAT, ICLEI, Districts"/>
        <s v="ECOFIX Ltd"/>
        <s v="REG"/>
        <s v="INADES-Formation Rwanda"/>
        <s v="Ministry of Infrastructure (MININFRA)"/>
        <s v="ICRAF, UNHCR"/>
        <s v="REG, EDCL, Local Government, RAB"/>
        <s v="Rwanda National Police (RNP)"/>
        <s v="REG, RHA"/>
        <s v="RTDA, RURA"/>
        <s v="RTDA, CoK, RURA, REMA, Transport operators"/>
        <s v="diverse"/>
        <s v="Rwanda Transport Development Agency (RTDA)"/>
        <s v="RSB, RNP, REMA"/>
        <s v="Ampersand Rwanda Ltd"/>
        <s v="RENGOF"/>
        <s v="Meteo Rwanda"/>
        <s v="Private Sector Federation (PSF)"/>
        <s v="Districts/LODA"/>
        <s v="MINECOFIN"/>
        <s v="National Institute of Statistics of Rwanda (NISR)"/>
        <s v="Rwanda  Development Board (RDB) "/>
        <s v="RWANDA INFORMATION SOCIETY AUTHORITY (RISA)"/>
        <s v="Ministry of Defense (MoD)"/>
        <s v="Rwanda Environmental NGO's Forum (RENGOF)"/>
        <s v="USAID"/>
        <s v="RWARRI (Rwanda Rural Rehabilitaion Initiatives)"/>
        <s v="The Future in Our Minds Rwanda (FIOM Rwanda)"/>
        <s v="FHA Rwanda"/>
        <s v="SGO (Save Generations Organization)"/>
        <s v="Rwanda Revenue Authoriry (RRA)"/>
        <s v="Development Bank of Rwanda (BRD) &amp; Business Development Fund (BDF) "/>
        <s v="Ministry of Education (MINEDUC)"/>
        <s v="Rwanda Correctional Service (RCS)"/>
        <s v="National Public Prosecution Authority (NPPA)"/>
        <s v="Water and Sanitation Corporation (WASAC)"/>
        <s v="Rusizi District"/>
        <s v="Rwanda Environment Management Authority (REMA) and Private Sector Federation (PSF)"/>
        <s v="Lake Victoria Basin Integrated Water Resources Management Programme"/>
        <s v="Rwanda Water Resources Board (RWB)"/>
        <s v="Rwanda Wildlife Conservaation Association (RWCA)"/>
        <s v="Ngororero District"/>
        <s v="Nyagatare District/LODA"/>
        <s v="Nyanza District/LODA"/>
        <s v="RWANDA SPACE AGENCY"/>
        <s v="Ministry of Emergencies Management (MINEMA)"/>
        <s v="Rwanda Biomedical Center (RBC)"/>
        <s v="Ministry of Health (MINISANTE)"/>
      </sharedItems>
    </cacheField>
    <cacheField name="Type of Implementing Entity" numFmtId="0">
      <sharedItems/>
    </cacheField>
    <cacheField name="Focal point in the Implementing Entity_x000a_(optional field)" numFmtId="0">
      <sharedItems containsBlank="1"/>
    </cacheField>
    <cacheField name="Status" numFmtId="0">
      <sharedItems count="6">
        <s v="Without support"/>
        <s v="Concluded"/>
        <s v="Ongoing"/>
        <s v="To be determined"/>
        <s v="Planned"/>
        <s v="Indicative"/>
      </sharedItems>
    </cacheField>
    <cacheField name="Start date of the project" numFmtId="0">
      <sharedItems containsBlank="1" containsMixedTypes="1" containsNumber="1" containsInteger="1" minValue="2020" maxValue="2024"/>
    </cacheField>
    <cacheField name=" End date of the project" numFmtId="0">
      <sharedItems containsString="0" containsBlank="1" containsNumber="1" containsInteger="1" minValue="2020" maxValue="2030"/>
    </cacheField>
    <cacheField name="Start - End date of the project" numFmtId="0">
      <sharedItems containsBlank="1"/>
    </cacheField>
    <cacheField name="Priotization" numFmtId="0">
      <sharedItems containsBlank="1"/>
    </cacheField>
    <cacheField name="Support type" numFmtId="0">
      <sharedItems containsBlank="1"/>
    </cacheField>
    <cacheField name="Funding Source/Institutions" numFmtId="0">
      <sharedItems containsBlank="1"/>
    </cacheField>
    <cacheField name="Funding Type (Financial_x000a_instrument)" numFmtId="0">
      <sharedItems containsBlank="1"/>
    </cacheField>
    <cacheField name="Channel of Financial Flows" numFmtId="0">
      <sharedItems/>
    </cacheField>
    <cacheField name="Value Chain of Services/Contribution " numFmtId="0">
      <sharedItems containsBlank="1"/>
    </cacheField>
    <cacheField name="Contribution (impact) to the revised GGCRS " numFmtId="0">
      <sharedItems containsBlank="1"/>
    </cacheField>
    <cacheField name="Budget Consolidated" numFmtId="0">
      <sharedItems containsString="0" containsBlank="1" containsNumber="1" minValue="0" maxValue="479633854"/>
    </cacheField>
    <cacheField name="Comments or additional information on the support/implemen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934384143518" createdVersion="6" refreshedVersion="8" minRefreshableVersion="3" recordCount="740" xr:uid="{00000000-000A-0000-FFFF-FFFF02000000}">
  <cacheSource type="worksheet">
    <worksheetSource ref="A2:AT742" sheet="Partnership Plan template"/>
  </cacheSource>
  <cacheFields count="46">
    <cacheField name="Outcomes" numFmtId="0">
      <sharedItems/>
    </cacheField>
    <cacheField name="Output" numFmtId="0">
      <sharedItems/>
    </cacheField>
    <cacheField name="KPI" numFmtId="0">
      <sharedItems/>
    </cacheField>
    <cacheField name="Baseline" numFmtId="0">
      <sharedItems containsMixedTypes="1" containsNumber="1" minValue="0.3" maxValue="0.30399999999999999"/>
    </cacheField>
    <cacheField name="Target" numFmtId="0">
      <sharedItems/>
    </cacheField>
    <cacheField name="Activities _x000a_(optional field)" numFmtId="0">
      <sharedItems/>
    </cacheField>
    <cacheField name="Support Needed" numFmtId="0">
      <sharedItems containsString="0" containsBlank="1" containsNumber="1" containsInteger="1" minValue="1500000" maxValue="924000000"/>
    </cacheField>
    <cacheField name="Sector" numFmtId="0">
      <sharedItems/>
    </cacheField>
    <cacheField name="Focus" numFmtId="0">
      <sharedItems/>
    </cacheField>
    <cacheField name="Primary government agency / institution_x000a__x000a_(full name)" numFmtId="0">
      <sharedItems/>
    </cacheField>
    <cacheField name="Type of Primary Government Agency / Institution" numFmtId="0">
      <sharedItems/>
    </cacheField>
    <cacheField name="Type of Primary Government Agency / Institution2" numFmtId="0">
      <sharedItems containsBlank="1"/>
    </cacheField>
    <cacheField name="Type 2 of Primary Government Agency / Institution" numFmtId="0">
      <sharedItems/>
    </cacheField>
    <cacheField name="Focal point in the government_x000a_(optional field)" numFmtId="0">
      <sharedItems/>
    </cacheField>
    <cacheField name="Other relevant government agencies / institutions_x000a_(optional field)" numFmtId="0">
      <sharedItems containsBlank="1"/>
    </cacheField>
    <cacheField name="Comments or additional information on request/Government priority" numFmtId="0">
      <sharedItems containsBlank="1" longText="1"/>
    </cacheField>
    <cacheField name="Contribution to the NDC" numFmtId="0">
      <sharedItems containsBlank="1"/>
    </cacheField>
    <cacheField name="Contribution to National and/or Sectoral Plans and Strategies" numFmtId="0">
      <sharedItems containsBlank="1" longText="1"/>
    </cacheField>
    <cacheField name="Name of the project (if applicable)" numFmtId="0">
      <sharedItems containsBlank="1" count="777">
        <s v="Promoting climate resilient and sustainable land and water management technologies for improving agriculture productivity in rural community areas "/>
        <s v="Strengthening Education for Agricultural Development (SEAD)"/>
        <s v="Strengthening Education for Agriculture Development for western Province (SEAD West)"/>
        <s v="Priority Crop Intensification  Project (Including Fertilizer Import (CIP)"/>
        <s v="BIP  Agriculture production systems development and intensification"/>
        <s v="E21  Agriculture production system development and intensification projects"/>
        <s v="Project to be developed"/>
        <s v="Development of market Responsive Plant Varieties and Seed Systems to Reduce Rwanda's Dependency on Seed Importation Project "/>
        <s v="EU support for enhanced Small livestock, Aquaculture and Horticulture Value chains  ( Climate Smart Agriculture )"/>
        <s v="PROFIFA: Agri-Value Chain, Finance linkage"/>
        <s v="Partnership for Resilient and Inclusive Small Livestock Markets (PRISM)"/>
        <s v="Greening Girinka: piloting climate smart approaches in crop-livestock intensification"/>
        <s v="Gako Integrated Beef project "/>
        <s v="Rwanda Dairy Development Project (RDDP)"/>
        <s v="The cow in the car Project "/>
        <s v="Girinka Project/One Cow Per Family Project"/>
        <s v="Technical assistance to conduct feasibility studies on the use of biomass resources for composting and its conflict with other uses including biomass use for cooking and building materials"/>
        <s v="Organic “Green” Natural Fertilizers Made in Rwanda"/>
        <s v="SMART: Terracing, Agri-activities"/>
        <s v="Strengthening Climate Resilience for Rural Communities in northern Rwanda (SCRNRP) "/>
        <s v="Construction of terraces (Radical and Progressive)  and trenches"/>
        <s v="Hinga Weze"/>
        <s v="Improving coffee production, productivity and quality "/>
        <s v="Tea Expansion Project"/>
        <s v="Promoting sustainable Organic Coffee production for communities resilience in Rwanda"/>
        <s v="Climate mainstreaming pilot for the coffee and tea sectors"/>
        <s v="Production and integration of improved forage into smallholder feeding systems"/>
        <s v="Aquaculture and Fisheries Development Project "/>
        <s v="Building climate resiliency for fisher communities through promotion of fish value chain_x000a_"/>
        <s v="Livestock Intensification Project (LIP)"/>
        <s v="Development of efficient and inclusive market-systems for value chains of poultry and pig industries under ENABEL "/>
        <s v="Enabel-Rwanda Agriculture Country Program  (Poultry, Piggery and Animal feeds) value chains"/>
        <s v="Livestock Infrastructure Support Program (LISP)"/>
        <s v="RAB Competitive Research"/>
        <s v="Mainstreaming Climate Smart Planning and Implementation into Agricultural Development feasibility study  "/>
        <s v="Mainstreaming Climate Smart Planning and Implementation into Agricultural Development   "/>
        <s v="Technical assistance in improvement of TRM and seed value chain"/>
        <s v="Enhancing the operational capacity of RICA to ensure high quality of seed produced in Rwanda"/>
        <s v="Reducing Vulnerability to Climate Change of Communities Living in Degraded Savannahs, Forests and Wetlands Using Ecosystem Based Adaptation Approach   In Rwanda (LDCF II) "/>
        <s v="Ecosystems/Landscape approach to climate proof of the rural settlement program of Rwanda (LDCF III)"/>
        <s v="Ecosystems/Landscape approach to climate proof of the rural settlement program of Rwanda (LDCFIV)"/>
        <s v="Ecosystem based restoration approach for Nyungwe-Ruhango corridor project"/>
        <s v="Promoting green solutions for market led agriculture under variable and changing climatic conditions in Eastern Province of Rwanda"/>
        <s v="Horticulture Center of Excellence (HCoE)"/>
        <s v="Enhancing land productivity in the peri-urban areas of Rwanda through the adoption of small scale horticultural production techniques"/>
        <s v="Horticulture Value Chain Project"/>
        <s v="Commodity chain development program/ Horticulture Intensification and quality Management) "/>
        <s v="Sericulture Project "/>
        <s v="Exports logistics development project"/>
        <s v="Flower park construction Project"/>
        <s v="Development of Perennial Cash Crops on Kivu Belt "/>
        <s v="Agro-ecology practices promotion as climate resilience and sustainable agriculture in Nyamata Sector, Bugesera District,"/>
        <s v="Promoting Sustainable agriculture in a changing climate in Bugesera District"/>
        <s v="Building Resilience to Climate Change and Sustainable Agriculture Value Chains in Agro-systems around Mukura Forest and Lake Kivu Catchment Landscape, Western Rwanda (MuLaKiLa Project)"/>
        <s v="Sustainable Agriculture Intensification project"/>
        <s v="CONSERVATION AGRICULTURE "/>
        <s v="Strengthening  the capacity of women farmers in  agriculture and climate change adaptation mechanisms to access climate smart technologies and information"/>
        <s v=" Strengthenig   the capacity of women in entrepreneurship skills in agribusiness, seeds multiplication and other arising agriculture opportunities"/>
        <s v="Increase resilience to climate change through integration crop-livestock climate smart technologies for increased productivity of degraded lands"/>
        <s v="National Strategic Grain Reserve (NSGR) Project "/>
        <s v="Post-Harvest and Agribusiness Support Project "/>
        <s v="Enhancing communities’ resilience to food shortages by reducing post-harvest losses for cereals"/>
        <s v="Smart Food Value Chain Management Project"/>
        <s v="Kigali wholesales Market "/>
        <s v="Export Commodity Profiling"/>
        <s v="Development of New Agriculture Export Chain"/>
        <s v="Green House for Vegetables Production "/>
        <s v="Technology Development for Enhancement of Food Safety and Value Addition in Agriculture "/>
        <s v="Smart agriculture extension services"/>
        <s v="Smart Agriculture Integrated System (SAIS)"/>
        <s v="Rural Community support Project (RCSP)"/>
        <s v="Rural Poor Stimulus Facility (RPSF) project"/>
        <s v="Sustainable Agricultural Intensification and Food Security Project (SAIP) "/>
        <s v="Overcoming acute food insecurity for households living in southern and eastern Rwanda through promotion of cassava value chain"/>
        <s v="Agrotourism for climate, biodiversity conservation and food security"/>
        <s v="Urban Agriculture Develoment Plan"/>
        <s v="Building Resilient Agricultural Landscapes for Sustainable Benefits in Nyabugogo Upper Catchment"/>
        <s v="Preservation and Restoration of fragile and vulnerable agricultural lands and application of soil and water conservation practices"/>
        <s v="Sustainable Agricultural Productivity and Market Linkage Project (SAPMP)"/>
        <s v="AGRICULTURE MECHANIZATION PROJECT"/>
        <s v="Agricultural productivity through land use and input use increased(Quantity of fertilizers and Seeds ) bought by farmers (T)"/>
        <s v="Agricultural productivity increased through the provision of inputs subsidies (seeds and fertilizers )"/>
        <s v="Sustainable Mechanization Innovation for Agriculture"/>
        <s v="Gabiro Agri-Business Hub Project "/>
        <s v="Government Funded Modern Irrigation (GFI)"/>
        <s v="Smart Irrigation"/>
        <s v="Kayonza Irrigation and Integrated Watershed management Project (KIIWP)"/>
        <s v="Kayonza Irrigation and Integrated Watershed management Project (KIIWP) phase II"/>
        <s v=" Commercialization and De-Risking for Agricultural Transformation Project (CDAT)"/>
        <s v="BUFFET PROJECT (Nasho Irrigation)"/>
        <s v="Clean and renewable energy using solar energy in irrigation systems and agroforestry in farming systems in Bugesera District"/>
        <s v="The Project for Valorization of Rurambi Irrigation Scheme in Bugesera District "/>
        <s v="Export Targeted Modern Irrigated Agriculture Project (ETI)"/>
        <s v="Warufu-Nyamukana-Mugesera Irrigation project "/>
        <s v="Project for Rehabilitation of Irrigation Facilities in Rwamagana (300Ha)"/>
        <s v="Rehabilitation of Bugesera Irrigation Schemes (166 Ha)"/>
        <s v="Develop irrigation schemes through SSIT/Gasabo"/>
        <s v="Develop irrigation schemes through SSIT/Nyarugenge"/>
        <s v="Small Scale Irrigation Technology"/>
        <s v="The project for Development of Rukumberi Irrigation scheme (525 Ha)"/>
        <s v="The project of development of Cyohoha Nord Irrigation Scheme"/>
        <s v="Giseke Irrigation Project"/>
        <s v="Muvumba irrigation system and livestock water use project "/>
        <s v="Increased area under Irrigation at Cyohoha (3000 Ha) "/>
        <s v="The Project for Development of Rweru Irrigation Scheme(2530 Ha) "/>
        <s v="The Project for Development of Gashora Irrigation Scheme(2650 Ha) "/>
        <s v="Develop irrigation schemes through SSIT/Kicukiro"/>
        <s v="Agriculture Insurance Project   "/>
        <s v="MDTF - PfoR ( Agriculture Multi-Donor Trust Fund )"/>
        <s v="Support to Climate Adaptation to Climate Change at Local Level"/>
        <s v="Pilot National Agricultural Insurance Scheme"/>
        <s v="Agricultural Insurance Project (AIP)"/>
        <s v="SAVING FOR LIFE"/>
        <s v="Community Adaptation Fund (CAF)"/>
        <s v="Study Conducted to Re-energise Agriculture through Solar Power "/>
        <s v="Solar-powered irrigation and improved cooking stoves for communities in the Bugesera district by APEFA "/>
        <s v="Development of Agroforestry for Sustainable Agriculture"/>
        <s v="Supporting bamboo processing activities in Rugarama Sector, Burera District  around the volcanoes National Park for sustainable forest conservation, women empowerment   and local development  including promotion of community tourism.   "/>
        <s v="Bamboo plantation for landscape restoration, biodiversity conservation and community livelihood in Jenda Sector, Nyabihu District "/>
        <s v="Promoting Agroforestry for Sustainable Conservation of Ibanda-Makera Natural Forest In Kirehe District"/>
        <s v="Agro-forestry for Livelihood Project "/>
        <s v="Agroforestry and Reforestation Programme in Mukura and Kirehe landscapes-Rwanda "/>
        <s v="Improving resilience of farmers’ livelihoods to climate change through innovative, research proven climate-smart agroforestry and efficient use of tree resources in the Eastern Province and peri-urban areas of Kigali city"/>
        <s v="Strengthenig    the capacity of women farmers in  tree nursery and forest management in timber and non-timber forest product value chains"/>
        <s v="DeSIRA ( Development Smart Innovations through Research in Agriculture -  Agroforestry research project)"/>
        <s v="Improving resilience of farmers’ livelihoods to climate change through innovative, research proven climate-smart agroforestry and efficient use of tree resources in the Eastern Province and peri-urban areas of Kigali City (DeSIRA)"/>
        <s v="Landscape Approach to Forest Restoration and conservation (LAFREC) "/>
        <s v="Technical asssistance to conduct Assessment to scale up LAFREC"/>
        <s v="EPAFLEC: Engage private sector in climate change adaptation through improved forest management in the north-west of Rwanda for feeding efficient low emission cooking solutions in urban areas "/>
        <s v="TREPAM ( Transforming Eastern Province  through Adaptation and Mitigation program)-- Forests and Landscapes Restoration "/>
        <s v="Reducing vulnerability to climate change through enhanced community-based biodiversity conservation in the Eastern Province of Rwanda (COMBIO)"/>
        <s v="Building resilience of vulnerable ecosystems to climate vulnerability in Rwanda's congo-Nile devide through forest and land scape restoration"/>
        <s v="Green economy development and jobs creation through forest landscape restoration and forest products value chain support in southern province"/>
        <s v="Forest land scape restoration in the Eastern Province"/>
        <s v="FOREST LANDSCAPE RESTORATION IN THE MAYAGA REGION"/>
        <s v="Afforestation Project to tackle the flood by planting trees(Phase 1) "/>
        <s v="Expand land for forestry"/>
        <s v="FIP (Forestry Investment Program): _x000a_Component 2: Sustainable forest and landscape management_x000a_Component 3: Wood supply chain, improved efficiency and added value_x000a_"/>
        <s v="Technologies development for value addition to wood and non-wood products from forests and agroforestry systems"/>
        <s v="Hill Top and Steep Slope Forest Parks"/>
        <s v="Preliminary Studies for Volcanoes National Park Expansion- Pilot Project"/>
        <s v="Global Biodiversity Framework-early action support Rwanda"/>
        <s v="Promoting tree conservation in Gishwati"/>
        <s v="Community support in the conservation Gishwati- Mukura landscape"/>
        <s v="Air pollution mitigated through planting specialized trees in urban area"/>
        <s v="Development of Certification Standards for Tree Reproductive Materials to Support Public-Private Partnership in Rwanda"/>
        <s v="Planting Trees – Reforestation "/>
        <s v="Implementation of the Bonn Challenge through the provision of a robust supply of high quality native tree planting material in Africa and in Latin America "/>
        <s v="Supporting Resilient Livelihoods and Ecosystems through biodiversity friendly and climate conscious fisheries, agriculture, and forestry value chains in the Lake Victoria region "/>
        <s v="Nyagasenyi Remnant Forest Landscape Restoration for Improved Livelihoods and Resilience to climate change "/>
        <s v="Landscape Restoration for Improved Environmental Resilience and Community Livelihoods (AFR100) Project"/>
        <s v="Landscape Restoration for Sustainable Socio-Ecological Systems and Resilience to Climate Change"/>
        <s v="Impact of Nature Based Community Development Programme in addressing climate change issues and promotting Forest landscape restoration "/>
        <s v="Awareness raising on gender issues and women’s role in forestry value chains "/>
        <s v="URBAN FORESTRY FOR SUSTAINABLE CITY"/>
        <s v="Forest Management and Woody Biomass Energy Support PROJECT (FMBE) "/>
        <s v="ERIMEC ( Enhanced Resilience to Climate Change by improved Forests management in the North-West of Rwanda to feed Efficient low emissions Cooking soultions for Urban and per urban areas)"/>
        <s v="Capacity building for national experts (public, private and NGOs including District Forestry Officers) on forest pathology, entomology and forestry economics"/>
        <s v="Large-scale Forest Landscape Restoration in Africa (AREECA)"/>
        <s v="Land at scale project"/>
        <s v="Project for large scale mapping and urban mobility improvement to support infrastructure and services in Kigali"/>
        <s v="Awareness and outreach programs on land use master plans compliance  and  land use management in order to sustainably safeguard our environment "/>
        <s v="Enhancing sustainable land-use management through evidence-based land use monitoring and learning in Rwanda"/>
        <s v="Development of National Spatial Data Infrastructure (DSDI) And Land Use Plan Monitoring "/>
        <s v="Operationalization of Land management software "/>
        <s v="Establishement of landuse monitoring system: Automatic land use change detection and land scape monitoring: This should come after below project on large scale mapping"/>
        <s v="Scale up of the Project for large scale mapping and urban mobility improvement to support infrastructure and services in the whole Country"/>
        <s v="Support to Upgrade  Building permiting Management Information System (BPMIS) to capture spartial component "/>
        <s v="Developing green District land use masterplans "/>
        <s v="Land, Soil and Crop Information Services to support Climate Smart Agriculture (LSC-IS)"/>
        <s v="Support to conduct detailed Physical plans:A fit for purpose  approach for detailed physical plans for the country"/>
        <s v="Development of a CAMA Valuation System of Natural Resource and Ecosystem Services (Monetary Accounts of Natural Resources Under Natural Capital Accounting)"/>
        <s v="Rwanda Urban Development Project "/>
        <s v="CoK and Secondary City Master Plans reviewed and their Physical Plans developed in harmony with the Land Use Master Plan"/>
        <s v="Second Rwanda Urban Development Project (RUDPII)"/>
        <s v="Developing new Integrated Development Program (IDP) Model villages in 24 Districts "/>
        <s v="Innovative housing programme to improve housing building and achieve Rwanda modern household model"/>
        <s v="Green buildings and retrofits for affordable housing"/>
        <s v="Affordable Housing land/plots serviced with road grading works  to facilitate affordable Homes (NST"/>
        <s v="Supporting Integration of Village Greening Program"/>
        <s v="Greening Ntare School"/>
        <s v="Urban Economic development project in two secondary cities and one District town"/>
        <s v="Urban Development Project in Rubavu, Musanze and Rwamagana (intervention 2)"/>
        <s v="UEDI - Infra ( Urban Economic Development Intervention"/>
        <s v="Application to German Call for expanding the Urban Economic Development Program to Rwamagana &amp; Bugesera"/>
        <s v="Informal settlement upgrading"/>
        <s v="Climate proofing for Integrated rural setlement in Kirehe and Kayonza Districts of Eastern Province"/>
        <s v="Greening and upgrading the rural settlement "/>
        <s v="Green City Kigali Project "/>
        <s v="Green Urban Recovery Initiative in Rwanda: promoting Green, Vibrant, and Prosperous Streets in Rwanda Satellite and Secondary Cities"/>
        <s v="Operationalization of Green City Kigali Project"/>
        <s v="Mobilize Net Zero"/>
        <s v="Construction works of Ayabaraya IDP Model Village"/>
        <s v="Construction works (Rellocation of Households in High Risk Zones"/>
        <s v="Open and green spaces-for secondary cities and City of Kigali (Nyagatare, Rubavu and City of Kigali)"/>
        <s v="Muhanga Cultural Park Project"/>
        <s v="Stadium Park Project "/>
        <s v="Muhanga Core Area Community (200ha)"/>
        <s v="Botanic Gardens Area - 15 ha"/>
        <s v="Valley park Area - 12 ha"/>
        <s v="Development of GGGI public space Area - 1.5 ha"/>
        <s v="Climate Adaptive and gender-responsive development of public open green spaces in Rwandan cities"/>
        <s v="Equestrian Park"/>
        <s v="Botanic Garden"/>
        <s v="Horticulture Park at Ntora"/>
        <s v="Development of open and green spaces for public use (30 ha)"/>
        <s v="Agro Tourism Valley Rutunga &amp; Bumbogo"/>
        <s v="Kimichanga Garden (Prev. Kimicanga Entertainment District)"/>
        <s v="CBD Green Corridors and Urban Parks"/>
        <s v="Construction of 4 Provincial Industrial Park project"/>
        <s v="Scaling Urban NbS for Climate Adaptation in sub-Saharan Africa"/>
        <s v="Enabel-Urbanization Country program on made in Rwanda Construction materials (clay and Stone)"/>
        <s v="National flagship project to develop public green spaces in Rwanda"/>
        <s v="Busana Hill, vacant open spaces, Valley parks and Wetland park"/>
        <s v="Mirama Hill, Road side plantation, Open spaces, Valley parks and Wetland park"/>
        <s v="Rwamagana Market upgrading and public space development"/>
        <s v="Integration of Horticulture into design and development of green open spaces, urban parks, green city trails/corridors, streetscapes, and mass transport corridors."/>
        <s v="CIP 3 - City Center Street Improvement (Huye)"/>
        <s v="CIP 1 - Creation of City Touristic Site (Musanze)"/>
        <s v="Inclusive Green Urban Development (IGUD)"/>
        <s v="Green Infrastructure Planning and Delivery (GIPD)_x000a__x000a_Technical asssistance  support to RHA, MININFRA, Private &amp; Public Real Estate Developers, Rwanda Green Building Organization (RwGBO)  "/>
        <s v="Greening Rwanda’s Existing Public Building Stock_x000a__x000a_Technical asssistance support to RHA, MININFRA, MOE, RDB, RSSB, MINAFFET, Private &amp; Public Real Estate Developers, Rwanda Green Building Organization (RwGBO)  "/>
        <s v="Establishment of Environmental Chemistry and Microbiology Laboratories"/>
        <s v="Green City Kigali"/>
        <s v="Strengthening environment and forestry ecosystem protection in and around artisanal mining sites in Rwanda"/>
        <s v="Integrating Landscape Rehabilitation And Green Management of Mines In Gatumba And Ndaro Sectors of Ngororero "/>
        <s v="Study for rehabilitation of abandoned mine sites and quarries in Rwanda"/>
        <s v="Capacity building on sustainable and climate  compatible mining for all mining companies"/>
        <s v="Enforcement and awareness raising on sustainable mining "/>
        <s v="Oil and Gas exploration project  "/>
        <s v="Developing A Certified Analytical Mining Laboratory "/>
        <s v="Development and Operationalization of Geological Information and Mining Cadaster System (GIMCS)"/>
        <s v="Low carbon transformation of the Rwandan tea processing sector"/>
        <s v="Enhancing energy efficiency promotion for the conservation of Cyamudongo forest on Nyungwe National Park "/>
        <s v="PROECCO/ Promoting off-farm employment and income in the Great Lakes Region through climate responsive construction material production"/>
        <s v="Boosting the use of efficient brick construction technique "/>
        <s v="Establishment of brick production industrial clusters"/>
        <s v="Promotion of circular economy approach in brick kilns"/>
        <s v="High-efficiency and sustainable plants establishment"/>
        <s v="45 km of 30kv Double circuit line: Gabiro SS-Gabiro Commercial Farm constructed "/>
        <s v="Lake Kivu Monitoring And Management Project "/>
        <s v=" 220kV single circuit Rusumo-Bugesera-Shango"/>
        <s v="74 km of 220kV Bwishyura-Kigoma-Rwabusoro Transmission Line "/>
        <s v="Feasibility studies for  proposed Transmission and Distribution network Projects"/>
        <s v="Rehabilitation and Replacement of Distribution Network Projects"/>
        <s v="Ruzizi III HPP and Associated Line"/>
        <s v="110kV single circuit Mukungwa-Nyabihu "/>
        <s v="220kV Interconnection Substations ( Rwanda-DRC)"/>
        <s v="Improvement of Substation and Distribution Network (JICA III) "/>
        <s v="43.5MW Nyabarongo II Hydro Power Plant"/>
        <s v="Pump storage for Nyabarongo II HPP and its evacuation line to Shango (25km)"/>
        <s v="Distribution Management System installed (DMS)"/>
        <s v="New Households connected to the Grid (MV and LV lines included)"/>
        <s v="Rural electrification withmini-grid in Rwanda"/>
        <s v="PSPE ( Private Sector Participation in the Generation of Electricity from Renewable Resources)"/>
        <s v="Multinational-Interconnection of Electrical Grids Of Nile Equatorial Lakes Countries (Construction Of Kigoma/Rwanda-Ngozi/Burundi 220/110kv Electric Line And Associated Substations)"/>
        <s v="220kV line double Circuit Mamba-Rwabusoro-Rilima and associated substations (Mamba and Rwabusoro) and 110kV Line Gahanga -Rilima constructed and extension of Gahanga substation "/>
        <s v="Electricity Loss Reduction Project- Jabana-Mt.Kigali-Gahanga with related substations "/>
        <s v="30kV single circuit Nyagasozi-Kavumu TL constructed "/>
        <s v="15kV Single circuit Musha-Rwamagana industrial Parks "/>
        <s v="30kV single circuit Kizinga Border TL constructed "/>
        <s v=" 30kV single circuit Ndama-Health centre connected"/>
        <s v="Counterpart fund for Rusizi III (147 MW) /Construction of 147 Mw Rusizi III Hydropower Plant "/>
        <s v="Evacuation line of Rusizi III (70KM)"/>
        <s v="Pre-feasibility study of the project of Nuclear Power Plant based on small modular reactors (SMR NPP)"/>
        <s v="Last milles connectivity project"/>
        <s v="Transformer repair workshop"/>
        <s v="Electrification of Government Priorities under Real Estate (FONERWA Green City,  Affordable Housing and IDP Models Villages)"/>
        <s v="Electrification of border points and surrounding areas "/>
        <s v="Least Cost Power Development Plan"/>
        <s v="Retaining Wall of Nyabarongo I HPP Dam"/>
        <s v="Evacuation Line for IPP's Micro Hydropower Plants (MHPPs) with the Length of 23.725 km"/>
        <s v="Construction of Rulindo-Gabiro-Musha Transmission line; 30Kv Rulindo Byumba Gatuna and Byumba Ngarama; consturction of Gabiro S/S and Extension of Musha S/S"/>
        <s v="56 MW Symbion Methane Gas Power Plant"/>
        <s v="Payment for Kivuwatt pass through"/>
        <s v="Eastern Province distribution Network upgrade from single phase to three phase"/>
        <s v="Rwanda Energy  Access and Quality Improvement Project (EAQIP/AFD)"/>
        <s v="Rwanda Energy Access and Quality Improvement Project (EAQIP/WB)"/>
        <s v="Rwanda Universal Energy Access Project (OPEC FUND AND SAUDI FUND)"/>
        <s v="Rwanda Universal Energy Access Program (AFDB)"/>
        <s v="Rwanda Universal Energy Access Program(EIB)"/>
        <s v=" Rwanda Electricity Transmission Grid Expansion Project (KOREA EDCF)"/>
        <s v="Rehabilitation of the Ntaruka Hydro Power Plant"/>
        <s v="Static Voltage Compensator ( SVC) at Shango and Rwabusoro Substations"/>
        <s v="Completing installation of smart metering for all distribution transformers and medium/large customers."/>
        <s v="Rwanda Electrical Network Connectivity Model and Satellite Imaging (Building of GIS system)"/>
        <s v="Upgrade of Karisimbi from 6.6kV line to 30kV"/>
        <s v="Reinforcement and upgrade of Distribution network (countrywide)"/>
        <s v="Upgrade of single to three-phase lines countrywide"/>
        <s v="Transformer upgrades and Replacement ( Karongi , Gikondo, Gahanga Nzove and Kibogora )"/>
        <s v="Upgradation of Nyamata 30/30kV Switching substation , and rehabilitation of distribution substations in Rubavu, Muhanga and secondary cities (4 lots)"/>
        <s v="Kigali Distribution Rehabilitation"/>
        <s v="Construction of Bugesera Industrial park substation (3*30 MVA)"/>
        <s v="110kV Transmission Line Rwinkwavu-Kirehe and associated Substations"/>
        <s v="110kV Transmission Line Rukarara-Huye-Gisagara and associated Substations"/>
        <s v="110kV Transmission Line Gabiro - Nyagatare and associated Substations"/>
        <s v="110kV Rulindo – Gicumbi TL (cut in -cut out) and associated substations"/>
        <s v="110kV transmission line from Bugesera industrial park to Bugesera international airport substation (2) with associated substations"/>
        <s v="Feasibility study of REG Control Center and Communication Building"/>
        <s v="220kV Transmission Line Mamba-Gisagara and extension of Mamba/Gisagara substations"/>
        <s v="Rwanda based Solar Home Systems Manufacturing (NOTS)"/>
        <s v="Consultancy Services for the Elaboration of the Detailed Geoscientific Surface Exploration Studies"/>
        <s v="Expropriation Funds"/>
        <s v="110kV Double Circuit Gasogi-Bugesera and extension of Gasogi/Bugesera substations"/>
        <s v="110kV Double Circuit Nyabihu-Rubavu and extension of Nyabihu/Rubavu substations"/>
        <s v="110kV Double Circuit Rwabusoro-Bugesera Industrial Park (IP) and extension of Rwabusoro/Bugesera IP substations"/>
        <s v="Power supply stabilizers and governing systems on main generators installed (Nyabarongo and Mukungwa)"/>
        <s v="Energy PROJECT Implementation Support"/>
        <s v="Rwanda Electricity Sector Strengthening"/>
        <s v="Construction of Rwanda Energy Group Office Building"/>
        <s v="Capacity Building of REG Staffs"/>
        <s v="CDEU ( Institutional Strengthening and Capacity Development of the Electricity Utility- EUCL)"/>
        <s v="SEF (Studies and Expertise Fund)"/>
        <s v="Construction of 3x30MVA, 110/30kV Bugesera Industrial park substation and associated line bays"/>
        <s v="Construction of 2 x 40 MVA Bugesera Airport substation"/>
        <s v="Upgrade of Network fro Single Phase to Three Phase"/>
        <s v="Upgrade of Gasogi Feeder From Gikondo to Gahanga"/>
        <s v="Upgrade of Transformers ( Nyabarongo I, Mukungwa I, Kibogora, Gikondo and Kilinda)"/>
        <s v="Replacement of 2X16.5MVA, 6.6/110KV Transformers of Nyabarongo I Switchyard to 2x31.5MVA 110 KV Double Circuit Nyabarongo I-Muhanga- Kigoma Transmission Line 38 km, and Construction of Muhanga Substation 110/30 KV, 2*20MVA substation"/>
        <s v="Replacement of 6.6kv switchgear at NYABARONGO I"/>
        <s v="Improve protection of distribution transformers by installation of Cut-out and Surge arrestors combinations"/>
        <s v="Rwanda Energy Group Training Center Constructed"/>
        <s v="Installation of smart metering for all distribution transformers and medium/large customers"/>
        <s v="Substation upgrades, connections of feeders to substations, and rehabilitation (Nyamata, Rutongo, Gikomero and Kanombe, Shango,Muhanga, Rubavu and Nyagatare)"/>
        <s v="Energizing Development (EnDev)"/>
        <s v="Study for Geothermal Energy Development in Rwanda"/>
        <s v="Upgrade and extension of different Medium Voltage lines for improved supply"/>
        <s v="Power Africa: Pro-Poor Results Based Financing Program for Off-Grid Solar "/>
        <s v="Power Africa ,Renewable Energy; Climate change mitigation; Sustainable infrastructure"/>
        <s v="Project Development Programme (PDP) – Renewable Energy and Energy Efficiency Business Partnerships "/>
        <s v="National Electrification Programme with the support of financial support instruments established in the Rwanda Energy Access and Quality Improvement Project (REAQIP) for off-grid solar under programme 5 hosted at the Development Bank of Rwanda."/>
        <s v="Technical assistance to increase private sector participation in the development of off-grid connected hydro and solar power"/>
        <s v="Solar lighthing in urban infrastructure"/>
        <s v="Enforce use of efficient lighting in private sector building construction"/>
        <s v="Clean Cooking and fuel"/>
        <s v="Installation of Clean Cooking systems in Boarding Schools"/>
        <s v="Improving the Efficiency and Sustainability of Charcoal and Wood Fuel Value Chains "/>
        <s v="Empowering rural communities to cope with climate change effects through clean cooking and improved stoves"/>
        <s v="Enhancing capacity building in efficient energy using improved cook stoves for the community around Nyungwe National Park in Nyamasheke District"/>
        <s v="Development of efficient cook stove  around Gishwati-Mukura National Park"/>
        <s v="Production and distribution of efficient cookstoves and fuel"/>
        <s v="Develop data platforms, online repositories and reporting systems to track actions and energy access in the cooking sector. Provide capacity-building opportunities to producers, distributors/importers and cooperatives active in the cooking sector "/>
        <s v="Promoting Improved Cooking Stovesfor Sustainable Conservation of Ibanda-Makera Natural Forest in Kirehe District"/>
        <s v="Reducing dependency on Biomas energy through the promotion of highly effeicient alternative cooking technologies and increased forests productivity"/>
        <s v="Increasing the resilience of refugies and host communities through enhanced access to alternative energy source and improved environmental management in Rwanda"/>
        <s v="Improving the Efficiency and Sustainability of Charcoal and Wood fuel Value Chains"/>
        <s v="Assessment of the Implementation of the National Biogass Programme"/>
        <s v="Biogaz Project: Pig Biogaz Promotion"/>
        <s v="Transforming RNP into an efficient and low-carbon energy consumption institution"/>
        <s v="Street Lighting of National Roads and District Roads"/>
        <s v="Solar Public Lighting"/>
        <s v="Upgrade of LV Network in Kigali area i.e. Kisementi, Nyarutarama, Remera, Kimironko, Kicukiro, Gikondo and Kanombe areas"/>
        <s v="Green of Health System "/>
        <s v="Development of Bus Rapid Transit (BRT) infrastructure in City of Kigali "/>
        <s v="Detailed NMT plan for CBD and Kacyiru area"/>
        <s v="Detailed NMT plan for Gahanga area"/>
        <s v="Reservation of BRT Corridor"/>
        <s v="BRT Phase for 2025 relevant road upgrades to two lanes per direction and relevant NMT Primary Routes (RouteNyamirambo ‐"/>
        <s v="Dedicated Bus Lanes (DBL)  on  expanded roads"/>
        <s v="Extension and Improvement of existing PT Services "/>
        <s v="Gitega Kimisagara Green Link"/>
        <s v="Cable Car System between Nyabugogo and the CBD (Feasibility Study)"/>
        <s v="100% Universal Access for Streets and Sidewalks including BRT and NMT infrastructure"/>
        <s v="Investigate the establishment of a Kigali Transport Authority"/>
        <s v="Compilation of Transport Assessment Guidelines"/>
        <s v="People-Centered Street Design Manual"/>
        <s v="City-wide Origin-Destination Surveys"/>
        <s v="Commercial Street Upgrading Project I - Isoko Stade (500m) "/>
        <s v="Commercial Street Upgrading Project II - NR1 (400m) "/>
        <s v="City Center Street Improvement"/>
        <s v="Integrated Transport - Bus/taxi terminus"/>
        <s v="CIP 2: Market Street (2.5km)- Convert to one-way street with NMT lane "/>
        <s v="Rubavu High Street Project "/>
        <s v="CIP 3 - Construction of a transit taxi park in Rusizi CBD/construction of vehicular parking lots in city center &amp; cross border areas"/>
        <s v="Strengthen the capacity of transport sector at local and national levels for NDC implementation in the sector"/>
        <s v="Scale up Electric Mobility and Decarbonizing Transport sector in Rwanda project"/>
        <s v="Development of Comprehensive Mobility Plan in City of Kigali and Six Secondary Cities"/>
        <s v="Smart Mobility Lab"/>
        <s v="Support the development of models to limit the increase of private motorized transport"/>
        <s v="Policy Dialogue on Low Emission and Resilient Economic Development (DIAPOL)"/>
        <s v="Development of vehicle emission standards and adoption of IEC electric vehicle standards"/>
        <s v="Electric Motos"/>
        <s v="Accelerating the development of the e-mobility in Rwanda through the deployment of electric motorcycle taxis (e-motos) and e-buses "/>
        <s v="Sustainable Mobility - Strengthening, Prioritizing, and Investing in Non-Motorized Transport Infrastructure"/>
        <s v="E-Moto Deployment"/>
        <s v="OZONE PROJECT "/>
        <s v="Africa centre of excellence for sustainable cooling and cold chain"/>
        <s v="Howard G. Buffet Foundation Project "/>
        <s v="Deeping Efforts to accelerate Nationally Determined Contribution (NDC) implementation project "/>
        <s v="Capacity development for the implementation of Rwanda’s National Climate Contributions (NDCs)"/>
        <s v="Increasing Awareness of Rural Communities in Climate Change and NDCs for their Effective Participation in NDC Implementation in four Districts of the Amayaga Region of Rwanda"/>
        <s v="NDC Assist II (NDC mainstreaming + Capacity Building f. Art. 6)"/>
        <s v="Integration of Updated Nationally Determined Contribution (NDC) Into the Upcoming District Developments Strategies (2025-2030) "/>
        <s v="Awareness raising of local stakeholders in climate change and NDCs"/>
        <s v="Building capacity of meteorological, hydrological, and air quality services to support the implementation of Nationally Determined Contribution (NDC)"/>
        <s v="Institutional support project to the Ministry of Environment "/>
        <s v="Strengthenig capacity of focal ministries for NDC coordination and stakeholders engagement"/>
        <s v="Capacity building for sector experts on developing bankable projects inclusive of water, nutrients use efficiency, energy and agriculture sector needs"/>
        <s v="Scaling up the implementation of the NDCs in all Districts based on lessons learnt from 4 pilot Districts"/>
        <s v="Support to the Rwandan Nationally Determined Contributions"/>
        <s v="Climate Action Enhancement Package (CAEP) – Revision of the ENR SSP and integration of NDC in districts plans "/>
        <s v="Climate Action Enhancement Package (CAEP)-Technical assistance to conduct baseline study in agriculture "/>
        <s v="Climate Action Enhancement Package (CAEP)-Technical assistance to support to private sector to develop business ideas "/>
        <s v="Climate promise phase 2"/>
        <s v="Support to FONERWA basket-earmarked"/>
        <s v="Support to FONERWA basket-earmarked/Adaptation"/>
        <s v="FONERWA-Technical assistance to support to private sector to develop and implement NDCs projects through the development of flagships (Forestry, Agriculture, Energy) "/>
        <s v="NDC deepdive: Advancing Financial innovation to scale up climate action project"/>
        <s v="Environment and Natural resources"/>
        <s v="Strengthening Capacities of the Environment And Natural Resources (ENR) Sector For Green Economy Transformation"/>
        <s v="Building the Capacity of Rwanda’s Government to advance the National Adaptation Planning Process (NAP project)"/>
        <s v="NAP Phase II"/>
        <s v="Innovative Development Policy and Finance for Impact"/>
        <s v="National Employment Program (NEP)-Coordination and Business Development Advisors  ( BDAs)"/>
        <s v="Rwanda Innovation Fund project"/>
        <s v="Support to Investment Promotion in Rwanda"/>
        <s v="Strategic Capacity Building Initiative (SCBI)"/>
        <s v="Strengthening citizen participation in national planning and Budgeting for increased transparency and Accountability in Rwanda "/>
        <s v="NSDS3 Basket Fund NIS "/>
        <s v="International protocols implementation"/>
        <s v="Capacity building initiative transparency (CBIT)"/>
        <s v="ICT Private Sector Development &amp; Kigali Innovation City "/>
        <s v="GIH  E-Service in key sectors"/>
        <s v="Manufacturing Growth Project (Construction of Two Advanced Factory Units)"/>
        <s v="Rwanda Engineering and Manufacturing Corporation (REMCo)"/>
        <s v="Improved green culture and climate change resilience within Rwandan rulal communities"/>
        <s v="Strengthening Community Based Climate change Adaptation of smallholder farmers in Bugesera District Project"/>
        <s v="Enhancing Socio-Economic And Climate Resilience Through Ecosystem Based Adaptation ( Esecreba) In Gakenke District"/>
        <s v="Integrated Natural Resources Management for Resilience to climate Change and improving the livelihood for communities in Gakenke District. (INRM- Gakenke District)"/>
        <s v="Strengthening the Capacity of Environmental NGOs to actively participate and contribute to the Implementation of NDC and GGCRS Priorities through Bankable projects."/>
        <s v="Gender and NDC: Empower Women and Youth Organisations and Structures to actively participate in the implementation of NDC Priorities "/>
        <s v="Evidence Based Advocacy: Conduct Policy and communuty based Research on   environmental and climate change Laws and strategies (2 annual policy research and  Policy Dialogue)"/>
        <s v="Environmental and climate change education including training and build capacity of Media in environment and climate change reporting and establish a national/regional education and research centre"/>
        <s v="Eco-Schools Programme"/>
        <s v="Eco-Schools as a tool for integrating sustainable development and climate action within the Competency-Based Curriculum in Rwanda "/>
        <s v="Knowledge management and learning: Establish an online platform for best practices in environmental climate change for CSOs"/>
        <s v="Building Nature Based Community Development Models for sustainable livelihoods and climate resilience in East Africa Mountain ecosystems "/>
        <s v="International Networking, Knowledge Sharing, and Capacity Building for Improved Air Quality in East African Countries (Rwanda, Kenya, Uganda)"/>
        <s v="Rwanda Air Quality and Climate Change Monitoring Project"/>
        <s v="Kigali Amendiment Implementation Plan"/>
        <s v="Operationalization of Rwanda NDCs Implementation Framework "/>
        <s v="Operationalise the MRV "/>
        <s v="Rwanda  Biennial Transparent Report (BTR) "/>
        <s v="Fourth National Communication (NC4) project"/>
        <s v="Strengthening national capacity for NDC implementation, tracking the progress and reporting"/>
        <s v="Support Communication and awereness raising on NDCs Implementation"/>
        <s v="Building Capacity of  Local Government  to integrate climate change (adaptation and mitigation) into District Development Strategies based on experience of the 4 pilote Districts (Musanze, Nyagatare, Rubavu and Muhanga)"/>
        <s v="Building Capacity of national negotiators and technical officers  to effectively negotiate in international climate change meetings"/>
        <s v="Support for the development of a scale-up plan for the project reducing vulnerability to climate change in north west Rwanda through community based adaptation"/>
        <s v="Poverty Environment Action (PEA) for SDG Programme"/>
        <s v="PEA phase II"/>
        <s v="Improving livelihoods and climate resilience of the smallholder farmers by the use of green technologies in the district of Ngoma"/>
        <s v="Promoting Smallholder Agro-export Competitiveness Project (PSAC)"/>
        <s v="Improving the livelihood of the small holder farmers by promoting climate resilient measures in Ngeruka and Nyarugenge sectors, Bugesera District"/>
        <s v="Community empowerment by Beekeeping and beehives for honey production in Musanze District, National Volcanoes Park"/>
        <s v="Community Processing Centers"/>
        <s v="Support to the EDF National Authorizing Office Project"/>
        <s v="Promotion of a bee-friendly environment around Akagera National Park in the Eastern province"/>
        <s v="Promoting community and cultural based tourism in Gishwati-Mukura National Park area"/>
        <s v="Integrated Action for Climate Change Resilience and Livelihood in mountainous Rwanda "/>
        <s v="Facilitate Research activities on Gishwati National Park biodiversity under Gishwati Primate Project"/>
        <s v="Habituation of the Gishwati Chimps Community for tourism Purpose"/>
        <s v="Tourism and Conservation Management Project"/>
        <s v="Development of Mice Tourism Project"/>
        <s v="Heritage Corridor Tourism Development Project"/>
        <s v="Ubukerarugendo Imbere (Support to Private Sector and Job Creation in Rwanda) Project"/>
        <s v="Empowerment of women and youth for climate change resilience and environmental conservation in Nyagatare District"/>
        <s v="BIODIVERISTY FINANCE INITIATIVE PHASE II (BIOFIN II)"/>
        <s v="Enhancement of EBM V.2 "/>
        <s v="Fund Recapitalization "/>
        <s v="Redness suppprt to strengthen Rwanda's capacity to access GCF funds"/>
        <s v="GCF Readiness and Preparatory Support to Capacitate Rwanda’s Sub-National Level Actors in Green Growth and Climate Resilience"/>
        <s v="UEDI - MiR ( Urban Economic Development Intervention, promotion of Made in Rwanda products)"/>
        <s v="Sustainability Support Project"/>
        <s v="Enhancing Trade Competitiveness through E-Commerce in Rwanda"/>
        <s v="Access to Finance for Recovery and Resilience Project (phase2)"/>
        <s v="Public Finance Management -PFM, (Basket Fund)"/>
        <s v="Ireme Invest "/>
        <s v="Ireme Invest_planned"/>
        <s v="Nature, People, Climate"/>
        <s v="Intego - Rwanda's NDC Facility"/>
        <s v="E-mobility"/>
        <s v="Resilience and Sustainability Trust (RST)"/>
        <s v="Public Finance Management Reforms Project"/>
        <s v="Macroeconomic and Investment Policies (MIP): Green taxonomy; regulatory measurer(s) to support implementation"/>
        <s v="Sustainable DGP Budget"/>
        <s v="Adpatation at Altitude "/>
        <s v="Action Plan for Made in Rwanda construction sector"/>
        <s v="Priority Skills for Growth (PSG) project"/>
        <s v="Skills Development fund (SDF) Project"/>
        <s v="Regional Program on Social Protection and Climate Friendly Job Creation "/>
        <s v="NATIONAL EMPLOYMENT PROGRAMME PROJECT"/>
        <s v="Capacity development and the improvement of Rehabilitation and reformation programs in Rwanda prisons "/>
        <s v="COVID Response and Recovery: Impact Assessment of COVID-19 of CSO's Community Based Interventions and strategic Measures to improve community Livelihood and green recover"/>
        <s v="Post Implementation Support of Electronic Cargo Tracking System (ECTS) "/>
        <s v="Smart NPPA project"/>
        <s v="Improving Municipal Solid Waste (MSW) in secondary cities of Rwanda:  Muhanga and Huye Districs"/>
        <s v="Circular economy in waste management"/>
        <s v="Supporting a Sustainable Waste and Circular Economy in Rwanda"/>
        <s v="Construction of Sanitary landfill in the City of Kigali   "/>
        <s v="National Integrated Solid Waste Management Strategy implemetation"/>
        <s v="Construction of Kigali Municipal Solid Waste Management System at Nduba"/>
        <s v="Operationalization of sanitation facilities-Daily  management of   Nduba Landfill"/>
        <s v="Construction of landfill (Kigali (Ruliba)"/>
        <s v="Integrated waste management plan to be developed by the City (Kigali)"/>
        <s v="Construction of Engineered Landfill (Muhanga)"/>
        <s v="Construction of transfer stations (Muhanga)"/>
        <s v="Construction of a Landfill (Musanze)"/>
        <s v="Construction of Transfer Stations (Musanze)"/>
        <s v="Upgrading of existing landfill Nyagatare)"/>
        <s v="Construction of transfer stations Nyagatare)"/>
        <s v="Construction of engineered landfill (Rubavu)"/>
        <s v="Construction of transfer station (Rubavu)"/>
        <s v="Construction of a Landfill (Rusizi)"/>
        <s v="Construction of transfer stations (Rusizi)"/>
        <s v="PET Project (single use plastics)"/>
        <s v="Mobilisation and Support to community for collection, transportation and disposal of  COVID-19 Protectives equipements (masks)."/>
        <s v="MINAMATA initial assessment on mercury in Rwanda"/>
        <s v="National action plan to phase out mercury"/>
        <s v="Strengthening the capacity of Rwanda to implement bezol and rotadam conventions "/>
        <s v="Strenthening instituonal capacity for sound management of chemical and waste in Rwanda"/>
        <s v="Decoupling Hazardous Waste Generation (DHWG) from economic growth in Rwanda"/>
        <s v="Readness to Support on carbon pricing"/>
        <s v="Water and Sanitation SWAp Secretariat Activities Support"/>
        <s v="Construction of Kigali Centralised Sewerages system"/>
        <s v="Construction of Kagaga  Water Treatment System  from Kagaga River  (9,000 m3/day)"/>
        <s v="Operationalization of Kanzenze WTP (Tariff gap)"/>
        <s v="Detailed design  for Construction of Water and Waste water quality laboratory plus equipment and Construction of Training center"/>
        <s v="Construction of Kigali Centralized Sewerage System, Phase I "/>
        <s v="Rehabilitation and upgrading of semi-centralized sewerage system in Kigali Estates plus rehabilitation"/>
        <s v="Completion of 2 public toilets in Musanze and Nyanza Districts"/>
        <s v="Construction of  14 permanent toilets and  sanitary facilities  in  Different stop overs"/>
        <s v="Quick fix solution for wastewater treatment in Kigali (Masaka fecal sludge)"/>
        <s v="Construction of Kigali Faecal Sludge Treatment Plant constructed"/>
        <s v="Kigali Faecal Sludge Treatment Plant Project under Lake Victoria Basin Integrated Water Resources Management Programme"/>
        <s v="Feasibility study and detailed Design  for  Huye feacal sludge treatment plant and modern landfill"/>
        <s v="Feasibility study and detailed Design  for  Bugesera feacal sludge treatment plnt and modern landfill"/>
        <s v="Feasibility study  and Detailed Design Gisagara   feacal sludge treatment plant and modern landfill"/>
        <s v="GIY  Gisagara WASH Program"/>
        <s v="Feasibility study  and detailed Design for  Muhanga   feacal sludge treatment plant and modern landfill"/>
        <s v="Construction of Faecal sludge treatment plants and  Landfills in Musanze, Rubavu, Karongi and Rusizi "/>
        <s v="Detailed studies for the construction of Kicukiro Centralized Sewerage System"/>
        <s v="Review of detailed studies and construction of Gasabo Centralized Sewerage System"/>
        <s v="Rehabilitation of Karenge WTP"/>
        <s v="Upgrading of Karenge Water Treatment Plant"/>
        <s v="Construction of Burera Water Treatment Plant and forwarding infrastructure"/>
        <s v="Construction of Masaka WTP"/>
        <s v="Construction of Waste Water Treatment Plant (Muhanga)"/>
        <s v="Construction of a Waste Water Treatment Plant (Musanze)"/>
        <s v="Construction a waste water treatment plant to serve the City (Nyagatare)"/>
        <s v="Drainage and Sewerage Management for the City Core ( Rubavu)"/>
        <s v="Construction of waste water treatment plant (Rubavu)"/>
        <s v="Isuku Iwacu: Improved Latrines"/>
        <s v="Improvement of Sanitation in Urban Areas "/>
        <s v="Water Security for All Programm "/>
        <s v="Improving water security in Rwanda through rain water harvesting"/>
        <s v="Supervision of construction of rain water harvesting tanks (RWHTs) around the Volcanoes National Park in Musanze and Burera Districts"/>
        <s v="Support to rain water harvesting in Schools, Health Centers and households"/>
        <s v="Increase awareness on water harvesting techniques and management of small / medium irrigation systems"/>
        <s v="MASAKA multipurpose dyke project"/>
        <s v="Water storage systems"/>
        <s v="Sustainable Urban Wetlands Development in Kigali City "/>
        <s v="Develop Wetland masterplan for satellites and secondary cities "/>
        <s v="Promoting wise use of wetlands to build climate change resilience in Rwanda"/>
        <s v="Landscape Restoration of the Nyabugogo Wetland Project"/>
        <s v="Landscape Rehabilitation at Rusumo Power Company Ltd"/>
        <s v="Integrated Mukungwa wetland and landscape restoration project"/>
        <s v="Nyandungu Urban Wetland Eco-Tourism Park (NUWEP)"/>
        <s v="Community involvement to protect Rugezi marshland "/>
        <s v="Umusambi Village "/>
        <s v="Community involvement to protect Rugezi marshland phase II"/>
        <s v="Wetlands Management and Restoration using community-based adaptation approach "/>
        <s v="Wetland Park and Mixed Use Development"/>
        <s v="Building Resilient Wetlands and Associated Catchments’ Socio-Agro_x0002_Ecological Systems in Southern Kirehe Landscape, Eastern Rwanda."/>
        <s v="Wetland Park Area - 22.3 ha"/>
        <s v="Kicukiro Wetland and Biodiversity Park"/>
        <s v="Nyabarongo ECO Park and Wetlands"/>
        <s v="Kanyinya Wetland Town Park"/>
        <s v="Kigali CBD Wetland Park"/>
        <s v="Muhima Wetland Front"/>
        <s v="Rehabilitation and modernization of Bugarama mashland Project(2000 Ha)"/>
        <s v="Local partnership for rehabilitation of biodiversity and ecosystems in Nyabarongo Watershed /NGORORERO District"/>
        <s v="Giciye-Shyira- Karago-Mugogo-Satinskyi-Ndiza Subcatchment Landscape Restoration "/>
        <s v="Living Lakes Biodiversity and Climate Project"/>
        <s v="Nyagatare Ecosystem Based Restoration"/>
        <s v="Landscape restoration of Mwogo catchment"/>
        <s v="Bishenyi Watershed rehabilitation Project"/>
        <s v="Gikondo Industrial Park Relocation project"/>
        <s v=" Protection of lake Cyohoha North to restore its hydro-ecological services_x000a_"/>
        <s v="Kigali flood control and integrated urban catchment management project"/>
        <s v="Land Scape Restoration and Flood Control in Nyamasheke District"/>
        <s v="Hydrological Information System supporting water use efficiency planning and resilience to climate change"/>
        <s v="Volcanoes Community Resilient Project (VCRP) "/>
        <s v="Rwanda Integrated Landscape Climate Resilient Management Project "/>
        <s v="Technical asssistance  support to REMA - GGGI Collaboration with Italian Ministry of Environment,  Lands and Seas (IMELS) phase 2"/>
        <s v="Landscape restoration and integrated management of water resources and other catchments for the Koko river in Rutsiro District"/>
        <s v="IWRM: Environmental protection"/>
        <s v="Living water International project "/>
        <s v="Rwanda Sustainable Water Supply and Sanitation Program "/>
        <s v="Improvement of Urban Water Supply "/>
        <s v="Rehabilitation and Extension of water supply system (41.81 Km) in Nyagatare District"/>
        <s v="Rural Water Supply and Sanitation (PRSC-PEAMER 70% Increase) "/>
        <s v="RURAL WATER SUSTAINABILITY SUPPORT"/>
        <s v="Gicumbi Wash Program "/>
        <s v="Akagera Tourism Camps Sites Water Supply Project "/>
        <s v="Water supply projects alongside the border"/>
        <s v="Gasabo/Construction of Km 11 Water supply system in Bisenga, Kinyana, Gasagara Cells in Rusororo sector and Kibara, Gicaca Cells in Gikomero sectors"/>
        <s v="Gasabo/Construction of Burunga-Gitaraga-Kira water supply system (Km7) in Ndera Sector"/>
        <s v="Quick Win for Karongi district Water "/>
        <s v="Kigali Bulk Water Supply "/>
        <s v="Construction of Mwange water Supply System  in Gicumbi (12,000m3)"/>
        <s v="Constructed of Ngoma River Water Supply System Phase I ( 12,000 m3/day water treatment plant and distribution network)"/>
        <s v="Construction of Ngoma River Water Supply System, Phase II"/>
        <s v="Construction of Lake Muhazi Water Supply System (Phase I: Kiramuruzi Water Treatment Plant of 10,000 m3/day and distribution network)"/>
        <s v="Construction of Muhazi Water Supply System, Phase II"/>
        <s v="Construction of Musogoro Water Supply System, Phase II"/>
        <s v="Construction of Kagaga Water Supply System, Phase II"/>
        <s v="Construction of Gisagara Water Supply System, Phase I"/>
        <s v="FM3  Improvement of Water Supply Services in North-Central Kigali"/>
        <s v="Construction of Sake Water Supply System , Phase I (6,000 m3/day treatment plant and distribution system)"/>
        <s v="Construction of Sake Water Supply System, Phase II"/>
        <s v="Construction of Busogwe Water Supply System  ( 12 000 m3/day)"/>
        <s v="Construction of Kivu Belt Water Supply System ( 6,500 m3/day)"/>
        <s v="Rehabilitation of Shyogwe mayaga Dyke "/>
        <s v="Strengthening11km for Nzove-Ntora Principal Transmission Pipeline in Kigali City "/>
        <s v="Rehabilitation and extension of 284km in city of Kigali and surounding areas Construction of 200km and Rehabilitation of 84km"/>
        <s v="Construction, rehabilitatio, reinforcement and extention of 214km for Water supply distribution networks in RUBAVU secondary City  "/>
        <s v="Construction, rehabilitation, reinforcement and extention of 132.6km for Water supply distribution networks in RUSIZI secondary City"/>
        <s v="Construction of Nkururo-Nyamicucu-Kivuye-Rugarambiro water supply system in Burera District."/>
        <s v="Water Network Extension to Kagogo, Cyanika, Kinyababa and Bungwe Sectors in Burera District"/>
        <s v="Construction of Ngororero Water Supply System in Ngororero District "/>
        <s v="Construction of water supply system in Kibirizi and Ntyazo Sectors"/>
        <s v="Construction of 54 Km of Kibinja-Muyira-Karama water supply system"/>
        <s v="Rational use of Yanze river water for local agriculture development in Rulindo District and for domestic use in Kigali City"/>
        <s v="Construction of Water Supply System for Volcano Belt"/>
        <s v="Construction of Volcano Belt Water Supply System, Phase II"/>
        <s v="Improvement of Efficiency for Rural Water Supply Piped Schemes"/>
        <s v="Construction of 58.3 km of Water supply network  in Gicumbi"/>
        <s v="Construction of Water supply to selected IDP Model Villages"/>
        <s v="Rehabilitation of 203 non-function rural water supply systems    "/>
        <s v="Construction of extension of Gakirarugo water pipeline to Nyabitare and Nyakabungo Cells in Mpanga Sector Kirehe District"/>
        <s v="Construction of 130 boreholes"/>
        <s v="Rehabilitation of of Karenge-Juru Pipeline to supply water to Mwogo and Juru: 100 km pipelines, 2 reservoirs"/>
        <s v="Construction of New Karenge-Rwamagana Town Main Transmission Pipeline"/>
        <s v="Construction of 47.8 km Water supply network  in Karongi"/>
        <s v="Feasibility study and detailed design of Water Supply System in Gakenke district"/>
        <s v="Feasibility study and detailed design for construction of Rwimbeho-Mwogo water supply system district in Nyamagabe District"/>
        <s v="Feasibility study and detailed design for water supply system from Muvumba multipurpose dam in Nyagatare District "/>
        <s v="Feasibility study and detailed design for water supply system along Kivu Belt (phase II)"/>
        <s v="Feasibility study and detailed design for water supply system in Kirehe District"/>
        <s v="Development of Water Supply Master Plan for Kigali City"/>
        <s v="Feasibiliy study for water supply in volcanic regions Rwanda(final report  feasibility study )"/>
        <s v="Feasibility study for water access roll out program for households and productive use areas connections"/>
        <s v="National Integrated Water Supply and Sanitation Master Plan"/>
        <s v="Rehabilitation of non functional water supply sytems "/>
        <s v="Storm Water Management system (Kigali)"/>
        <s v="CIP 7 -Storm Water Drains (Huye)"/>
        <s v="Rehabilitation of 300 ha of Gikondo wetland (Kigali)"/>
        <s v="Implementation of Kigali Urban Wetland Master Plan (Kigali)"/>
        <s v="Kigali Wetland Biodiversity Parks (Kigali)"/>
        <s v="Kigali Water front development (Kigali)"/>
        <s v="Support to the integrated management of water ressources of Lake Kivu and Ruzizi River (regional, incl. DRC)"/>
        <s v="Community access to drinking water and rainwater harvesting in Ruhango District"/>
        <s v="Karongi WASH Program "/>
        <s v="The Integrated Water Resources Management (IWRM) Investment Fund (IIF) "/>
        <s v="Development of a Centre of Excellence (CoE) in Water Resources Management and Engineering "/>
        <s v="Assessment of the status of water pollution of the Nile Basin and its associated water ecosystems basins in Rwanda. Case study Nyabarongo river"/>
        <s v="KNOWAT project (Knowing water better: Towards fairer and more sustainable access to natural resources for greater food security"/>
        <s v="Feasibility study of intercatchment"/>
        <s v="Development of environmental flows in different catchments in Rwanda"/>
        <s v="Review of the national water Resource Master plan of 2015"/>
        <s v="Adapting to Climate Change in Lake Victoria Basin (ACC-LVB) project "/>
        <s v="Rehabilitation and Extension of Water Supply in the Volcanic Region in Rwanda "/>
        <s v="Sebeya Landscape Restoration Pilot Programme in Rwanda "/>
        <s v="Sebeya Project (Embedding Integrated Water Resource Management in Rwanda)"/>
        <s v="Upscaling Sebeya IWRM Project"/>
        <s v="Contribution to the implementation of the Lake Kivu and Ruzizi River - ABAKIR"/>
        <s v="Muvumba Multipurpose Dam Project "/>
        <s v="Muvumba catchment restoration"/>
        <s v="Feasibility study on the involvement of the private sector in Dam construction/potential business opportunities in water production and access "/>
        <s v="Multi Purpose-Dam Akanyaru: NELSAP"/>
        <s v="Building Climate Resilience by implementing the Upper_x000a_Nyabarongo Catchment Restoration Plan in the Mbirurume"/>
        <s v="River Nyabarongo Ecosystem Rehabilitation to Increase Resilience to Climate Change Effects by Improving Youth Livelihoods "/>
        <s v="A Stand Still  Regional Program Idea  for Watershed Protection and Livelihood Resilience around Lake Kivu ( Rwanda &amp; Congo )"/>
        <s v="Climate Resilience of Coastal Cities at Lake Kivu Project(CRCCP)"/>
        <s v="Mukungwa Watershed Conservation and Rehabilitation Project (MWCRP)"/>
        <s v="Rehabilitation of Mukungwa and Kinoni riverbanks and hillsides)  in Gakenke  District"/>
        <s v="Kivu watershed restauration "/>
        <s v="Management of Water Flows from Volcano Area "/>
        <s v="GCF National Adaptation Readiness and Preparatory Support for Building Flood Resilience Capacities in Rwanda"/>
        <s v="Safeguarding communities and their investments against landslide and other floods related risks in Gakenke District, Rwanda_x000a_"/>
        <s v="Mainstreaming climate change to mitigate floods in Nyabugogo commercial area"/>
        <s v="START FUND  Project: Emergency Activities"/>
        <s v="Disaster response intervention"/>
        <s v="Construction of Meteo Rwanda Headquarters that is appropriate for modern investments"/>
        <s v="National Geospatial HUB"/>
        <s v="Construction of Kazo principal weather station Offices "/>
        <s v="Conduct trainings and sensitization through Media on disaster risk reduction and management"/>
        <s v="Building Capacity of health workers in disaster prevention, detection, response and recovery to reduce the risk of outbreaks and diseases"/>
        <s v="Review/update  of the National risk Atlas"/>
        <s v="Strengthening National and Local Disaster Risk Management Capacity, Resilience and Enhancing preparedness and early warning syatem in Rwanda"/>
        <s v="Enhancing the capacity of Meteo Rwanda to meet the category 2 of the Global Framework for Climate Service (GFCS) classification"/>
        <s v="Feasibility study  and construction of a Centre for Meteorological experiment, atmospheric measurement equipment calibration and recertification"/>
        <s v="Developing a holistic weather and Climate information generation and dissemination system to user representatives country wide"/>
        <s v="Feasibility study and setting up radar mosaicking and upper air stations"/>
        <s v="Curriculum development, Feasibility study and establishment of Rwanda Meteorological Training and Research Centre (RMTRC)"/>
        <s v="Installing Lightning protection equipment in Rutsiro District funded "/>
        <s v="Promote community based shock responsive mitigation and adaptation  measures to enhance food security: Dam construction- Kirehe"/>
        <s v="Operationalize the standard operating procedures (SOPs)"/>
        <s v="Training of Districts staff on  Disaster management information system, Disaster risk profile data base"/>
        <s v="Mainstreaming Disaster management in projects"/>
        <s v="Building resilience of the population: Construction of strong houses, drainage systems, settlement etc "/>
        <s v="Strengthening DRM Capacity, Resilience and Enhancing Preparedness and Early Warning System in Rwanda "/>
        <s v="Malaria- National Strategic Funding Project-Rbf Model"/>
        <s v="Sustaining Influenza Surveillance Networks and Response to Seasonal and Pandemic Influenza "/>
        <s v="Who Health Support "/>
        <s v="Awareness and sensitization  of local communities   to promote environmental health and reduce the air pollution and  mitigate the adverse effects of climate change "/>
        <s v="PRISM - SHF ( Partnership for Resilient and Inclusive Small Livestock Markets) - Agriculture intervention " u="1"/>
        <s v="Support SORWATHE and ASSOPTHE  IN SUSTAINABLE BUSINESS" u="1"/>
        <s v="220kV single circuit Rusumo-Rilima-Shango " u="1"/>
        <s v="Rwanda Electricity Transmission Grid Expansion Project " u="1"/>
        <s v="Rwanda Universal Energy Access Program (RUEAP)" u="1"/>
        <s v="Malaria - National Strategic Funding project" u="1"/>
        <s v="Reducing vulnerability to climate change through enhanced community-based biodiversity conservation in the Eastern Province of Rwanda (COMBIO" u="1"/>
        <s v="PRISM - Modern value chain (Partnership for Resilenent and Inclusive Small Livestock Markets) -- Agriculture intervention " u="1"/>
        <s v="Development of New Agriculture ExportChain" u="1"/>
        <s v="Agricultural Mechanization Programme" u="1"/>
        <s v="Immediate Action Irrigation Project (Government Fund Irrigation Project-GFI) " u="1"/>
        <s v="Large scale Forest Landscape Restoration (FLR) in Africa - tree rich landscapes to foster biodiversity, climate change resilience and better livelihoods" u="1"/>
        <s v="Affordable Housing land/plots serviced    with road grading works  to facilitate affordable Homes (NST" u="1"/>
        <s v="Distribution Management System installed " u="1"/>
        <s v="Electricity Access Rollout Program (EARP) (New Households connected to the Grid (MV and LV lines included)" u="1"/>
        <s v="Assessment of Rusizi IV HPP" u="1"/>
        <s v="Rwanda Energy Access and Quality Improvement Project " u="1"/>
        <s v="Rwanda Universal Energy Access Project" u="1"/>
        <s v="Rwanda Universal Energy Access Program" u="1"/>
        <s v="INTERNATIONAL PROTOCALS IMPLEMENTED" u="1"/>
        <s v="CAPACITY BUILDING INITIATIVE TRANSPARENCY (CBIT) " u="1"/>
        <s v="Rwanda Fourth National  Communications (FNC) report " u="1"/>
        <s v="Decaupling harzadous waste generation from economic growth in Rwanda" u="1"/>
        <s v="Expansion of Karenge WTP and transmission  and distributions facilities " u="1"/>
        <s v="Tackling storm water, soil erosion, and sedimentation in Kigali City flood hotspots (Gatsata, Gisozi and MAGERWA-RWANDEX)" u="1"/>
        <s v="Climate adaptation in the volcanoes region of Rwanda" u="1"/>
        <s v="National Electrification Programme" u="1"/>
        <s v="Development of climate  resilient transport infrastructure (Developing Capacity for Climate Resilient Road Transport Infrastructure) " u="1"/>
        <s v="Introduction of electric vehicles in Rwanda" u="1"/>
        <s v="Climate Action Enhancement Package (CAEP)-Study of the current situation of climate actions in Rwanda private sector, and existing financial instruments for funding private sector climate actions " u="1"/>
        <s v="Develop and elaborate the MRV framework for Rwanda’s updated NDC " u="1"/>
        <s v="Building Nature Based Community Development Models for sustainable livelihoods" u="1"/>
        <m u="1"/>
        <s v="Development of climate  resilient transport infrastructure" u="1"/>
        <s v="Rwanda Women Parliamentary Forum- FFRP" u="1"/>
        <s v="Capacity Development for ICT in Education (CADIE) Project" u="1"/>
        <s v="African Center of Excellence in Data Sciences Project (ACE DS)" u="1"/>
        <s v="African Center of Excellence in Energy for Sustainable Development Project (ACE ESD)" u="1"/>
        <s v="African Center of Excellence in Internet of Things (IoT)" u="1"/>
        <s v="African Center of Excellence for Innovative Teaching and Learning Mathematics and Science (ITLMS) project " u="1"/>
        <s v="East African Institute for Fundamental Research (ICTP-EAIFR)" u="1"/>
        <s v="Strengthening the Rule of law in Rwanda: Justice, Peace and Security for the people" u="1"/>
        <s v="UR-Sweden Programme for Research, Higher Education and Institutional Advancement project funded" u="1"/>
        <s v="U-SACCOs AUTOMATION AND CONSOLIDATION PROJECT TOWARDS COOPERATIVE BANK" u="1"/>
        <s v="Integrated Electronic Case Management (IECMS)" u="1"/>
        <s v="Digitalization and Conservation of Gacaca Records" u="1"/>
        <s v="Center of Excellence of Biomedical engineering and E-Health Project" u="1"/>
        <s v="Establishment of the Regional Center Of Excellence for Vaccines, Immunization and Health Supply Chain Management (RCE-VIHSCM) " u="1"/>
        <s v="PRISM - SHF ( Partnership for Resilient and Inclusive Small Livestock Markets) -- Agriculture intervention " u="1"/>
        <s v="Priority Crop Intensification  Project" u="1"/>
        <s v="Gako-beef Project " u="1"/>
        <s v="Girinka Project" u="1"/>
        <s v="Sericulture project" u="1"/>
        <s v="Sustainable Agricultural Intensification and Food Security Project " u="1"/>
        <s v="Commodity chain development program/ Horticultue Intensification " u="1"/>
        <s v="Livestock Intensification Program (LIP)" u="1"/>
        <s v="Energising Development (EnDev)" u="1"/>
        <s v="Green Investment Facility (GIF)" u="1"/>
        <s v="The Project for Development of Rweru Irrigation Scheme(2000 Ha) " u="1"/>
        <s v="Kigali wholesale Market " u="1"/>
      </sharedItems>
    </cacheField>
    <cacheField name="US$ Committed (Total Budget)" numFmtId="168">
      <sharedItems containsSemiMixedTypes="0" containsString="0" containsNumber="1" minValue="0" maxValue="257500000"/>
    </cacheField>
    <cacheField name="Contribution (%) to the NDC output " numFmtId="0">
      <sharedItems containsMixedTypes="1" containsNumber="1" minValue="0" maxValue="85.833333333333329"/>
    </cacheField>
    <cacheField name=" US$ Disbursed (2020-2021)" numFmtId="0">
      <sharedItems containsBlank="1" containsMixedTypes="1" containsNumber="1" minValue="0" maxValue="59954231.75"/>
    </cacheField>
    <cacheField name=" US$ Disbursed (2021-2022)" numFmtId="0">
      <sharedItems containsString="0" containsBlank="1" containsNumber="1" minValue="0" maxValue="50716418.260897629"/>
    </cacheField>
    <cacheField name=" US$ Disbursed (2022-2023)" numFmtId="0">
      <sharedItems containsString="0" containsBlank="1" containsNumber="1" minValue="0" maxValue="100000000"/>
    </cacheField>
    <cacheField name=" US$ Disbursed (2023-2024)" numFmtId="0">
      <sharedItems containsString="0" containsBlank="1" containsNumber="1" minValue="0" maxValue="48854664.679080002"/>
    </cacheField>
    <cacheField name=" US$ Disbursed (2024-2025)" numFmtId="0">
      <sharedItems containsString="0" containsBlank="1" containsNumber="1" minValue="0" maxValue="134975305.40831998"/>
    </cacheField>
    <cacheField name="Project  immediate activities" numFmtId="0">
      <sharedItems containsBlank="1" longText="1"/>
    </cacheField>
    <cacheField name="Estimated cost for immediate activities" numFmtId="0">
      <sharedItems containsBlank="1" containsMixedTypes="1" containsNumber="1" containsInteger="1" minValue="25000" maxValue="800000"/>
    </cacheField>
    <cacheField name="Sector/NST1" numFmtId="0">
      <sharedItems containsBlank="1" count="13">
        <s v="Agriculture"/>
        <s v="To be determined"/>
        <s v="Multi-Sector"/>
        <s v="Environment and Natural Resources"/>
        <s v="Urbanization, rural settlements"/>
        <s v="Education"/>
        <s v="Private Sector Development"/>
        <s v="Energy"/>
        <s v="Transport"/>
        <m/>
        <s v="Water and Sanitation"/>
        <s v="Health"/>
        <s v="Decentralization" u="1"/>
      </sharedItems>
    </cacheField>
    <cacheField name="Sub-Sector/NST1" numFmtId="0">
      <sharedItems count="18">
        <s v="Agriculture"/>
        <s v="To be determined"/>
        <s v="Forests "/>
        <s v="Lands"/>
        <s v="Urbanization, rural settlements"/>
        <s v="Education"/>
        <s v="Private Sector Development"/>
        <s v="Energy"/>
        <s v="Transport"/>
        <s v="Multi-Sector"/>
        <s v="Meteorology"/>
        <s v="Environmental Management"/>
        <s v="Sport and culture"/>
        <s v="Sanitation"/>
        <s v="Integrated Water Resources Management "/>
        <s v="Water Supply "/>
        <s v="Health"/>
        <s v="Decentralization" u="1"/>
      </sharedItems>
    </cacheField>
    <cacheField name="Implementing Entity" numFmtId="0">
      <sharedItems/>
    </cacheField>
    <cacheField name="Type of Implementing Entity" numFmtId="0">
      <sharedItems/>
    </cacheField>
    <cacheField name="Focal point in the Implementing Entity_x000a_(optional field)" numFmtId="0">
      <sharedItems containsBlank="1"/>
    </cacheField>
    <cacheField name="Status" numFmtId="0">
      <sharedItems count="6">
        <s v="Without support"/>
        <s v="Concluded"/>
        <s v="Ongoing"/>
        <s v="To be determined"/>
        <s v="Planned"/>
        <s v="Indicative"/>
      </sharedItems>
    </cacheField>
    <cacheField name="Start date of the project" numFmtId="0">
      <sharedItems containsBlank="1" containsMixedTypes="1" containsNumber="1" containsInteger="1" minValue="2020" maxValue="2024"/>
    </cacheField>
    <cacheField name=" End date of the project" numFmtId="0">
      <sharedItems containsString="0" containsBlank="1" containsNumber="1" containsInteger="1" minValue="2020" maxValue="2030"/>
    </cacheField>
    <cacheField name="Start - End date of the project" numFmtId="0">
      <sharedItems containsBlank="1" count="432">
        <s v="Start date:01/07/2021                  End date: 30/06/2024"/>
        <s v="Start date:30/04/2021                  End date: 30/06/2022"/>
        <s v="Start date:07/10/2020                 End date: 31/12/2025"/>
        <s v="Start date: 01/07/2017_x000a_End date: 30/06/2024                      Extended 2026_x000a_"/>
        <s v="Start date: 2023_x000a_End date: 2026                _x000a_"/>
        <s v="To be determined"/>
        <s v="Start date: 01/07/2016_x000a_End date: 30/06/2023 (Extended to 2026)_x000a_"/>
        <s v="Start date: 01/01/2012_x000a_End date: 30/06/2025_x000a_"/>
        <s v="Start date: 2018_x000a_End date: 2020_x000a_"/>
        <s v="Start date: 01/03/2020_x000a_End date: 30/06/2024                   Extended to 2026_x000a_"/>
        <s v="Start date: 04/03/2019_x000a_End date: 30/06/2021_x000a_"/>
        <s v="Start date: 01/07/2014_x000a_End date: 30/06/2023_x000a_"/>
        <s v="Start date: 19/12/2016_x000a_End date: 01/07/2026_x000a_"/>
        <s v="Start date:30/07/2019_x000a_End date: 30/06/2023_x000a_"/>
        <s v="Start date: 01/07/2006_x000a_End date: 30/06/2024_x000a_"/>
        <s v="Start: 2020_x000a_End date: 2023 _x000a_"/>
        <s v="Start: 01/07/2019_x000a_End date: 30/06/2025 _x000a_"/>
        <s v="Start: 2023_x000a_End date: 2026_x000a_"/>
        <s v="Start: 2017_x000a_End date: 2022"/>
        <s v="Start date: 01/07/2011_x000a_End date: 30/06/2023            Extended to 2026_x000a_"/>
        <s v="Start date: 01/07/2009_x000a_End date: 30/06/2023            Extended to 2026_x000a_"/>
        <s v="Start date:20/06/2017_x000a_End date: 30/06/2022_x000a_"/>
        <s v="Start date: 01/07/2015_x000a_End date: 30/06/2023                Extended 2026_x000a_ "/>
        <s v="Start date: 01/07/2014_x000a_End date: 30/06/2024                 Extended 2026_x000a_"/>
        <s v="Start date: 01/07/2019_x000a_End date: 30/06/2024                Extended 2026_x000a_"/>
        <s v="Start date: 2023_x000a_End date: 2026             _x000a_"/>
        <s v="Start: 2023                              End : 2026"/>
        <s v="Start date: 2020_x000a_End date:2026_x000a_"/>
        <s v="Start date: 1-1-2020_x000a_End date: 31-12-2021_x000a_"/>
        <s v="Start date: 15/01/2019_x000a_End date: 30/07/2021  _x000a_"/>
        <s v="Start date: 01/07/2021_x000a_End date: 30/09/2022  _x000a_"/>
        <s v="Start date: 15/09/2016_x000a_End date: 31/12/2024 _x000a_"/>
        <s v="Start date: 01/06/202022_x000a_End date: 31/06/2028  _x000a_"/>
        <s v="Start date: 2023_x000a_End date: 2024_x000a_"/>
        <s v="Start date: 30/10/2020_x000a_End date: 30/06/2022_x000a_"/>
        <s v="Start date:01/07/2017_x000a_End date: 30/06/2023_x000a_Extended 2026"/>
        <s v="Start date:01/07/2009_x000a_End date: 30/06/2023                  Extended to 2026_x000a_"/>
        <s v="Start date:01/07/2016_x000a_End date: 30/06/2022_x000a_"/>
        <s v="Start date:01/07/2017_x000a_End date: 30/06/2023              Extended to 2026 _x000a_"/>
        <s v="Start date:01/07/2016_x000a_End date: 30/06/2024_x000a_"/>
        <s v="Start date:25/09/2020_x000a_End date: 25/09/2021_x000a_"/>
        <s v="Start date:2023_x000a_End date: 2053_x000a_"/>
        <s v="Start date:2023_x000a_End date: 2026_x000a_"/>
        <s v="Start date:01/08/2018_x000a_End date: 31/07/2022_x000a_"/>
        <s v="Start date: 2021_x000a_End date: 30/06/2026_x000a_"/>
        <s v="Start date: 28/03/14_x000a_End date: 30/12/2020_x000a_Extended to 2026"/>
        <s v="Start: 2023 End 2026"/>
        <s v="Start date: 01/07/2011_x000a_End date: 30/06/2025              Extended to 2026"/>
        <s v="Start: 2023                                  End: 2026"/>
        <s v="Start date: 1/7/2019_x000a_ End date: 30/6/2023                 Extended to 2026_x000a_"/>
        <s v="Start date: 01/07/2017_x000a_End date: 31/06/2024_x000a_"/>
        <s v="Start date: 15/01/2015_x000a_End date: 31/12/2020_x000a_"/>
        <s v="Start date: 01/01/2021_x000a_End date: 30/06/2023_x000a_"/>
        <s v="Start date: 14/12/2018_x000a_End date: 31/08/2023                Extended 2026_x000a_"/>
        <s v="Start date: 2021_x000a_End date: 2024_x000a_"/>
        <m/>
        <s v="Start date: 2021_x000a_End date: 2025                             Extended 2026"/>
        <s v="Start date: 01/07/2010_x000a_End date: 30/06/2023             Extended to 2026"/>
        <s v="Start date:2023_x000a_End date: 2026            "/>
        <s v="Start date: 01/08/2023_x000a_End date: 31/12/2026             "/>
        <s v="Start date: 01/01/2019_x000a_End date: 30/06/2023                  Extended 2026_x000a_"/>
        <s v="Start date: 1/7/2011_x000a_End date: 30/6/2023 (Extended 2026)_x000a_"/>
        <s v="Start date: 21/10/2020_x000a_End date: 30/6/2022_x000a_"/>
        <s v="Start date: 01/01/2019_x000a_End date: 31/12/2026_x000a_"/>
        <s v="Start date: 2023_x000a_End date: 2026_x000a_"/>
        <s v="Start date: 01/06/2021_x000a_End date: 31/12/2023_x000a_"/>
        <s v="Start date: 01/07/2015_x000a_End date: 30/06/2023_x000a_"/>
        <s v="Start date: 1/7/2015_x000a_End date: 31/6/2021 ( extended to 2026)_x000a_"/>
        <s v="Start date: 23/07/2018_x000a_End date: 30/6/2023_x000a_"/>
        <s v="Start date: 17/03/2017_x000a_End date: 31/10/2020_x000a_"/>
        <s v="Start date: 01/07/2020_x000a_End date: 30/06/2023_x000a_"/>
        <s v="Start date: 01/07/2020_x000a_End date: 30/06/2021_x000a_"/>
        <s v="Start date: 01/07/2014_x000a_End date: 30/06/2025_x000a_"/>
        <s v="Start date: 01/07/2017_x000a_End date: 30/6/2023_x000a_"/>
        <s v="Start date: 01/07/2019_x000a_End date: 30/6/2024_x000a_"/>
        <s v="Start date: 01/01/2015_x000a_End date: 30/12/2021_x000a_"/>
        <s v="Start date: 2024_x000a_End date: 2025"/>
        <s v="Start date: 01/04/2019_x000a_End date: 30/03/2022_x000a_"/>
        <s v="Start date: 06/11/2020_x000a_End date: 30/ 12/2021_x000a_"/>
        <s v="Start date: 20/012020_x000a_End date: 19/ 03/2025_x000a_"/>
        <s v="Start date: 2020_x000a_End date:  2039_x000a_"/>
        <s v="Start date: 01/02/2020_x000a_End date: 31/ 01/2024_x000a_"/>
        <s v="Start date: 01/02/2022_x000a_End date: 30/ 01/2027_x000a_"/>
        <s v="Start date:2022_x000a_End date: 2027_x000a_"/>
        <s v="Start date: 15/12/2014_x000a_End date: 30/ 09/2021_x000a_"/>
        <s v="Start date: 01/01/2022_x000a_End date: 20/ 07/2027_x000a_"/>
        <s v="Start date: 2021_x000a_End date: 2027_x000a_"/>
        <s v="Start date: 30/06/2021_x000a_End date: 1/ 07/2025_x000a_"/>
        <s v="Start date:1-7-2020_x000a_End date: 30-11-2025              Extended to 2026_x000a_"/>
        <s v="2023-2026"/>
        <s v="Start: 01/01/2023                                               End:31/08/2025"/>
        <s v="Start: 2021                                           End:2022"/>
        <s v="Start date: 2020_x000a_End date: 2021_x000a_"/>
        <s v="Start date: 2021_x000a_End date:2024_x000a_"/>
        <s v="Start date: 2023_x000a_End date:2028_x000a_"/>
        <s v="Start date: 1/7/2019_x000a_End date: 6/30/2021_x000a_"/>
        <s v="Start date: 20/12/2016_x000a_End date: 20/06/2021_x000a_"/>
        <s v="Start date: 01/01/2023_x000a_End date:_x000a_"/>
        <s v="Start date: 01/12/2020_x000a_End date: 31/12/2024                   Updated to 2025_x000a_"/>
        <s v="Start date: 1/07/2021_x000a_End date: 6/30/2024_x000a_"/>
        <s v="Start date: 1/07/2019_x000a_End date: 6/30/2021_x000a_"/>
        <s v="Start date: 1/09/2021_x000a_End date: 30/08/2025_x000a_"/>
        <s v="Start date: 1/07/2016_x000a_End date: 30/06/2021_x000a_"/>
        <s v="Start date: 1/7/2016_x000a_End date: 30/6/2024_x000a_"/>
        <s v="Start date: 1/12/2020_x000a_End date: 1/12/2025"/>
        <s v="Start date: 01/01/2016_x000a_End date: 30/06/2021_x000a_"/>
        <s v="Start date: 2020_x000a_End date: 2025_x000a_"/>
        <s v="Start date: 1/7/2017_x000a_End date: 30/6/2024_x000a_"/>
        <s v="Start date: 1/1/2020_x000a_End date: 30/6/2021_x000a_"/>
        <s v="Start date: 8/12/2020_x000a_End date: 30/6/2021_x000a_"/>
        <s v="Start date: 1/7/2020_x000a_End date: 30/06/2024                                  Extended to 2026_x000a_"/>
        <s v="Start date: 07/09/2021_x000a_End date: 31/12/2023_x000a_"/>
        <s v="Start date: 13/2020_x000a_End date: 30/06/2024_x000a_"/>
        <s v="Start date: 01/01/2023_x000a_End date: _x000a_"/>
        <s v="Start: 01/01/2020_x000a_End: 30/09/2021_x000a_"/>
        <s v="Start: 2024_x000a_End: 2030_x000a_"/>
        <s v="Start: 01/11/2022_x000a_End: 31/12/2025_x000a_"/>
        <s v="Start: 12/1/2020_x000a_End: 12/1/2021_x000a_"/>
        <s v="Start date: 01/07/2011_x000a_End date: 30/06/2024_x000a_"/>
        <s v="Start date: 2024_x000a_End date: 2025_x000a_"/>
        <s v="Start date: 02/12/2019_x000a_End date: 02/12/2024_x000a_"/>
        <s v="Start date: 01-Jul-2017_x000a_End date: 30/6/2021_x000a__x000a_"/>
        <s v="Start date: 01-Jul-2016_x000a_End date: 30/6/2021_x000a__x000a_"/>
        <s v="Start date: 01-Jul-2020_x000a_End date: 30/6/2021_x000a__x000a_"/>
        <s v="Start date: 01/07/2015_x000a_End date: 30/6/2025_x000a__x000a_"/>
        <s v="Start date: 01-Jul-2016_x000a_End date: 30/6/2024_x000a__x000a_"/>
        <s v="Start date: 01-Jul-2018_x000a_End date: 30- Jun- 2021_x000a_"/>
        <s v="Start date: 30/09/2021 _x000a_End date: 30/06/2023     _x000a_"/>
        <s v="Start date: 1/10/2020 _x000a_End date: 31/10/2021     _x000a_"/>
        <s v="Start date: 2016_x000a_End date: 2021_x000a_"/>
        <s v="Start date: 2021_x000a_End date: 2025_x000a_"/>
        <s v="Start date: 01/07/2018_x000a_End date: 30/06/2021_x000a_"/>
        <s v="Start date: 1/7/2012 _x000a_End date: 31/12/2020     Extended 2024_x000a_"/>
        <s v="Start date: 1/7/2017_x000a_Initial End date: 31/08/2019._x000a_Current End date: 30/06/2021_x000a_Extended to 2026"/>
        <s v="Start date: 31/7/2015_x000a_Initial End date: 11/03/2019_x000a_Current End date: 30/06/2022_x000a_Extended to 2026"/>
        <s v="Start date: 2023_x000a_End:2026_x000a_"/>
        <s v="Start date: 1/7/2017_x000a_End date: 30/6/2020_x000a_Extended to 2026"/>
        <s v="Start date: 31/12/2014_x000a_Initial End date: 31/12/2019_x000a_Current End date: 30/06/2021_x000a_Extended to 2026"/>
        <s v="Start date: 01/07/2019_x000a_End date: 30/06/2020_x000a_Extended to 2026"/>
        <s v="Start date: 01/07/2019_x000a_Current End date: 30/06/2024 Extended to 2026 _x000a_"/>
        <s v="Start date: 01/07/2019_x000a_Current End date: 30/06/2022_x000a__x000a_Extended to 2026"/>
        <s v="Start date: 01/07/2010 _x000a_End date: 30/06/2024                 Extended to 2026_x000a_"/>
        <s v="Start date:15/03/2018 _x000a_End date: 15/03/2023_x000a_"/>
        <s v="Start date: 03/07/2017_x000a_End date: 30/06/2021_x000a_Extended to 2026"/>
        <s v="Start date: 19/03/2015_x000a_ End date: 31/12/2020_x000a_"/>
        <s v="Start date: 01/07/2018_x000a_Initial end date: 30/06/2019_x000a_Current end date: 30/06/2021_x000a_"/>
        <s v="Start date: 01/01/2017_x000a_End date: 30/06/2024_x000a_"/>
        <s v="Start: 2023 End 2024"/>
        <s v="Start date: 01/07/2020_x000a_End date: 30/06/2022_x000a_Extended to 2026"/>
        <s v="Start date: 01/07/2020_x000a_Current End date: 30/06/22_x000a_Extended to 2026"/>
        <s v="Start date: 01/07/2017_x000a_End date: 30/06/2024_x000a_"/>
        <s v="Start date: 01/07/2016_x000a_End date: 30/06/2022_x000a_"/>
        <s v="Start date: 01/07/2020_x000a_End date: 30/06/2022_x000a_"/>
        <s v="Start date: 01/07/2020_x000a_End date: 30/06/2024_x000a_Extended to 2026"/>
        <s v="Start date: 08/04/2020_x000a_End date: 30/06/2023_x000a_"/>
        <s v="Start date: 01/07/2021_x000a_End date: 30/06/2030                  Updated to 2026_x000a_"/>
        <s v="Start date: 01/07/2021_x000a_End date: 30/06/2026_x000a_Updated to 2026"/>
        <s v="Start date: 01/07/2021_x000a_End date: 30/06/2030_x000a_Extended to 2026"/>
        <s v="Start date: 01/07/2021_x000a_End date: 30/06/2030_x000a_Updated to 2026"/>
        <s v="Start date: 26/11/2020_x000a_End date: 30/12/2030_x000a_Updated to 2026"/>
        <s v="Start date: 23/09/2020_x000a_End date: 30/06/2025_x000a_"/>
        <s v="Start date: 23/09/2020_x000a_End date: 30/06/2023_x000a_"/>
        <s v="Start date: 23/09/2020_x000a_End date: 30/06/2024_x000a_"/>
        <s v="Start date: 30/12/2020_x000a_End date: 30/06/2025_x000a_"/>
        <s v="Start date: 30/12/2020_x000a_End date: 30/06/2024_x000a_"/>
        <s v="Start date: 30/12/2020_x000a_End date: 30/06/2026_x000a_"/>
        <s v="Start date: 30/12/2020_x000a_End date: 30/06/2023_x000a_"/>
        <s v="Start date: 26/11/2020_x000a_End date: 30/06/2026_x000a_"/>
        <s v="Start date: 20/02/2020_x000a_End date: 30/06/2024_x000a_"/>
        <s v="Start date: 30/09/2020_x000a_End date: 30/06/2023_x000a_"/>
        <s v="Start date: 01/07/2019_x000a_End date: 30/06/2022_x000a_"/>
        <s v="Start date: 01/07/2016_x000a_End date: 30/06/2021_x000a_"/>
        <s v="Start date: 01/07/2019_x000a_End date: 30/06/2021_x000a_"/>
        <s v="Start date: 01/07/2014_x000a_End date: 30/06/2021_x000a_"/>
        <s v="Start date: 17/12/2015_x000a_End date: 30/06/2021_x000a_"/>
        <s v="Start date: 01/10/2009_x000a_End date: 31/122024_x000a_"/>
        <s v="Start date: 01/03/2018_x000a_End date: 01/12/2021_x000a_"/>
        <s v="Start date:2018_x000a_End date: 2021"/>
        <s v="Start date:01/-4/2018_x000a_End date: 31/12/2025"/>
        <s v="Start date:_x000a_End date: 2024"/>
        <s v="Start date:2020_x000a_End date: 2021"/>
        <s v="Start date:2020_x000a_End date: 2025"/>
        <s v="Start date: 01/07/2018_x000a_End date: 30/09/2021_x000a_"/>
        <s v="Start date:21/10/2020_x000a_End date: 30/09/2022_x000a_"/>
        <s v="Start date: 04/03/2021_x000a_End date: 04/03/2024_x000a_"/>
        <s v="Start date: 01/08/2020_x000a_End date: 01/08/2025_x000a_"/>
        <s v="Start date: 01/07/2018_x000a_End date: 30/9/2021_x000a_"/>
        <s v="Start date:2021_x000a_End date: 2024"/>
        <s v="Start date:2017_x000a_End date: 2020"/>
        <s v="Start date:29/01/2019_x000a_End date: 30/9/2020"/>
        <s v="Start date: 01/07/2018_x000a_End date: 30/06/2021_x000a_Extended to 2026"/>
        <s v="Start date:2020_x000a_End date: 2030"/>
        <s v="Start date:1/03/2024_x000a_End date: 31/03/2025"/>
        <s v="Start date: 18/01/2019_x000a_End date: 31/12/2020_x000a_"/>
        <s v="Start date: 2018_x000a_End date: 2022_x000a_"/>
        <s v="Start date: 28/3/2019_x000a_End date: 31/12/2021     Extended to 2026_x000a_"/>
        <s v="Start date: 08/3/2021_x000a_End date: 30/06/2024    _x000a_"/>
        <s v="Start date: 01/07/2020_x000a_End date: 30/6/2023_x000a_"/>
        <s v="Start date: 01/10/2022_x000a_End date: 30/9/2026_x000a_"/>
        <s v="Start date: 01/03/2024_x000a_End date: 30/8/2024_x000a_"/>
        <s v="Start date: 01/12/2021_x000a_End date: 31/12/2025"/>
        <s v="Start date: 01/01/2022_x000a_End date: 31/12/2024"/>
        <s v="Start date: 01/01/2022_x000a_End date: 31/12/2025"/>
        <s v="Start date: 07/01/2020_x000a_End date: 30/06/2022_x000a_"/>
        <s v="Start date: 2023_x000a_Current End date: 2026_x000a_"/>
        <s v="Start date: 01/01/2019_x000a_Current End date: 30/06/2023_x000a_"/>
        <s v="Start date: 01/01/2019_x000a_Current End date: 30/06/2024_x000a_"/>
        <s v="Start Date: 01/07/2019_x000a_End date: 30/06/20223_x000a_"/>
        <s v="Start Date:01/07/2015_x000a_End date: 31/10/2024_x000a_"/>
        <s v="Start Date:22/03/2023_x000a_End date: 31/12/2026_x000a_"/>
        <s v="Start Date:10/07/2021_x000a_End date: 30/06/2026_x000a_"/>
        <s v="Start Date:01/07/2020_x000a_End date: 31/12/2026_x000a_"/>
        <s v="Start Date:01/07/2019_x000a_End date: 30/06/2023_x000a_"/>
        <s v="Start date:1-7-2008_x000a_Current End date:30-6-2026_x000a_"/>
        <s v="Start Date: 1-7-2020  _x000a_End date: 30-10-2021                 Extended to 2024_x000a_"/>
        <s v="Start Date: 1-7-2008  _x000a_End date: 30-06-2026_x000a_"/>
        <s v="Start Date: 1-7-2015  _x000a_End date: 30-06-2023_x000a_"/>
        <s v="Start Date: 10-07-2017  _x000a_End date: 30-09-2024_x000a_"/>
        <s v="Start Date: 1/08/2021_x000a_End date: 31/07/2024_x000a_"/>
        <s v="Start Date: 15/06/2020_x000a_End date: 31/08/2021_x000a_"/>
        <s v="Start: 30/09/2020_x000a_End: 30/09/2023_x000a_"/>
        <s v="Start date: 01/07/2017_x000a_Current End date: 25-3-2021_x000a_"/>
        <s v="Start date: 14/9/2021_x000a_Current End date:14/9/2024_x000a_"/>
        <s v="Start date: 14/09/2021_x000a_Current End date:09/04/2024_x000a_"/>
        <s v="Start: 30/06/2018_x000a_End: 30/06/2023_x000a_"/>
        <s v="Start date: 12/7/2017_x000a_End date: 30/6/2024_x000a_"/>
        <s v="Start date: 21/10/2010_x000a_End date: 30/6/2022_x000a_"/>
        <s v="Start date:19/03/2020_x000a_End date: 19/08/2021_x000a_"/>
        <s v="Start date: 30/06/2022_x000a_End date: 30/06/2023_x000a_"/>
        <s v="Start date: 01/07/2015_x000a_End date: 30/06/2024_x000a_"/>
        <s v="Start date: 01/07/2017_x000a_End date: 30/06/2022_x000a_"/>
        <s v="Start date: 30/09/2020_x000a_End date: 30/09/2021_x000a_"/>
        <s v="Start date: 30/05/2020_x000a_End date: 30/06/2021_x000a_"/>
        <s v="Start date: 2012_x000a_End date: 2024_x000a_"/>
        <s v="Start date: 2020_x000a_End date: 2024_x000a_"/>
        <s v="Start date: 31/12/2020_x000a_End date: 30/06/2023_x000a_"/>
        <s v="Start date: 31/12/2023_x000a_End date: 30/06/2026_x000a_"/>
        <s v="Start date: 01/07/2018_x000a_End date: 30/06/2023_x000a_"/>
        <s v="Start date: 22/09/2021_x000a_End date: 22/09/2025_x000a_"/>
        <s v="Start Date: 1-7-2020 _x000a_End date: 30/9/2026_x000a_"/>
        <s v="Start date: 01/05/2018_x000a_End date: 30/06/2023_x000a_"/>
        <s v="Start: 01/07/2021_x000a_End: 30/06/2023_x000a_"/>
        <s v="Start: 06/05/2020_x000a_End:  06/11/2021_x000a_"/>
        <s v="Start: 01/03/2020_x000a_End: 30/06/2024_x000a_"/>
        <s v="Start: 01/07/2018_x000a_End: 31/04/2022_x000a_"/>
        <s v="Start: 01/07/2018_x000a_End: 30/12/2022_x000a_"/>
        <s v="Start: 20/10/2021_x000a_End: 30/06/2026_x000a_"/>
        <s v="Start: 01/07/2018_x000a_End: 30/06/2024_x000a_"/>
        <s v="Start: 07/11/2022_x000a_End:_x000a_"/>
        <s v="Start: 2020_x000a_End: 2025_x000a_"/>
        <s v="Start: 2020_x000a_End: 2021_x000a_"/>
        <s v="Start: 01/03/2020_x000a_End: 30/06/2025_x000a_"/>
        <s v="Start: 30/09/2020_x000a_End: 09/09/2023_x000a_"/>
        <s v="Start:01/10/2020_x000a_End: 30/09/2023_x000a_"/>
        <s v="Start: 01/07/2022_x000a_End: 30/06/2025_x000a_"/>
        <s v="Start: 01/07/2017_x000a_End: 30/06/2023_x000a_"/>
        <s v="Start: 01/07/2019_x000a_End: 30/06/2022_x000a_"/>
        <s v="Start date: 01/05/2018_x000a_End date: 30/06/2021_x000a_"/>
        <s v="Start date: 01/12/2018_x000a_End date: 30/06/2023_x000a_"/>
        <s v="Start: 01/09/2022_x000a_End: 31/08/2026_x000a_"/>
        <s v="Start date:_x000a_End date: 2025_x000a_"/>
        <s v="Start: 01/07/2021_x000a_End: 30/06/2022_x000a_"/>
        <s v="Start: 01/07/2021_x000a_End: 30/06/2025_x000a_"/>
        <s v="Start date: 2021_x000a_End date: 2025"/>
        <s v="Start: 01/07/2022_x000a_End: 30/06/2023_x000a_"/>
        <s v="Start: 01/07/2020_x000a_End: 30/12/2021_x000a_"/>
        <s v="Start: 01/07/2021_x000a_End: 30/06/2024_x000a_"/>
        <s v="Start: 01/03/2022_x000a_End: 30/03/2027_x000a_"/>
        <s v="Start date:7/1/2019_x000a_Current End date:17/30/2025 Extended to 2026"/>
        <s v="Start date:_x000a_Current End date:2024"/>
        <s v="Start: 01/07/2024_x000a_End: 30/06/2027_x000a_"/>
        <s v="Start: 01/07/2023_x000a_End: 30/06/2024_x000a_"/>
        <s v="Start: 01/07/2023_x000a_End: 30/06/2026_x000a_"/>
        <s v="Start date: 2017_x000a_Current end date: 2020_x000a_"/>
        <s v="Start date: 1/07/2015_x000a_Current end date: 7/1/2021_x000a_Extended to 2026"/>
        <s v="Start date:2021_x000a_Current end date: 2022"/>
        <s v="Start date:15/11/2016 _x000a_Current End date:15/11/2021_x000a_"/>
        <s v="Start date: 12/7/2017_x000a_End date: 30/4/2021                     Extended to 2027_x000a_"/>
        <s v="Start date: 2020_x000a_End date: 2024  _x000a_"/>
        <s v="Start date: 2024_x000a_End date: 2027_x000a_"/>
        <s v="Start date:24/02/2017                End date: 30/06/2020"/>
        <s v="Start date:01/07/2023                End date: 30/06/2026"/>
        <s v="Start date:2022                            End date: 2027"/>
        <s v="Start date: 01/07/2011_x000a_End date: 30/06/2023_x000a_"/>
        <s v="Start date: 07/01/2020_x000a_End date: 30/06/2023_x000a_"/>
        <s v="Start date:01/07/2021                  End date:  30/12/2025"/>
        <s v="Start date:2023                              End date:  2024"/>
        <s v="Start date:01/07/2021                      End date: 30/06/2024"/>
        <s v="Start: 01/01/2024                                               End: 31/12/2029"/>
        <s v="Start date: 2018_x000a_End date: 2021_x000a_"/>
        <s v="Start date: 30/11/2011_x000a_Current End date: 30/06/2037_x000a_"/>
        <s v="Start date: 7/12/2017_x000a_End date: 12/31/2025               Extended to 2026_x000a_"/>
        <s v="Start date: 01/07/2013 _x000a_End date: 30/10/2021_x000a_Extended to 2026"/>
        <s v="Start date:2023 _x000a_End date:2026_x000a_"/>
        <s v="Start date: 01/01/2014_x000a_End date:  12/1/2022_x000a_"/>
        <s v="Start date: 1/1/2015_x000a_End date:  6/30/2022_x000a_Extended to 2026"/>
        <s v="Start date: 3/4/2016_x000a_End date:  31- Dece-2022_x000a_Extended to 2026"/>
        <s v="Start date: 7/1/2020_x000a_Current End date: 30/6/2024_x000a_"/>
        <s v="Start: 1/7/2020_x000a_End: 30/6/2021_x000a_"/>
        <s v="Start: 6/12/2020_x000a_End: 30/6/2021"/>
        <s v="Start: 5/2/2020_x000a_End: 12/2/2020"/>
        <s v="Start: 01/12/2019_x000a_End: 30/06/2021_x000a_"/>
        <s v="Start date: 3/25/2018_x000a_End date: 6/30/2021_x000a_Extended to 2026"/>
        <s v="Start: 01/07/2021_x000a_End: 30/06/2022                              Extended to 2026_x000a_"/>
        <s v="Start: 2023_x000a_End: 2026                              _x000a_"/>
        <s v="Start: 2018_x000a_End: 2021_x000a_"/>
        <s v="Start:2024_x000a_End: 2026_x000a_"/>
        <s v="Start: 01/07/2022_x000a_End: 30/06/2024_x000a_"/>
        <s v="Start date: 1/7/2019_x000a_End date: 2026_x000a_"/>
        <s v="Start date: 24/11/2019_x000a_End date: 20/10/2021_x000a_"/>
        <s v="Start date: 1/7/2019_x000a_End date: 30/6/2024_x000a_"/>
        <s v="Start date: 1/7/2019_x000a_End date: 30/6/2021_x000a_"/>
        <s v="Start: 1/7/2019_x000a_End: 31/08/2021_x000a_"/>
        <s v="Start date: 7/1/2019 _x000a_End date: 30/6/2024_x000a_"/>
        <s v="Start date: 7/1/2019 _x000a_End date: 30/6/2023_x000a_"/>
        <s v="Start date: 01/07/2020_x000a_End date: 30/6/2022_x000a_Extended to 2026"/>
        <s v="Start date: 1/07/2019_x000a_End date: 30/06/2022_x000a_"/>
        <s v="Start date: 01/07/2019_x000a_Current End date: 2026_x000a_"/>
        <s v="Start date: 2020_x000a_End date: 2022"/>
        <s v="Start date: 06/12/2019_x000a_End date: 30/6/2022_x000a_"/>
        <s v="Start date: 1/7/2018_x000a_End date: 30/6/2024_x000a_"/>
        <s v="Start Date: 3/12/2018  _x000a_End date: 30/6/2023                   Extended to 2024_x000a_"/>
        <s v="Start date: 1/7/2020_x000a_End date: 30/6/2023_x000a_"/>
        <s v="Start date: 01/07/2019_x000a_End date: 30/06/2023_x000a_"/>
        <s v="Start date: 01/01/2018_x000a_End date: 30/06/2021              Extended to 2026_x000a_"/>
        <s v="Start date: 1/9/2016_x000a_End date: 31/8/2021_x000a_"/>
        <s v="Start date: 1/7/2019      _x000a_End date: 30/6/2022_x000a_"/>
        <s v="Start date: 01/07/2019_x000a_End date: 30/06/2024_x000a_" u="1"/>
        <s v="Start date: 2018_x000a_End date: _x000a_" u="1"/>
        <s v="Start: 2023                              End : 2024" u="1"/>
        <s v="Start date: 10/03/2021_x000a_End date: 31/03/2026_x000a_" u="1"/>
        <s v="Start date: 28/03/14_x000a_End date: 30/12/2020_x000a_" u="1"/>
        <s v="Start date: 01/07/2019_x000a_Current End date: 30/06/2024_x000a_" u="1"/>
        <s v="Start date: 01/07/2010 _x000a_End date: 30/06/2024_x000a_" u="1"/>
        <s v="Start date: 04/03/2021_x000a_End date: 04/03/2023_x000a_" u="1"/>
        <s v="Start date: 140/9/20121_x000a_Current End date:14/92024_x000a_" u="1"/>
        <s v="Start date: 01/07/2016_x000a_End date: 30/06/2023_x000a_" u="1"/>
        <s v="Start date: 01/03/2020_x000a_End date: 30/06/2024_x000a_" u="1"/>
        <s v="Start date: 19/12/2016_x000a_End date: 01/07/2023_x000a_" u="1"/>
        <s v="Start date: 01/07/2009_x000a_End date: 30/06/2023_x000a_" u="1"/>
        <s v="Start date: 01/07/2014_x000a_End date: 30/06/2024_x000a_" u="1"/>
        <s v="Start date: 1/7/2016_x000a_End date: 30/6/2023_x000a_" u="1"/>
        <s v="Start date: 15/09/2016_x000a_End date: 31/12/2021  _x000a_" u="1"/>
        <s v="Start date:01/07/2017_x000a_End date: 30/06/2023_x000a_" u="1"/>
        <s v="Start date:2020_x000a_End date: 2023_x000a_" u="1"/>
        <s v="Start date:01/07/2009_x000a_End date: 30/06/2023_x000a_" u="1"/>
        <s v="Start date: 01/07/2010_x000a_End date: 30/06/2023_x000a_" u="1"/>
        <s v="Start date: 01/07/2011_x000a_End date: 30/06/2025" u="1"/>
        <s v="Start date: 1/7/2019_x000a_ End date: 30/6/2023_x000a_" u="1"/>
        <s v="Start date: 14/12/2018_x000a_End date: 31/08/2023_x000a_" u="1"/>
        <s v="Start date: 01/07/2010_x000a_End date: 30/06/2023" u="1"/>
        <s v="Start date: 01/01/2019_x000a_End date: 30/06/2023_x000a_" u="1"/>
        <s v="Start date: 1/7/2011_x000a_End date: 30/6/2023_x000a_" u="1"/>
        <s v="Start date: 1/7/2015_x000a_End date: 31/6/2021 (to be extended)_x000a_" u="1"/>
        <s v="Start date: _x000a_End date: " u="1"/>
        <s v="Start date: 01/02/2020_x000a_End date: 30/ 01/2025_x000a_" u="1"/>
        <s v="Start date: 01/01/2022_x000a_End date: 20/ 07/2025_x000a_" u="1"/>
        <s v="Start date:1-7-2020_x000a_End date: 30-11-2025_x000a_" u="1"/>
        <s v="Start date: 01/12/2020_x000a_End date: 31/12/2024_x000a_" u="1"/>
        <s v="Start date: 1/7/2020_x000a_End date: 30/06/2024_x000a_" u="1"/>
        <s v="Start date: 1/7/2012 _x000a_End date: 31/12/2020     _x000a_" u="1"/>
        <s v="Start date: 1/7/2017_x000a_Initial End date: 31/08/2019._x000a_Current End date: 30/06/2021_x000a_" u="1"/>
        <s v="Start date: 31/7/2015_x000a_Initial End date: 11/03/2019_x000a_Current End date: 30/06/2022_x000a_" u="1"/>
        <s v="Start date: 1/7/2017_x000a_End date: 30/6/2020_x000a_" u="1"/>
        <s v="Start date: 31/12/2014_x000a_Initial End date: 31/12/2019_x000a_Current End date: 30/06/2021_x000a_" u="1"/>
        <s v="Start date: 01/07/2019_x000a_End date: 30/06/2020_x000a_" u="1"/>
        <s v="Start date: 01/07/2019_x000a_Current End date: 30/06/2022_x000a__x000a_" u="1"/>
        <s v="Start date: 03/07/2017_x000a_End date: 30/06/2021_x000a_" u="1"/>
        <s v="Start date: xxx_x000a_End date: 2030" u="1"/>
        <s v="Start date: 01/07/2020_x000a_Current End date: 30/06/22_x000a_" u="1"/>
        <s v="Start date: 01/07/2020_x000a_End date: 30/06/2024_x000a_" u="1"/>
        <s v="Start date: 01/07/2021_x000a_End date: 30/06/2030_x000a_" u="1"/>
        <s v="Start date: 01/07/2021_x000a_End date: 30/06/2026_x000a_" u="1"/>
        <s v="Start date: 26/11/2020_x000a_End date: 30/12/2030_x000a_" u="1"/>
        <s v="Start date: 01/01/2021_x000a_End date: 30/10/2025_x000a_" u="1"/>
        <s v="Start date:2021_x000a_End date: 2022" u="1"/>
        <s v="Start date: 28/3/2016_x000a_End date: 31/12/2021_x000a_" u="1"/>
        <s v="Start date: 07/012014_x000a_Current End date: 30/06/2023_x000a_" u="1"/>
        <s v="Start Date: 1/1/2020_x000a_End date: 1/1/2024_x000a_" u="1"/>
        <s v="Start Date:22/03/2018_x000a_End date: 31/12/2025_x000a_" u="1"/>
        <s v="Start Date:10/07/2021_x000a_End date: 30/06/2024_x000a_" u="1"/>
        <s v="Start Date:01/07/2020_x000a_End date: 31/12/2024_x000a_" u="1"/>
        <s v="Start date:1-7-2020_x000a_Current End date:30-6-2024_x000a_" u="1"/>
        <s v="Start Date: 1-7-2020  _x000a_End date: 30-10-2021_x000a_" u="1"/>
        <s v="Start Date: 1-7-2008  _x000a_End date: 30-06-2025_x000a_" u="1"/>
        <s v="Start date: 2/5/2016_x000a_Current End date:30/4/2024_x000a_" u="1"/>
        <s v="Start date:_x000a_Current End date:_x000a_" u="1"/>
        <s v="Start Date: 1-7-2020 _x000a_End date: 30/9/2022_x000a_" u="1"/>
        <s v="Start date:7/1/2019_x000a_Current End date:17/30/2025" u="1"/>
        <s v="Start: 01/07/2024_x000a_End: 30/06/2026_x000a_" u="1"/>
        <s v="Start date: 1/07/2015_x000a_Current end date: 7/1/2021_x000a_" u="1"/>
        <s v="Start date: 12/7/2017_x000a_End date: 30/4/2021_x000a_" u="1"/>
        <s v="Start date:01/07/2021                 End date: 30/06/2026" u="1"/>
        <s v="Start date:01/07/2021                  End date:  30/06/2026" u="1"/>
        <s v="Start date: 7/12/2017_x000a_End date: 12/31/2025_x000a_" u="1"/>
        <s v="Start date: 01/07/2013 _x000a_End date: 30/10/2021_x000a_" u="1"/>
        <s v="Start date: 1/1/2015_x000a_End date:  6/30/2022_x000a_" u="1"/>
        <s v="Start date: 3/4/2016_x000a_End date:  31- Dece-2022_x000a_" u="1"/>
        <s v="Start date: 3/25/2018_x000a_End date: 6/30/2021_x000a_" u="1"/>
        <s v="Start date: 1/7/2019_x000a_End date: 30/6/2022_x000a_" u="1"/>
        <s v="Start date: 7/1/2019 _x000a_End date: 30/6/2022_x000a_" u="1"/>
        <s v="Start date: 01/07/2020_x000a_End date: 30/6/2022_x000a_" u="1"/>
        <s v="Start date: 01/07/2019_x000a_Current End date: 30/08/2021_x000a_" u="1"/>
        <s v="Start Date: 3/12/2018  _x000a_End date: 30/6/2023_x000a_" u="1"/>
        <s v="Start date: 01/01/2018_x000a_End date: 30/06/2021_x000a_" u="1"/>
        <s v="Start date:_x000a_End date: 2030" u="1"/>
        <s v="Start Date: 02/01/2019_x000a_End date:30/06/2023_x000a_" u="1"/>
        <s v="Start date: 01/08/2019_x000a_End date: 30/08/2023" u="1"/>
        <s v="Start date: 17/10/2016_x000a_End date: 30/12/2023" u="1"/>
        <s v="Start date: 01/07/2015_x000a_End date: 30/06/2022" u="1"/>
        <s v="Start date:01/07/2018_x000a_End date: 30/06/2023" u="1"/>
        <s v="Start: 1/7/2019_x000a_End: 30/6/2025_x000a_" u="1"/>
        <s v="Start: 01/07/2020_x000a_End: 30/06/2023_x000a_" u="1"/>
        <s v="Start date:01/09/2016_x000a_End date: 30/06/2024_x000a_" u="1"/>
        <s v="Start date: 03/06/2015_x000a_End date: 31/12/2023_x000a_" u="1"/>
        <s v="Start date: 01/10/2014_x000a_End date: 30/06/2023_x000a_" u="1"/>
        <s v="Start date: 01/01/2019_x000a_End date: 30/06/2021_x000a_" u="1"/>
        <s v="Start date: 01/07/2010_x000a_End date: 30/06/2021_x000a_" u="1"/>
        <s v="Start date: 01/07/2011_x000a_End date: 30/06/2021_x000a_" u="1"/>
        <s v="Start date: 01/07/2015_x000a_End date: 30/06/2021_x000a_" u="1"/>
        <s v="Start date: 2021_x000a_End date: 2024" u="1"/>
        <s v="Start date: 01/07/2017_x000a_End date: 30/6/2021_x000a_" u="1"/>
        <s v="Start date: 1/7/2011_x000a_End date: 30/6/2021_x000a_" u="1"/>
        <s v="Start date: 1/7/2016_x000a_End date: 30/6/2021_x000a_" u="1"/>
        <s v="Start date: 01/07/2021_x000a_End date: 30/06/2025_x000a_" u="1"/>
        <s v="Start date:01/07/2009_x000a_End date: 30/06/2022_x000a_" u="1"/>
        <s v="Start date:01/07/2017_x000a_End date: 30/06/2022_x000a_" u="1"/>
        <s v="Start date:20/06/2017_x000a_End date: 30/06/2021_x000a_" u="1"/>
        <s v="Start date: 1/7/2015_x000a_End date: 31/6/2021 _x000a_" u="1"/>
        <s v="Start date: 1/7/2019_x000a_ End date: 30/6/2021_x000a_" u="1"/>
        <s v="Start date: 01/07/2009_x000a_End date: 30/06/2022_x000a_" u="1"/>
        <s v="Start date: 01/07/2014_x000a_End date: 30/06/2022_x000a_" u="1"/>
      </sharedItems>
    </cacheField>
    <cacheField name="Priotization" numFmtId="0">
      <sharedItems containsBlank="1" count="5">
        <s v="High"/>
        <s v="Not Applicable"/>
        <s v="Medium"/>
        <m/>
        <s v="Low"/>
      </sharedItems>
    </cacheField>
    <cacheField name="Support type" numFmtId="0">
      <sharedItems containsBlank="1" count="4">
        <s v="Project"/>
        <s v="Technical Assistance"/>
        <s v="To be determined"/>
        <m/>
      </sharedItems>
    </cacheField>
    <cacheField name="Funding Source/Institutions" numFmtId="0">
      <sharedItems containsBlank="1"/>
    </cacheField>
    <cacheField name="Funding Type (Financial_x000a_instrument)" numFmtId="0">
      <sharedItems containsBlank="1" count="7">
        <m/>
        <s v="Grant/GoR"/>
        <s v="Grant"/>
        <s v="Government of Rwanda(GoR)"/>
        <s v="Loan/GoR"/>
        <s v="Grant/Loan/GoR"/>
        <s v="Loan"/>
      </sharedItems>
    </cacheField>
    <cacheField name="Channel of Financial Flows" numFmtId="0">
      <sharedItems count="4">
        <s v="To be determined"/>
        <s v="Bilateral"/>
        <s v="Government of Rwanda(GoR)"/>
        <s v="Multirateral"/>
      </sharedItems>
    </cacheField>
    <cacheField name="Value Chain of Services/Contribution " numFmtId="0">
      <sharedItems containsBlank="1"/>
    </cacheField>
    <cacheField name="Contribution (impact) to the revised GGCRS " numFmtId="0">
      <sharedItems containsBlank="1"/>
    </cacheField>
    <cacheField name="Budget Consolidated" numFmtId="0">
      <sharedItems containsString="0" containsBlank="1" containsNumber="1" minValue="0" maxValue="479633854"/>
    </cacheField>
    <cacheField name="Comments or additional information on the support/implementa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3.508767476851" createdVersion="8" refreshedVersion="8" minRefreshableVersion="3" recordCount="740" xr:uid="{C62A49CB-328A-4037-B0BC-4DE4CB343555}">
  <cacheSource type="worksheet">
    <worksheetSource ref="A2:AT742" sheet="Partnership Plan template"/>
  </cacheSource>
  <cacheFields count="46">
    <cacheField name="Outcomes" numFmtId="0">
      <sharedItems count="16">
        <s v="1. Increased productivity, nutritional value and resilience through sustainable, diversified, and integrated crop, livestock, and fish production systems in a gender-responsive and climate resilient manner"/>
        <s v="2. Ecosystems and forest resources increased and sustainably managed to optimise the economic and ecological functions in a gender-responsive "/>
        <s v="3. Integrated and sustainable land management to maximize reliable, efficient and productive investments in a gender-responsive and climate resilient manner"/>
        <s v="4. Integrated human settlement planning and coordination"/>
        <s v="5. Vibrant, efficient and responsible mining spurring sustainable economic development"/>
        <s v="6. Enhanced green energy production and use in industries."/>
        <s v="7.  Electricity generation capacity increased to ensure that all demand is met and a 15% reserve margin is maintained"/>
        <s v="8. Reduced biomass usage for cooking"/>
        <s v="9. Street lighting expanded to all populated areas and main roads."/>
        <s v="10. Improved rural and urban transportation services"/>
        <s v="11. Enhanced Environmental management and resilience to climate change "/>
        <s v="12. Integrated and sustained  Waste Management Services  "/>
        <s v="13. Integrated and sustainable water resources management to maximize reliable, efficient and productive investments"/>
        <s v="jmjmmjjmm   p"/>
        <s v="14. Enhanced reliability of weather and climate services and products for Rwanda’s socio-economic development"/>
        <s v="15. Enhanced Health promotion and environmental health"/>
      </sharedItems>
    </cacheField>
    <cacheField name="Output" numFmtId="0">
      <sharedItems count="56">
        <s v="1.1  Soil and water conservation (crop rotation) improved"/>
        <s v="1.2 Llivestock husbandry improved "/>
        <s v="1.3 Manure management improved"/>
        <s v="1.4 Fertilizers improved"/>
        <s v="1.5 Soil and water conservation (terracing) improved"/>
        <s v="1.6 Soil and water conservation (multicropping) improved"/>
        <s v="1.7 Conservation tillage enhanced "/>
        <s v="1.8 Livestock species and population improved"/>
        <s v="1.9 Climate resilient crops and promoted climate resilient livestock improved"/>
        <s v="1.10 Climate resilient postharvest and value addition facilities and technologies developed"/>
        <s v="1.11 Crop management practices (disease prevention, diagnostic, surveillance and control) strengthened "/>
        <s v="1.12 Sustainable land management practices (soil erosion control, landscape management) developed"/>
        <s v="1.13 Irrigation and water management improved"/>
        <s v="1.14 Crop and livestock insurance expanded"/>
        <s v="1.15 Solar pumping for irrigation increased"/>
        <s v="2.1 Agroforestry and Sustainable Agriculture improved"/>
        <s v="2.2 Afforestation / reforestation of designated areas promoted"/>
        <s v="2.3 Forest Management for degraded forest resources improved"/>
        <s v="3.1 Integrated approach to planning and monitoring for sustainable land use management enhanced"/>
        <s v="3.2 Inclusive land administration that regulate and provide guidance for land tenure security enhanced"/>
        <s v="3.3 Harmonized and integrated spatial data management system for sustainable land use management enhanced"/>
        <s v="4.1 High density buildings and informal settlement upgrading enhanced"/>
        <s v="5.1 Climate comptatible mining enhanced"/>
        <s v="5.2 Climate comptatible mining enhanced by phasing out of diesel gensets for on-site electricity consumption"/>
        <s v="6.1 Energy efficiency in agro-processing increased  "/>
        <s v="6.2 Efficient brick kilns increased "/>
        <s v="6.3 Energy efficiency in cement production increased "/>
        <s v="6.4 Pozzolana use in cement increased  "/>
        <s v="7.1 Grid-connected hydropower generation increased"/>
        <s v="7.2 Solar mini-grids improved "/>
        <s v="7.3 Off-grid and rooftop solar electrification increased "/>
        <s v="7.4 Solar water heater (SWH) programme enhanced "/>
        <s v="8.1 Efficient cook stoves incrased "/>
        <s v="8.2 On-farm biogas for energy promoted "/>
        <s v="9.1 Solar street lighting increased"/>
        <s v="9.2 Efficient lighting in buildings increased "/>
        <s v="10.1 Public transport infrastructure improved"/>
        <s v="10.2 Improved transport infrastructure and services"/>
        <s v="10.3 Vehicle emissions standards enhanced "/>
        <s v="10.4 Electric vehicles (EVs) increased "/>
        <s v="11.1 Fluorinated gases substitution enhanced"/>
        <s v="11.2 Institutional capacity building and development for cross-sector NDC implementation enhanced"/>
        <s v="11.3 NDCs Measuring, Reporting and Verification (MRV) system and supporting tools for gender responsive mitigation and adaptation measures operationalized"/>
        <s v="11.4  Awareness and Capacity  development for Cross-Sector and  Districts on ECC mainstreaming enhanced"/>
        <s v="11.5 Access to finance (Resource mobilization) enhanced"/>
        <s v="12.1 Waste-to-energy (WtE) plants inceased "/>
        <s v="12.2 Landfill gas utilisation increased "/>
        <s v="12.3 Aerobic composting increased"/>
        <s v="12.4 Waste-water treatment plants (WWTP) increased "/>
        <s v="13.1 National Water Security through water conservation practices, wetlands restoration, water storage and efficient water use developed"/>
        <s v="13.2 Water resource models, water quality testing, and improved hydro-related information systems developed "/>
        <s v="13.3 A catchment management plan for all Level 1 catchments developed and implemented"/>
        <s v="13.4 Storm water management enhanced"/>
        <s v="14.1 Disaster risk monitoring  enhanced"/>
        <s v="14.2 Integrated early warning system, and disaster response plans established"/>
        <s v="15.1 Preventive measures and create capacity to adapt to disease outbreaks strengthened"/>
      </sharedItems>
    </cacheField>
    <cacheField name="KPI" numFmtId="0">
      <sharedItems/>
    </cacheField>
    <cacheField name="Baseline" numFmtId="0">
      <sharedItems containsMixedTypes="1" containsNumber="1" minValue="0.3" maxValue="0.30399999999999999"/>
    </cacheField>
    <cacheField name="Target" numFmtId="0">
      <sharedItems/>
    </cacheField>
    <cacheField name="Activities _x000a_(optional field)" numFmtId="0">
      <sharedItems/>
    </cacheField>
    <cacheField name="Support Needed" numFmtId="0">
      <sharedItems containsString="0" containsBlank="1" containsNumber="1" containsInteger="1" minValue="1500000" maxValue="924000000"/>
    </cacheField>
    <cacheField name="Sector" numFmtId="0">
      <sharedItems/>
    </cacheField>
    <cacheField name="Focus" numFmtId="0">
      <sharedItems/>
    </cacheField>
    <cacheField name="Primary government agency / institution_x000a__x000a_(full name)" numFmtId="0">
      <sharedItems/>
    </cacheField>
    <cacheField name="Type of Primary Government Agency / Institution" numFmtId="0">
      <sharedItems/>
    </cacheField>
    <cacheField name="Type of Primary Government Agency / Institution2" numFmtId="0">
      <sharedItems containsBlank="1"/>
    </cacheField>
    <cacheField name="Type 2 of Primary Government Agency / Institution" numFmtId="0">
      <sharedItems/>
    </cacheField>
    <cacheField name="Focal point in the government_x000a_(optional field)" numFmtId="0">
      <sharedItems/>
    </cacheField>
    <cacheField name="Other relevant government agencies / institutions_x000a_(optional field)" numFmtId="0">
      <sharedItems containsBlank="1"/>
    </cacheField>
    <cacheField name="Comments or additional information on request/Government priority" numFmtId="0">
      <sharedItems containsBlank="1" longText="1"/>
    </cacheField>
    <cacheField name="Contribution to the NDC" numFmtId="0">
      <sharedItems containsBlank="1"/>
    </cacheField>
    <cacheField name="Contribution to National and/or Sectoral Plans and Strategies" numFmtId="0">
      <sharedItems containsBlank="1" longText="1"/>
    </cacheField>
    <cacheField name="Name of the project (if applicable)" numFmtId="0">
      <sharedItems count="751">
        <s v="Promoting climate resilient and sustainable land and water management technologies for improving agriculture productivity in rural community areas "/>
        <s v="Strengthening Education for Agricultural Development (SEAD)"/>
        <s v="Strengthening Education for Agriculture Development for western Province (SEAD West)"/>
        <s v="Priority Crop Intensification  Project (Including Fertilizer Import (CIP)"/>
        <s v="BIP  Agriculture production systems development and intensification"/>
        <s v="E21  Agriculture production system development and intensification projects"/>
        <s v="Project to be developed"/>
        <s v="Development of market Responsive Plant Varieties and Seed Systems to Reduce Rwanda's Dependency on Seed Importation Project "/>
        <s v="EU support for enhanced Small livestock, Aquaculture and Horticulture Value chains  ( Climate Smart Agriculture )"/>
        <s v="PROFIFA: Agri-Value Chain, Finance linkage"/>
        <s v="Partnership for Resilient and Inclusive Small Livestock Markets (PRISM)"/>
        <s v="Greening Girinka: piloting climate smart approaches in crop-livestock intensification"/>
        <s v="Gako Integrated Beef project "/>
        <s v="Rwanda Dairy Development Project (RDDP)"/>
        <s v="The cow in the car Project "/>
        <s v="Girinka Project/One Cow Per Family Project"/>
        <s v="Technical assistance to conduct feasibility studies on the use of biomass resources for composting and its conflict with other uses including biomass use for cooking and building materials"/>
        <s v="Organic “Green” Natural Fertilizers Made in Rwanda"/>
        <s v="SMART: Terracing, Agri-activities"/>
        <s v="Strengthening Climate Resilience for Rural Communities in northern Rwanda (SCRNRP) "/>
        <s v="Construction of terraces (Radical and Progressive)  and trenches"/>
        <s v="Hinga Weze"/>
        <s v="Improving coffee production, productivity and quality "/>
        <s v="Tea Expansion Project"/>
        <s v="Promoting sustainable Organic Coffee production for communities resilience in Rwanda"/>
        <s v="Climate mainstreaming pilot for the coffee and tea sectors"/>
        <s v="Production and integration of improved forage into smallholder feeding systems"/>
        <s v="Aquaculture and Fisheries Development Project "/>
        <s v="Building climate resiliency for fisher communities through promotion of fish value chain_x000a_"/>
        <s v="Livestock Intensification Project (LIP)"/>
        <s v="Development of efficient and inclusive market-systems for value chains of poultry and pig industries under ENABEL "/>
        <s v="Enabel-Rwanda Agriculture Country Program  (Poultry, Piggery and Animal feeds) value chains"/>
        <s v="Livestock Infrastructure Support Program (LISP)"/>
        <s v="RAB Competitive Research"/>
        <s v="Mainstreaming Climate Smart Planning and Implementation into Agricultural Development feasibility study  "/>
        <s v="Mainstreaming Climate Smart Planning and Implementation into Agricultural Development   "/>
        <s v="Technical assistance in improvement of TRM and seed value chain"/>
        <s v="Enhancing the operational capacity of RICA to ensure high quality of seed produced in Rwanda"/>
        <s v="Reducing Vulnerability to Climate Change of Communities Living in Degraded Savannahs, Forests and Wetlands Using Ecosystem Based Adaptation Approach   In Rwanda (LDCF II) "/>
        <s v="Ecosystems/Landscape approach to climate proof of the rural settlement program of Rwanda (LDCF III)"/>
        <s v="Ecosystems/Landscape approach to climate proof of the rural settlement program of Rwanda (LDCFIV)"/>
        <s v="Ecosystem based restoration approach for Nyungwe-Ruhango corridor project"/>
        <s v="Promoting green solutions for market led agriculture under variable and changing climatic conditions in Eastern Province of Rwanda"/>
        <s v="Horticulture Center of Excellence (HCoE)"/>
        <s v="Enhancing land productivity in the peri-urban areas of Rwanda through the adoption of small scale horticultural production techniques"/>
        <s v="Horticulture Value Chain Project"/>
        <s v="Commodity chain development program/ Horticulture Intensification and quality Management) "/>
        <s v="Sericulture Project "/>
        <s v="Exports logistics development project"/>
        <s v="Flower park construction Project"/>
        <s v="Development of Perennial Cash Crops on Kivu Belt "/>
        <s v="Agro-ecology practices promotion as climate resilience and sustainable agriculture in Nyamata Sector, Bugesera District,"/>
        <s v="Promoting Sustainable agriculture in a changing climate in Bugesera District"/>
        <s v="Building Resilience to Climate Change and Sustainable Agriculture Value Chains in Agro-systems around Mukura Forest and Lake Kivu Catchment Landscape, Western Rwanda (MuLaKiLa Project)"/>
        <s v="Sustainable Agriculture Intensification project"/>
        <s v="CONSERVATION AGRICULTURE "/>
        <s v="Strengthening  the capacity of women farmers in  agriculture and climate change adaptation mechanisms to access climate smart technologies and information"/>
        <s v=" Strengthenig   the capacity of women in entrepreneurship skills in agribusiness, seeds multiplication and other arising agriculture opportunities"/>
        <s v="Increase resilience to climate change through integration crop-livestock climate smart technologies for increased productivity of degraded lands"/>
        <s v="National Strategic Grain Reserve (NSGR) Project "/>
        <s v="Post-Harvest and Agribusiness Support Project "/>
        <s v="Enhancing communities’ resilience to food shortages by reducing post-harvest losses for cereals"/>
        <s v="Smart Food Value Chain Management Project"/>
        <s v="Kigali wholesales Market "/>
        <s v="Export Commodity Profiling"/>
        <s v="Development of New Agriculture Export Chain"/>
        <s v="Green House for Vegetables Production "/>
        <s v="Technology Development for Enhancement of Food Safety and Value Addition in Agriculture "/>
        <s v="Smart agriculture extension services"/>
        <s v="Smart Agriculture Integrated System (SAIS)"/>
        <s v="Rural Community support Project (RCSP)"/>
        <s v="Rural Poor Stimulus Facility (RPSF) project"/>
        <s v="Sustainable Agricultural Intensification and Food Security Project (SAIP) "/>
        <s v="Overcoming acute food insecurity for households living in southern and eastern Rwanda through promotion of cassava value chain"/>
        <s v="Agrotourism for climate, biodiversity conservation and food security"/>
        <s v="Urban Agriculture Develoment Plan"/>
        <s v="Building Resilient Agricultural Landscapes for Sustainable Benefits in Nyabugogo Upper Catchment"/>
        <s v="Preservation and Restoration of fragile and vulnerable agricultural lands and application of soil and water conservation practices"/>
        <s v="Sustainable Agricultural Productivity and Market Linkage Project (SAPMP)"/>
        <s v="AGRICULTURE MECHANIZATION PROJECT"/>
        <s v="Agricultural productivity through land use and input use increased(Quantity of fertilizers and Seeds ) bought by farmers (T)"/>
        <s v="Agricultural productivity increased through the provision of inputs subsidies (seeds and fertilizers )"/>
        <s v="Sustainable Mechanization Innovation for Agriculture"/>
        <s v="Gabiro Agri-Business Hub Project "/>
        <s v="Government Funded Modern Irrigation (GFI)"/>
        <s v="Smart Irrigation"/>
        <s v="Kayonza Irrigation and Integrated Watershed management Project (KIIWP)"/>
        <s v="Kayonza Irrigation and Integrated Watershed management Project (KIIWP) phase II"/>
        <s v=" Commercialization and De-Risking for Agricultural Transformation Project (CDAT)"/>
        <s v="BUFFET PROJECT (Nasho Irrigation)"/>
        <s v="Clean and renewable energy using solar energy in irrigation systems and agroforestry in farming systems in Bugesera District"/>
        <s v="The Project for Valorization of Rurambi Irrigation Scheme in Bugesera District "/>
        <s v="Export Targeted Modern Irrigated Agriculture Project (ETI)"/>
        <s v="Warufu-Nyamukana-Mugesera Irrigation project "/>
        <s v="Project for Rehabilitation of Irrigation Facilities in Rwamagana (300Ha)"/>
        <s v="Rehabilitation of Bugesera Irrigation Schemes (166 Ha)"/>
        <s v="Develop irrigation schemes through SSIT/Gasabo"/>
        <s v="Develop irrigation schemes through SSIT/Nyarugenge"/>
        <s v="Small Scale Irrigation Technology"/>
        <s v="The project for Development of Rukumberi Irrigation scheme (525 Ha)"/>
        <s v="The project of development of Cyohoha Nord Irrigation Scheme"/>
        <s v="Giseke Irrigation Project"/>
        <s v="Muvumba irrigation system and livestock water use project "/>
        <s v="Increased area under Irrigation at Cyohoha (3000 Ha) "/>
        <s v="The Project for Development of Rweru Irrigation Scheme(2530 Ha) "/>
        <s v="The Project for Development of Gashora Irrigation Scheme(2650 Ha) "/>
        <s v="Develop irrigation schemes through SSIT/Kicukiro"/>
        <s v="Agriculture Insurance Project   "/>
        <s v="MDTF - PfoR ( Agriculture Multi-Donor Trust Fund )"/>
        <s v="Support to Climate Adaptation to Climate Change at Local Level"/>
        <s v="Pilot National Agricultural Insurance Scheme"/>
        <s v="Agricultural Insurance Project (AIP)"/>
        <s v="SAVING FOR LIFE"/>
        <s v="Community Adaptation Fund (CAF)"/>
        <s v="Study Conducted to Re-energise Agriculture through Solar Power "/>
        <s v="Solar-powered irrigation and improved cooking stoves for communities in the Bugesera district by APEFA "/>
        <s v="Development of Agroforestry for Sustainable Agriculture"/>
        <s v="Supporting bamboo processing activities in Rugarama Sector, Burera District  around the volcanoes National Park for sustainable forest conservation, women empowerment   and local development  including promotion of community tourism.   "/>
        <s v="Bamboo plantation for landscape restoration, biodiversity conservation and community livelihood in Jenda Sector, Nyabihu District "/>
        <s v="Promoting Agroforestry for Sustainable Conservation of Ibanda-Makera Natural Forest In Kirehe District"/>
        <s v="Agro-forestry for Livelihood Project "/>
        <s v="Agroforestry and Reforestation Programme in Mukura and Kirehe landscapes-Rwanda "/>
        <s v="Improving resilience of farmers’ livelihoods to climate change through innovative, research proven climate-smart agroforestry and efficient use of tree resources in the Eastern Province and peri-urban areas of Kigali city"/>
        <s v="Strengthenig    the capacity of women farmers in  tree nursery and forest management in timber and non-timber forest product value chains"/>
        <s v="DeSIRA ( Development Smart Innovations through Research in Agriculture -  Agroforestry research project)"/>
        <s v="Improving resilience of farmers’ livelihoods to climate change through innovative, research proven climate-smart agroforestry and efficient use of tree resources in the Eastern Province and peri-urban areas of Kigali City (DeSIRA)"/>
        <s v="Landscape Approach to Forest Restoration and conservation (LAFREC) "/>
        <s v="Technical asssistance to conduct Assessment to scale up LAFREC"/>
        <s v="EPAFLEC: Engage private sector in climate change adaptation through improved forest management in the north-west of Rwanda for feeding efficient low emission cooking solutions in urban areas "/>
        <s v="TREPAM ( Transforming Eastern Province  through Adaptation and Mitigation program)-- Forests and Landscapes Restoration "/>
        <s v="Reducing vulnerability to climate change through enhanced community-based biodiversity conservation in the Eastern Province of Rwanda (COMBIO)"/>
        <s v="Building resilience of vulnerable ecosystems to climate vulnerability in Rwanda's congo-Nile devide through forest and land scape restoration"/>
        <s v="Green economy development and jobs creation through forest landscape restoration and forest products value chain support in southern province"/>
        <s v="Forest land scape restoration in the Eastern Province"/>
        <s v="FOREST LANDSCAPE RESTORATION IN THE MAYAGA REGION"/>
        <s v="Afforestation Project to tackle the flood by planting trees(Phase 1) "/>
        <s v="Expand land for forestry"/>
        <s v="FIP (Forestry Investment Program): _x000a_Component 2: Sustainable forest and landscape management_x000a_Component 3: Wood supply chain, improved efficiency and added value_x000a_"/>
        <s v="Technologies development for value addition to wood and non-wood products from forests and agroforestry systems"/>
        <s v="Hill Top and Steep Slope Forest Parks"/>
        <s v="Preliminary Studies for Volcanoes National Park Expansion- Pilot Project"/>
        <s v="Global Biodiversity Framework-early action support Rwanda"/>
        <s v="Promoting tree conservation in Gishwati"/>
        <s v="Community support in the conservation Gishwati- Mukura landscape"/>
        <s v="Air pollution mitigated through planting specialized trees in urban area"/>
        <s v="Development of Certification Standards for Tree Reproductive Materials to Support Public-Private Partnership in Rwanda"/>
        <s v="Planting Trees – Reforestation "/>
        <s v="Implementation of the Bonn Challenge through the provision of a robust supply of high quality native tree planting material in Africa and in Latin America "/>
        <s v="Supporting Resilient Livelihoods and Ecosystems through biodiversity friendly and climate conscious fisheries, agriculture, and forestry value chains in the Lake Victoria region "/>
        <s v="Nyagasenyi Remnant Forest Landscape Restoration for Improved Livelihoods and Resilience to climate change "/>
        <s v="Landscape Restoration for Improved Environmental Resilience and Community Livelihoods (AFR100) Project"/>
        <s v="Landscape Restoration for Sustainable Socio-Ecological Systems and Resilience to Climate Change"/>
        <s v="Impact of Nature Based Community Development Programme in addressing climate change issues and promotting Forest landscape restoration "/>
        <s v="Awareness raising on gender issues and women’s role in forestry value chains "/>
        <s v="URBAN FORESTRY FOR SUSTAINABLE CITY"/>
        <s v="Forest Management and Woody Biomass Energy Support PROJECT (FMBE) "/>
        <s v="ERIMEC ( Enhanced Resilience to Climate Change by improved Forests management in the North-West of Rwanda to feed Efficient low emissions Cooking soultions for Urban and per urban areas)"/>
        <s v="Capacity building for national experts (public, private and NGOs including District Forestry Officers) on forest pathology, entomology and forestry economics"/>
        <s v="Large-scale Forest Landscape Restoration in Africa (AREECA)"/>
        <s v="Land at scale project"/>
        <s v="Project for large scale mapping and urban mobility improvement to support infrastructure and services in Kigali"/>
        <s v="Awareness and outreach programs on land use master plans compliance  and  land use management in order to sustainably safeguard our environment "/>
        <s v="Enhancing sustainable land-use management through evidence-based land use monitoring and learning in Rwanda"/>
        <s v="Development of National Spatial Data Infrastructure (DSDI) And Land Use Plan Monitoring "/>
        <s v="Operationalization of Land management software "/>
        <s v="Establishement of landuse monitoring system: Automatic land use change detection and land scape monitoring: This should come after below project on large scale mapping"/>
        <s v="Scale up of the Project for large scale mapping and urban mobility improvement to support infrastructure and services in the whole Country"/>
        <s v="Support to Upgrade  Building permiting Management Information System (BPMIS) to capture spartial component "/>
        <s v="Developing green District land use masterplans "/>
        <s v="Land, Soil and Crop Information Services to support Climate Smart Agriculture (LSC-IS)"/>
        <s v="Support to conduct detailed Physical plans:A fit for purpose  approach for detailed physical plans for the country"/>
        <s v="Development of a CAMA Valuation System of Natural Resource and Ecosystem Services (Monetary Accounts of Natural Resources Under Natural Capital Accounting)"/>
        <s v="Rwanda Urban Development Project "/>
        <s v="CoK and Secondary City Master Plans reviewed and their Physical Plans developed in harmony with the Land Use Master Plan"/>
        <s v="Second Rwanda Urban Development Project (RUDPII)"/>
        <s v="Developing new Integrated Development Program (IDP) Model villages in 24 Districts "/>
        <s v="Innovative housing programme to improve housing building and achieve Rwanda modern household model"/>
        <s v="Green buildings and retrofits for affordable housing"/>
        <s v="Affordable Housing land/plots serviced with road grading works  to facilitate affordable Homes (NST"/>
        <s v="Supporting Integration of Village Greening Program"/>
        <s v="Greening Ntare School"/>
        <s v="Urban Economic development project in two secondary cities and one District town"/>
        <s v="Urban Development Project in Rubavu, Musanze and Rwamagana (intervention 2)"/>
        <s v="UEDI - Infra ( Urban Economic Development Intervention"/>
        <s v="Application to German Call for expanding the Urban Economic Development Program to Rwamagana &amp; Bugesera"/>
        <s v="Informal settlement upgrading"/>
        <s v="Climate proofing for Integrated rural setlement in Kirehe and Kayonza Districts of Eastern Province"/>
        <s v="Greening and upgrading the rural settlement "/>
        <s v="Green City Kigali Project "/>
        <s v="Green Urban Recovery Initiative in Rwanda: promoting Green, Vibrant, and Prosperous Streets in Rwanda Satellite and Secondary Cities"/>
        <s v="Operationalization of Green City Kigali Project"/>
        <s v="Mobilize Net Zero"/>
        <s v="Construction works of Ayabaraya IDP Model Village"/>
        <s v="Construction works (Rellocation of Households in High Risk Zones"/>
        <s v="Open and green spaces-for secondary cities and City of Kigali (Nyagatare, Rubavu and City of Kigali)"/>
        <s v="Muhanga Cultural Park Project"/>
        <s v="Stadium Park Project "/>
        <s v="Muhanga Core Area Community (200ha)"/>
        <s v="Botanic Gardens Area - 15 ha"/>
        <s v="Valley park Area - 12 ha"/>
        <s v="Development of GGGI public space Area - 1.5 ha"/>
        <s v="Climate Adaptive and gender-responsive development of public open green spaces in Rwandan cities"/>
        <s v="Equestrian Park"/>
        <s v="Botanic Garden"/>
        <s v="Horticulture Park at Ntora"/>
        <s v="Development of open and green spaces for public use (30 ha)"/>
        <s v="Agro Tourism Valley Rutunga &amp; Bumbogo"/>
        <s v="Kimichanga Garden (Prev. Kimicanga Entertainment District)"/>
        <s v="CBD Green Corridors and Urban Parks"/>
        <s v="Construction of 4 Provincial Industrial Park project"/>
        <s v="Scaling Urban NbS for Climate Adaptation in sub-Saharan Africa"/>
        <s v="Enabel-Urbanization Country program on made in Rwanda Construction materials (clay and Stone)"/>
        <s v="National flagship project to develop public green spaces in Rwanda"/>
        <s v="Busana Hill, vacant open spaces, Valley parks and Wetland park"/>
        <s v="Mirama Hill, Road side plantation, Open spaces, Valley parks and Wetland park"/>
        <s v="Rwamagana Market upgrading and public space development"/>
        <s v="Integration of Horticulture into design and development of green open spaces, urban parks, green city trails/corridors, streetscapes, and mass transport corridors."/>
        <s v="CIP 3 - City Center Street Improvement (Huye)"/>
        <s v="CIP 1 - Creation of City Touristic Site (Musanze)"/>
        <s v="Inclusive Green Urban Development (IGUD)"/>
        <s v="Green Infrastructure Planning and Delivery (GIPD)_x000a__x000a_Technical asssistance  support to RHA, MININFRA, Private &amp; Public Real Estate Developers, Rwanda Green Building Organization (RwGBO)  "/>
        <s v="Greening Rwanda’s Existing Public Building Stock_x000a__x000a_Technical asssistance support to RHA, MININFRA, MOE, RDB, RSSB, MINAFFET, Private &amp; Public Real Estate Developers, Rwanda Green Building Organization (RwGBO)  "/>
        <s v="Establishment of Environmental Chemistry and Microbiology Laboratories"/>
        <s v="Green City Kigali"/>
        <s v="Strengthening environment and forestry ecosystem protection in and around artisanal mining sites in Rwanda"/>
        <s v="Integrating Landscape Rehabilitation And Green Management of Mines In Gatumba And Ndaro Sectors of Ngororero "/>
        <s v="Study for rehabilitation of abandoned mine sites and quarries in Rwanda"/>
        <s v="Capacity building on sustainable and climate  compatible mining for all mining companies"/>
        <s v="Enforcement and awareness raising on sustainable mining "/>
        <s v="Oil and Gas exploration project  "/>
        <s v="Developing A Certified Analytical Mining Laboratory "/>
        <s v="Development and Operationalization of Geological Information and Mining Cadaster System (GIMCS)"/>
        <s v="Low carbon transformation of the Rwandan tea processing sector"/>
        <s v="Enhancing energy efficiency promotion for the conservation of Cyamudongo forest on Nyungwe National Park "/>
        <s v="PROECCO/ Promoting off-farm employment and income in the Great Lakes Region through climate responsive construction material production"/>
        <s v="Boosting the use of efficient brick construction technique "/>
        <s v="Establishment of brick production industrial clusters"/>
        <s v="Promotion of circular economy approach in brick kilns"/>
        <s v="High-efficiency and sustainable plants establishment"/>
        <s v="45 km of 30kv Double circuit line: Gabiro SS-Gabiro Commercial Farm constructed "/>
        <s v="Lake Kivu Monitoring And Management Project "/>
        <s v=" 220kV single circuit Rusumo-Bugesera-Shango"/>
        <s v="74 km of 220kV Bwishyura-Kigoma-Rwabusoro Transmission Line "/>
        <s v="Feasibility studies for  proposed Transmission and Distribution network Projects"/>
        <s v="Rehabilitation and Replacement of Distribution Network Projects"/>
        <s v="Ruzizi III HPP and Associated Line"/>
        <s v="110kV single circuit Mukungwa-Nyabihu "/>
        <s v="220kV Interconnection Substations ( Rwanda-DRC)"/>
        <s v="Improvement of Substation and Distribution Network (JICA III) "/>
        <s v="43.5MW Nyabarongo II Hydro Power Plant"/>
        <s v="Pump storage for Nyabarongo II HPP and its evacuation line to Shango (25km)"/>
        <s v="Distribution Management System installed (DMS)"/>
        <s v="New Households connected to the Grid (MV and LV lines included)"/>
        <s v="Rural electrification with mini-grid in Rwanda"/>
        <s v="PSPE ( Private Sector Participation in the Generation of Electricity from Renewable Resources)"/>
        <s v="Multinational-Interconnection of Electrical Grids Of Nile Equatorial Lakes Countries (Construction Of Kigoma/Rwanda-Ngozi/Burundi 220/110kv Electric Line And Associated Substations)"/>
        <s v="220kV line double Circuit Mamba-Rwabusoro-Rilima and associated substations (Mamba and Rwabusoro) and 110kV Line Gahanga -Rilima constructed and extension of Gahanga substation "/>
        <s v="Electricity Loss Reduction Project- Jabana-Mt.Kigali-Gahanga with related substations "/>
        <s v="30kV single circuit Nyagasozi-Kavumu TL constructed "/>
        <s v="15kV Single circuit Musha-Rwamagana industrial Parks "/>
        <s v="30kV single circuit Kizinga Border TL constructed "/>
        <s v=" 30kV single circuit Ndama-Health centre connected"/>
        <s v="Counterpart fund for Rusizi III (147 MW) /Construction of 147 Mw Rusizi III Hydropower Plant "/>
        <s v="Evacuation line of Rusizi III (70KM)"/>
        <s v="Pre-feasibility study of the project of Nuclear Power Plant based on small modular reactors (SMR NPP)"/>
        <s v="Last milles connectivity project"/>
        <s v="Transformer repair workshop"/>
        <s v="Electrification of Government Priorities under Real Estate (FONERWA Green City,  Affordable Housing and IDP Models Villages)"/>
        <s v="Electrification of border points and surrounding areas "/>
        <s v="Least Cost Power Development Plan"/>
        <s v="Retaining Wall of Nyabarongo I HPP Dam"/>
        <s v="Evacuation Line for IPP's Micro Hydropower Plants (MHPPs) with the Length of 23.725 km"/>
        <s v="Construction of Rulindo-Gabiro-Musha Transmission line; 30Kv Rulindo Byumba Gatuna and Byumba Ngarama; consturction of Gabiro S/S and Extension of Musha S/S"/>
        <s v="56 MW Symbion Methane Gas Power Plant"/>
        <s v="Payment for Kivuwatt pass through"/>
        <s v="Eastern Province distribution Network upgrade from single phase to three phase"/>
        <s v="Rwanda Energy  Access and Quality Improvement Project (EAQIP/AFD)"/>
        <s v="Rwanda Energy Access and Quality Improvement Project (EAQIP/WB)"/>
        <s v="Rwanda Universal Energy Access Project (OPEC FUND AND SAUDI FUND)"/>
        <s v="Rwanda Universal Energy Access Program (AFDB)"/>
        <s v="Rwanda Universal Energy Access Program(EIB)"/>
        <s v=" Rwanda Electricity Transmission Grid Expansion Project (KOREA EDCF)"/>
        <s v="Rehabilitation of the Ntaruka Hydro Power Plant"/>
        <s v="Static Voltage Compensator ( SVC) at Shango and Rwabusoro Substations"/>
        <s v="Completing installation of smart metering for all distribution transformers and medium/large customers."/>
        <s v="Rwanda Electrical Network Connectivity Model and Satellite Imaging (Building of GIS system)"/>
        <s v="Upgrade of Karisimbi from 6.6kV line to 30kV"/>
        <s v="Reinforcement and upgrade of Distribution network (countrywide)"/>
        <s v="Upgrade of single to three-phase lines countrywide"/>
        <s v="Transformer upgrades and Replacement ( Karongi , Gikondo, Gahanga Nzove and Kibogora )"/>
        <s v="Upgradation of Nyamata 30/30kV Switching substation , and rehabilitation of distribution substations in Rubavu, Muhanga and secondary cities (4 lots)"/>
        <s v="Kigali Distribution Rehabilitation"/>
        <s v="Construction of Bugesera Industrial park substation (3*30 MVA)"/>
        <s v="110kV Transmission Line Rwinkwavu-Kirehe and associated Substations"/>
        <s v="110kV Transmission Line Rukarara-Huye-Gisagara and associated Substations"/>
        <s v="110kV Transmission Line Gabiro - Nyagatare and associated Substations"/>
        <s v="110kV Rulindo – Gicumbi TL (cut in -cut out) and associated substations"/>
        <s v="110kV transmission line from Bugesera industrial park to Bugesera international airport substation (2) with associated substations"/>
        <s v="Feasibility study of REG Control Center and Communication Building"/>
        <s v="220kV Transmission Line Mamba-Gisagara and extension of Mamba/Gisagara substations"/>
        <s v="Rwanda based Solar Home Systems Manufacturing (NOTS)"/>
        <s v="Consultancy Services for the Elaboration of the Detailed Geoscientific Surface Exploration Studies"/>
        <s v="Expropriation Funds"/>
        <s v="110kV Double Circuit Gasogi-Bugesera and extension of Gasogi/Bugesera substations"/>
        <s v="110kV Double Circuit Nyabihu-Rubavu and extension of Nyabihu/Rubavu substations"/>
        <s v="110kV Double Circuit Rwabusoro-Bugesera Industrial Park (IP) and extension of Rwabusoro/Bugesera IP substations"/>
        <s v="Power supply stabilizers and governing systems on main generators installed (Nyabarongo and Mukungwa)"/>
        <s v="Energy PROJECT Implementation Support"/>
        <s v="Rwanda Electricity Sector Strengthening"/>
        <s v="Construction of Rwanda Energy Group Office Building"/>
        <s v="Capacity Building of REG Staffs"/>
        <s v="CDEU ( Institutional Strengthening and Capacity Development of the Electricity Utility- EUCL)"/>
        <s v="SEF (Studies and Expertise Fund)"/>
        <s v="Construction of 3x30MVA, 110/30kV Bugesera Industrial park substation and associated line bays"/>
        <s v="Construction of 2 x 40 MVA Bugesera Airport substation"/>
        <s v="Upgrade of Network fro Single Phase to Three Phase"/>
        <s v="Upgrade of Gasogi Feeder From Gikondo to Gahanga"/>
        <s v="Upgrade of Transformers ( Nyabarongo I, Mukungwa I, Kibogora, Gikondo and Kilinda)"/>
        <s v="Replacement of 2X16.5MVA, 6.6/110KV Transformers of Nyabarongo I Switchyard to 2x31.5MVA 110 KV Double Circuit Nyabarongo I-Muhanga- Kigoma Transmission Line 38 km, and Construction of Muhanga Substation 110/30 KV, 2*20MVA substation"/>
        <s v="Replacement of 6.6kv switchgear at NYABARONGO I"/>
        <s v="Improve protection of distribution transformers by installation of Cut-out and Surge arrestors combinations"/>
        <s v="Rwanda Energy Group Training Center Constructed"/>
        <s v="Installation of smart metering for all distribution transformers and medium/large customers"/>
        <s v="Substation upgrades, connections of feeders to substations, and rehabilitation (Nyamata, Rutongo, Gikomero and Kanombe, Shango,Muhanga, Rubavu and Nyagatare)"/>
        <s v="Energizing Development (EnDev)"/>
        <s v="Study for Geothermal Energy Development in Rwanda"/>
        <s v="Upgrade and extension of different Medium Voltage lines for improved supply"/>
        <s v="Power Africa: Pro-Poor Results Based Financing Program for Off-Grid Solar "/>
        <s v="Power Africa ,Renewable Energy; Climate change mitigation; Sustainable infrastructure"/>
        <s v="Project Development Programme (PDP) – Renewable Energy and Energy Efficiency Business Partnerships "/>
        <s v="National Electrification Programme with the support of financial support instruments established in the Rwanda Energy Access and Quality Improvement Project (REAQIP) for off-grid solar under programme 5 hosted at the Development Bank of Rwanda."/>
        <s v="Technical assistance to increase private sector participation in the development of off-grid connected hydro and solar power"/>
        <s v="Solar lighthing in urban infrastructure"/>
        <s v="Enforce use of efficient lighting in private sector building construction"/>
        <s v="Clean Cooking and fuel"/>
        <s v="Installation of Clean Cooking systems in Boarding Schools"/>
        <s v="Improving the Efficiency and Sustainability of Charcoal and Wood Fuel Value Chains "/>
        <s v="Empowering rural communities to cope with climate change effects through clean cooking and improved stoves"/>
        <s v="Enhancing capacity building in efficient energy using improved cook stoves for the community around Nyungwe National Park in Nyamasheke District"/>
        <s v="Development of efficient cook stove  around Gishwati-Mukura National Park"/>
        <s v="Production and distribution of efficient cookstoves and fuel"/>
        <s v="Develop data platforms, online repositories and reporting systems to track actions and energy access in the cooking sector. Provide capacity-building opportunities to producers, distributors/importers and cooperatives active in the cooking sector "/>
        <s v="Promoting Improved Cooking Stovesfor Sustainable Conservation of Ibanda-Makera Natural Forest in Kirehe District"/>
        <s v="Reducing dependency on Biomas energy through the promotion of highly effeicient alternative cooking technologies and increased forests productivity"/>
        <s v="Increasing the resilience of refugies and host communities through enhanced access to alternative energy source and improved environmental management in Rwanda"/>
        <s v="Improving the Efficiency and Sustainability of Charcoal and Wood fuel Value Chains"/>
        <s v="Assessment of the Implementation of the National Biogass Programme"/>
        <s v="Biogaz Project: Pig Biogaz Promotion"/>
        <s v="Transforming RNP into an efficient and low-carbon energy consumption institution"/>
        <s v="Street Lighting of National Roads and District Roads"/>
        <s v="Solar Public Lighting"/>
        <s v="Upgrade of LV Network in Kigali area i.e. Kisementi, Nyarutarama, Remera, Kimironko, Kicukiro, Gikondo and Kanombe areas"/>
        <s v="Green of Health System "/>
        <s v="Development of Bus Rapid Transit (BRT) infrastructure in City of Kigali "/>
        <s v="Detailed NMT plan for CBD and Kacyiru area"/>
        <s v="Detailed NMT plan for Gahanga area"/>
        <s v="Reservation of BRT Corridor"/>
        <s v="BRT Phase for 2025 relevant road upgrades to two lanes per direction and relevant NMT Primary Routes (RouteNyamirambo ‐"/>
        <s v="Dedicated Bus Lanes (DBL)  on  expanded roads"/>
        <s v="Extension and Improvement of existing PT Services "/>
        <s v="Gitega Kimisagara Green Link"/>
        <s v="Cable Car System between Nyabugogo and the CBD (Feasibility Study)"/>
        <s v="100% Universal Access for Streets and Sidewalks including BRT and NMT infrastructure"/>
        <s v="Investigate the establishment of a Kigali Transport Authority"/>
        <s v="Compilation of Transport Assessment Guidelines"/>
        <s v="People-Centered Street Design Manual"/>
        <s v="City-wide Origin-Destination Surveys"/>
        <s v="Commercial Street Upgrading Project I - Isoko Stade (500m) "/>
        <s v="Commercial Street Upgrading Project II - NR1 (400m) "/>
        <s v="City Center Street Improvement"/>
        <s v="Integrated Transport - Bus/taxi terminus"/>
        <s v="CIP 2: Market Street (2.5km)- Convert to one-way street with NMT lane "/>
        <s v="Rubavu High Street Project "/>
        <s v="CIP 3 - Construction of a transit taxi park in Rusizi CBD/construction of vehicular parking lots in city center &amp; cross border areas"/>
        <s v="Strengthen the capacity of transport sector at local and national levels for NDC implementation in the sector"/>
        <s v="Scale up Electric Mobility and Decarbonizing Transport sector in Rwanda project"/>
        <s v="Development of Comprehensive Mobility Plan in City of Kigali and Six Secondary Cities"/>
        <s v="Smart Mobility Lab"/>
        <s v="Support the development of models to limit the increase of private motorized transport"/>
        <s v="Policy Dialogue on Low Emission and Resilient Economic Development (DIAPOL)"/>
        <s v="Development of vehicle emission standards and adoption of IEC electric vehicle standards"/>
        <s v="Electric Motos"/>
        <s v="Accelerating the development of the e-mobility in Rwanda through the deployment of electric motorcycle taxis (e-motos) and e-buses "/>
        <s v="Sustainable Mobility - Strengthening, Prioritizing, and Investing in Non-Motorized Transport Infrastructure"/>
        <s v="E-Moto Deployment"/>
        <s v="OZONE PROJECT "/>
        <s v="Africa centre of excellence for sustainable cooling and cold chain"/>
        <s v="Howard G. Buffet Foundation Project "/>
        <s v="Deeping Efforts to accelerate Nationally Determined Contribution (NDC) implementation project "/>
        <s v="Capacity development for the implementation of Rwanda’s National Climate Contributions (NDCs)"/>
        <s v="Increasing Awareness of Rural Communities in Climate Change and NDCs for their Effective Participation in NDC Implementation in four Districts of the Amayaga Region of Rwanda"/>
        <s v="NDC Assist II (NDC mainstreaming + Capacity Building f. Art. 6)"/>
        <s v="Integration of Updated Nationally Determined Contribution (NDC) Into the Upcoming District Developments Strategies (2025-2030) "/>
        <s v="Awareness raising of local stakeholders in climate change and NDCs"/>
        <s v="Building capacity of meteorological, hydrological, and air quality services to support the implementation of Nationally Determined Contribution (NDC)"/>
        <s v="Institutional support project to the Ministry of Environment "/>
        <s v="Strengthenig capacity of focal ministries for NDC coordination and stakeholders engagement"/>
        <s v="Capacity building for sector experts on developing bankable projects inclusive of water, nutrients use efficiency, energy and agriculture sector needs"/>
        <s v="Scaling up the implementation of the NDCs in all Districts based on lessons learnt from 4 pilot Districts"/>
        <s v="Support to the Rwandan Nationally Determined Contributions"/>
        <s v="Climate Action Enhancement Package (CAEP) – Revision of the ENR SSP and integration of NDC in districts plans "/>
        <s v="Climate Action Enhancement Package (CAEP)-Technical assistance to conduct baseline study in agriculture "/>
        <s v="Climate Action Enhancement Package (CAEP)-Technical assistance to support to private sector to develop business ideas "/>
        <s v="Climate promise phase 2"/>
        <s v="Support to FONERWA basket-earmarked"/>
        <s v="Support to FONERWA basket-earmarked/Adaptation"/>
        <s v="FONERWA-Technical assistance to support to private sector to develop and implement NDCs projects through the development of flagships (Forestry, Agriculture, Energy) "/>
        <s v="NDC deepdive: Advancing Financial innovation to scale up climate action project"/>
        <s v="Environment and Natural resources"/>
        <s v="Strengthening Capacities of the Environment And Natural Resources (ENR) Sector For Green Economy Transformation"/>
        <s v="Building the Capacity of Rwanda’s Government to advance the National Adaptation Planning Process (NAP project)"/>
        <s v="NAP Phase II"/>
        <s v="Innovative Development Policy and Finance for Impact"/>
        <s v="National Employment Program (NEP)-Coordination and Business Development Advisors  ( BDAs)"/>
        <s v="Rwanda Innovation Fund project"/>
        <s v="Support to Investment Promotion in Rwanda"/>
        <s v="Strategic Capacity Building Initiative (SCBI)"/>
        <s v="Strengthening citizen participation in national planning and Budgeting for increased transparency and Accountability in Rwanda "/>
        <s v="NSDS3 Basket Fund NIS "/>
        <s v="International protocols implementation"/>
        <s v="Capacity building initiative transparency (CBIT)"/>
        <s v="ICT Private Sector Development &amp; Kigali Innovation City "/>
        <s v="GIH  E-Service in key sectors"/>
        <s v="Manufacturing Growth Project (Construction of Two Advanced Factory Units)"/>
        <s v="Rwanda Engineering and Manufacturing Corporation (REMCo)"/>
        <s v="Improved green culture and climate change resilience within Rwandan rulal communities"/>
        <s v="Strengthening Community Based Climate change Adaptation of smallholder farmers in Bugesera District Project"/>
        <s v="Enhancing Socio-Economic And Climate Resilience Through Ecosystem Based Adaptation ( Esecreba) In Gakenke District"/>
        <s v="Integrated Natural Resources Management for Resilience to climate Change and improving the livelihood for communities in Gakenke District. (INRM- Gakenke District)"/>
        <s v="Strengthening the Capacity of Environmental NGOs to actively participate and contribute to the Implementation of NDC and GGCRS Priorities through Bankable projects."/>
        <s v="Gender and NDC: Empower Women and Youth Organisations and Structures to actively participate in the implementation of NDC Priorities "/>
        <s v="Evidence Based Advocacy: Conduct Policy and communuty based Research on   environmental and climate change Laws and strategies (2 annual policy research and  Policy Dialogue)"/>
        <s v="Environmental and climate change education including training and build capacity of Media in environment and climate change reporting and establish a national/regional education and research centre"/>
        <s v="Eco-Schools Programme"/>
        <s v="Eco-Schools as a tool for integrating sustainable development and climate action within the Competency-Based Curriculum in Rwanda "/>
        <s v="Knowledge management and learning: Establish an online platform for best practices in environmental climate change for CSOs"/>
        <s v="Building Nature Based Community Development Models for sustainable livelihoods and climate resilience in East Africa Mountain ecosystems "/>
        <s v="International Networking, Knowledge Sharing, and Capacity Building for Improved Air Quality in East African Countries (Rwanda, Kenya, Uganda)"/>
        <s v="Rwanda Air Quality and Climate Change Monitoring Project"/>
        <s v="Kigali Amendiment Implementation Plan"/>
        <s v="Operationalization of Rwanda NDCs Implementation Framework "/>
        <s v="Operationalise the MRV "/>
        <s v="Rwanda  Biennial Transparent Report (BTR) "/>
        <s v="Fourth National Communication (NC4) project"/>
        <s v="Strengthening national capacity for NDC implementation, tracking the progress and reporting"/>
        <s v="Support Communication and awereness raising on NDCs Implementation"/>
        <s v="Building Capacity of  Local Government  to integrate climate change (adaptation and mitigation) into District Development Strategies based on experience of the 4 pilote Districts (Musanze, Nyagatare, Rubavu and Muhanga)"/>
        <s v="Building Capacity of national negotiators and technical officers  to effectively negotiate in international climate change meetings"/>
        <s v="Support for the development of a scale-up plan for the project reducing vulnerability to climate change in north west Rwanda through community based adaptation"/>
        <s v="Poverty Environment Action (PEA) for SDG Programme"/>
        <s v="PEA phase II"/>
        <s v="Improving livelihoods and climate resilience of the smallholder farmers by the use of green technologies in the district of Ngoma"/>
        <s v="Promoting Smallholder Agro-export Competitiveness Project (PSAC)"/>
        <s v="Improving the livelihood of the small holder farmers by promoting climate resilient measures in Ngeruka and Nyarugenge sectors, Bugesera District"/>
        <s v="Community empowerment by Beekeeping and beehives for honey production in Musanze District, National Volcanoes Park"/>
        <s v="Community Processing Centers"/>
        <s v="Support to the EDF National Authorizing Office Project"/>
        <s v="Promotion of a bee-friendly environment around Akagera National Park in the Eastern province"/>
        <s v="Promoting community and cultural based tourism in Gishwati-Mukura National Park area"/>
        <s v="Integrated Action for Climate Change Resilience and Livelihood in mountainous Rwanda "/>
        <s v="Facilitate Research activities on Gishwati National Park biodiversity under Gishwati Primate Project"/>
        <s v="Habituation of the Gishwati Chimps Community for tourism Purpose"/>
        <s v="Tourism and Conservation Management Project"/>
        <s v="Development of Mice Tourism Project"/>
        <s v="Heritage Corridor Tourism Development Project"/>
        <s v="Ubukerarugendo Imbere (Support to Private Sector and Job Creation in Rwanda) Project"/>
        <s v="Empowerment of women and youth for climate change resilience and environmental conservation in Nyagatare District"/>
        <s v="BIODIVERISTY FINANCE INITIATIVE PHASE II (BIOFIN II)"/>
        <s v="Enhancement of EBM V.2 "/>
        <s v="Fund Recapitalization "/>
        <s v="Redness suppprt to strengthen Rwanda's capacity to access GCF funds"/>
        <s v="GCF Readiness and Preparatory Support to Capacitate Rwanda’s Sub-National Level Actors in Green Growth and Climate Resilience"/>
        <s v="UEDI - MiR ( Urban Economic Development Intervention, promotion of Made in Rwanda products)"/>
        <s v="Sustainability Support Project"/>
        <s v="Enhancing Trade Competitiveness through E-Commerce in Rwanda"/>
        <s v="Access to Finance for Recovery and Resilience Project (phase2)"/>
        <s v="Public Finance Management -PFM, (Basket Fund)"/>
        <s v="Ireme Invest "/>
        <s v="Ireme Invest_planned"/>
        <s v="Nature, People, Climate"/>
        <s v="Intego - Rwanda's NDC Facility"/>
        <s v="E-mobility"/>
        <s v="Resilience and Sustainability Trust (RST)"/>
        <s v="Public Finance Management Reforms Project"/>
        <s v="Macroeconomic and Investment Policies (MIP): Green taxonomy; regulatory measurer(s) to support implementation"/>
        <s v="Sustainable DGP Budget"/>
        <s v="Adpatation at Altitude "/>
        <s v="Action Plan for Made in Rwanda construction sector"/>
        <s v="Priority Skills for Growth (PSG) project"/>
        <s v="Skills Development fund (SDF) Project"/>
        <s v="Regional Program on Social Protection and Climate Friendly Job Creation "/>
        <s v="NATIONAL EMPLOYMENT PROGRAMME PROJECT"/>
        <s v="Capacity development and the improvement of Rehabilitation and reformation programs in Rwanda prisons "/>
        <s v="COVID Response and Recovery: Impact Assessment of COVID-19 of CSO's Community Based Interventions and strategic Measures to improve community Livelihood and green recover"/>
        <s v="Post Implementation Support of Electronic Cargo Tracking System (ECTS) "/>
        <s v="Smart NPPA project"/>
        <s v="Improving Municipal Solid Waste (MSW) in secondary cities of Rwanda:  Muhanga and Huye Districs"/>
        <s v="Circular economy in waste management"/>
        <s v="Supporting a Sustainable Waste and Circular Economy in Rwanda"/>
        <s v="Construction of Sanitary landfill in the City of Kigali   "/>
        <s v="National Integrated Solid Waste Management Strategy implemetation"/>
        <s v="Construction of Kigali Municipal Solid Waste Management System at Nduba"/>
        <s v="Operationalization of sanitation facilities-Daily  management of   Nduba Landfill"/>
        <s v="Construction of landfill (Kigali (Ruliba)"/>
        <s v="Integrated waste management plan to be developed by the City (Kigali)"/>
        <s v="Construction of Engineered Landfill (Muhanga)"/>
        <s v="Construction of transfer stations (Muhanga)"/>
        <s v="Construction of a Landfill (Musanze)"/>
        <s v="Construction of Transfer Stations (Musanze)"/>
        <s v="Upgrading of existing landfill Nyagatare)"/>
        <s v="Construction of transfer stations Nyagatare)"/>
        <s v="Construction of engineered landfill (Rubavu)"/>
        <s v="Construction of transfer station (Rubavu)"/>
        <s v="Construction of a Landfill (Rusizi)"/>
        <s v="Construction of transfer stations (Rusizi)"/>
        <s v="PET Project (single use plastics)"/>
        <s v="Mobilisation and Support to community for collection, transportation and disposal of  COVID-19 Protectives equipements (masks)."/>
        <s v="MINAMATA initial assessment on mercury in Rwanda"/>
        <s v="National action plan to phase out mercury"/>
        <s v="Strengthening the capacity of Rwanda to implement bezol and rotadam conventions "/>
        <s v="Strenthening instituonal capacity for sound management of chemical and waste in Rwanda"/>
        <s v="Decoupling Hazardous Waste Generation (DHWG) from economic growth in Rwanda"/>
        <s v="Readness to Support on carbon pricing"/>
        <s v="Water and Sanitation SWAp Secretariat Activities Support"/>
        <s v="Construction of Kigali Centralised Sewerages system"/>
        <s v="Construction of Kagaga  Water Treatment System  from Kagaga River  (9,000 m3/day)"/>
        <s v="Operationalization of Kanzenze WTP (Tariff gap)"/>
        <s v="Detailed design  for Construction of Water and Waste water quality laboratory plus equipment and Construction of Training center"/>
        <s v="Construction of Kigali Centralized Sewerage System, Phase I "/>
        <s v="Rehabilitation and upgrading of semi-centralized sewerage system in Kigali Estates plus rehabilitation"/>
        <s v="Completion of 2 public toilets in Musanze and Nyanza Districts"/>
        <s v="Construction of  14 permanent toilets and  sanitary facilities  in  Different stop overs"/>
        <s v="Quick fix solution for wastewater treatment in Kigali (Masaka fecal sludge)"/>
        <s v="Construction of Kigali Faecal Sludge Treatment Plant constructed"/>
        <s v="Kigali Faecal Sludge Treatment Plant Project under Lake Victoria Basin Integrated Water Resources Management Programme"/>
        <s v="Feasibility study and detailed Design  for  Huye feacal sludge treatment plant and modern landfill"/>
        <s v="Feasibility study and detailed Design  for  Bugesera feacal sludge treatment plnt and modern landfill"/>
        <s v="Feasibility study  and Detailed Design Gisagara   feacal sludge treatment plant and modern landfill"/>
        <s v="GIY  Gisagara WASH Program"/>
        <s v="Feasibility study  and detailed Design for  Muhanga   feacal sludge treatment plant and modern landfill"/>
        <s v="Construction of Faecal sludge treatment plants and  Landfills in Musanze, Rubavu, Karongi and Rusizi "/>
        <s v="Detailed studies for the construction of Kicukiro Centralized Sewerage System"/>
        <s v="Review of detailed studies and construction of Gasabo Centralized Sewerage System"/>
        <s v="Rehabilitation of Karenge WTP"/>
        <s v="Upgrading of Karenge Water Treatment Plant"/>
        <s v="Construction of Burera Water Treatment Plant and forwarding infrastructure"/>
        <s v="Construction of Masaka WTP"/>
        <s v="Construction of Waste Water Treatment Plant (Muhanga)"/>
        <s v="Construction of a Waste Water Treatment Plant (Musanze)"/>
        <s v="Construction a waste water treatment plant to serve the City (Nyagatare)"/>
        <s v="Drainage and Sewerage Management for the City Core ( Rubavu)"/>
        <s v="Construction of waste water treatment plant (Rubavu)"/>
        <s v="Isuku Iwacu: Improved Latrines"/>
        <s v="Improvement of Sanitation in Urban Areas "/>
        <s v="Water Security for All Programm "/>
        <s v="Improving water security in Rwanda through rain water harvesting"/>
        <s v="Supervision of construction of rain water harvesting tanks (RWHTs) around the Volcanoes National Park in Musanze and Burera Districts"/>
        <s v="Support to rain water harvesting in Schools, Health Centers and households"/>
        <s v="Increase awareness on water harvesting techniques and management of small / medium irrigation systems"/>
        <s v="MASAKA multipurpose dyke project"/>
        <s v="Water storage systems"/>
        <s v="Sustainable Urban Wetlands Development in Kigali City "/>
        <s v="Develop Wetland masterplan for satellites and secondary cities "/>
        <s v="Promoting wise use of wetlands to build climate change resilience in Rwanda"/>
        <s v="Landscape Restoration of the Nyabugogo Wetland Project"/>
        <s v="Landscape Rehabilitation at Rusumo Power Company Ltd"/>
        <s v="Integrated Mukungwa wetland and landscape restoration project"/>
        <s v="Nyandungu Urban Wetland Eco-Tourism Park (NUWEP)"/>
        <s v="Community involvement to protect Rugezi marshland "/>
        <s v="Umusambi Village "/>
        <s v="Community involvement to protect Rugezi marshland phase II"/>
        <s v="Wetlands Management and Restoration using community-based adaptation approach "/>
        <s v="Wetland Park and Mixed Use Development"/>
        <s v="Building Resilient Wetlands and Associated Catchments’ Socio-Agro_x0002_Ecological Systems in Southern Kirehe Landscape, Eastern Rwanda."/>
        <s v="Wetland Park Area - 22.3 ha"/>
        <s v="Kicukiro Wetland and Biodiversity Park"/>
        <s v="Nyabarongo ECO Park and Wetlands"/>
        <s v="Kanyinya Wetland Town Park"/>
        <s v="Kigali CBD Wetland Park"/>
        <s v="Muhima Wetland Front"/>
        <s v="Rehabilitation and modernization of Bugarama mashland Project(2000 Ha)"/>
        <s v="Local partnership for rehabilitation of biodiversity and ecosystems in Nyabarongo Watershed /NGORORERO District"/>
        <s v="Giciye-Shyira- Karago-Mugogo-Satinskyi-Ndiza Subcatchment Landscape Restoration "/>
        <s v="Living Lakes Biodiversity and Climate Project"/>
        <s v="Nyagatare Ecosystem Based Restoration"/>
        <s v="Landscape restoration of Mwogo catchment"/>
        <s v="Bishenyi Watershed rehabilitation Project"/>
        <s v="Gikondo Industrial Park Relocation project"/>
        <s v=" Protection of lake Cyohoha North to restore its hydro-ecological services_x000a_"/>
        <s v="Kigali flood control and integrated urban catchment management project"/>
        <s v="Land Scape Restoration and Flood Control in Nyamasheke District"/>
        <s v="Hydrological Information System supporting water use efficiency planning and resilience to climate change"/>
        <s v="Volcanoes Community Resilient Project (VCRP) "/>
        <s v="Rwanda Integrated Landscape Climate Resilient Management Project "/>
        <s v="Technical asssistance  support to REMA - GGGI Collaboration with Italian Ministry of Environment,  Lands and Seas (IMELS) phase 2"/>
        <s v="Landscape restoration and integrated management of water resources and other catchments for the Koko river in Rutsiro District"/>
        <s v="IWRM: Environmental protection"/>
        <s v="Living water International project "/>
        <s v="Rwanda Sustainable Water Supply and Sanitation Program "/>
        <s v="Improvement of Urban Water Supply "/>
        <s v="Rehabilitation and Extension of water supply system (41.81 Km) in Nyagatare District"/>
        <s v="Rural Water Supply and Sanitation (PRSC-PEAMER 70% Increase) "/>
        <s v="RURAL WATER SUSTAINABILITY SUPPORT"/>
        <s v="Gicumbi Wash Program "/>
        <s v="Akagera Tourism Camps Sites Water Supply Project "/>
        <s v="Water supply projects alongside the border"/>
        <s v="Gasabo/Construction of Km 11 Water supply system in Bisenga, Kinyana, Gasagara Cells in Rusororo sector and Kibara, Gicaca Cells in Gikomero sectors"/>
        <s v="Gasabo/Construction of Burunga-Gitaraga-Kira water supply system (Km7) in Ndera Sector"/>
        <s v="Quick Win for Karongi district Water "/>
        <s v="Kigali Bulk Water Supply "/>
        <s v="Construction of Mwange water Supply System  in Gicumbi (12,000m3)"/>
        <s v="Constructed of Ngoma River Water Supply System Phase I ( 12,000 m3/day water treatment plant and distribution network)"/>
        <s v="Construction of Ngoma River Water Supply System, Phase II"/>
        <s v="Construction of Lake Muhazi Water Supply System (Phase I: Kiramuruzi Water Treatment Plant of 10,000 m3/day and distribution network)"/>
        <s v="Construction of Muhazi Water Supply System, Phase II"/>
        <s v="Construction of Musogoro Water Supply System, Phase II"/>
        <s v="Construction of Kagaga Water Supply System, Phase II"/>
        <s v="Construction of Gisagara Water Supply System, Phase I"/>
        <s v="FM3  Improvement of Water Supply Services in North-Central Kigali"/>
        <s v="Construction of Sake Water Supply System , Phase I (6,000 m3/day treatment plant and distribution system)"/>
        <s v="Construction of Sake Water Supply System, Phase II"/>
        <s v="Construction of Busogwe Water Supply System  ( 12 000 m3/day)"/>
        <s v="Construction of Kivu Belt Water Supply System ( 6,500 m3/day)"/>
        <s v="Rehabilitation of Shyogwe mayaga Dyke "/>
        <s v="Strengthening11km for Nzove-Ntora Principal Transmission Pipeline in Kigali City "/>
        <s v="Rehabilitation and extension of 284km in city of Kigali and surounding areas Construction of 200km and Rehabilitation of 84km"/>
        <s v="Construction, rehabilitatio, reinforcement and extention of 214km for Water supply distribution networks in RUBAVU secondary City  "/>
        <s v="Construction, rehabilitation, reinforcement and extention of 132.6km for Water supply distribution networks in RUSIZI secondary City"/>
        <s v="Construction of Nkururo-Nyamicucu-Kivuye-Rugarambiro water supply system in Burera District."/>
        <s v="Water Network Extension to Kagogo, Cyanika, Kinyababa and Bungwe Sectors in Burera District"/>
        <s v="Construction of Ngororero Water Supply System in Ngororero District "/>
        <s v="Construction of water supply system in Kibirizi and Ntyazo Sectors"/>
        <s v="Construction of 54 Km of Kibinja-Muyira-Karama water supply system"/>
        <s v="Rational use of Yanze river water for local agriculture development in Rulindo District and for domestic use in Kigali City"/>
        <s v="Construction of Water Supply System for Volcano Belt"/>
        <s v="Construction of Volcano Belt Water Supply System, Phase II"/>
        <s v="Improvement of Efficiency for Rural Water Supply Piped Schemes"/>
        <s v="Construction of 58.3 km of Water supply network  in Gicumbi"/>
        <s v="Construction of Water supply to selected IDP Model Villages"/>
        <s v="Rehabilitation of 203 non-function rural water supply systems    "/>
        <s v="Construction of extension of Gakirarugo water pipeline to Nyabitare and Nyakabungo Cells in Mpanga Sector Kirehe District"/>
        <s v="Construction of 130 boreholes"/>
        <s v="Rehabilitation of of Karenge-Juru Pipeline to supply water to Mwogo and Juru: 100 km pipelines, 2 reservoirs"/>
        <s v="Construction of New Karenge-Rwamagana Town Main Transmission Pipeline"/>
        <s v="Construction of 47.8 km Water supply network  in Karongi"/>
        <s v="Feasibility study and detailed design of Water Supply System in Gakenke district"/>
        <s v="Feasibility study and detailed design for construction of Rwimbeho-Mwogo water supply system district in Nyamagabe District"/>
        <s v="Feasibility study and detailed design for water supply system from Muvumba multipurpose dam in Nyagatare District "/>
        <s v="Feasibility study and detailed design for water supply system along Kivu Belt (phase II)"/>
        <s v="Feasibility study and detailed design for water supply system in Kirehe District"/>
        <s v="Development of Water Supply Master Plan for Kigali City"/>
        <s v="Feasibiliy study for water supply in volcanic regions Rwanda(final report  feasibility study )"/>
        <s v="Feasibility study for water access roll out program for households and productive use areas connections"/>
        <s v="National Integrated Water Supply and Sanitation Master Plan"/>
        <s v="Rehabilitation of non functional water supply sytems "/>
        <s v="Storm Water Management system (Kigali)"/>
        <s v="CIP 7 -Storm Water Drains (Huye)"/>
        <s v="Rehabilitation of 300 ha of Gikondo wetland (Kigali)"/>
        <s v="Implementation of Kigali Urban Wetland Master Plan (Kigali)"/>
        <s v="Kigali Wetland Biodiversity Parks (Kigali)"/>
        <s v="Kigali Water front development (Kigali)"/>
        <s v="Support to the integrated management of water ressources of Lake Kivu and Ruzizi River (regional, incl. DRC)"/>
        <s v="Community access to drinking water and rainwater harvesting in Ruhango District"/>
        <s v="Karongi WASH Program "/>
        <s v="The Integrated Water Resources Management (IWRM) Investment Fund (IIF) "/>
        <s v="Development of a Centre of Excellence (CoE) in Water Resources Management and Engineering "/>
        <s v="Assessment of the status of water pollution of the Nile Basin and its associated water ecosystems basins in Rwanda. Case study Nyabarongo river"/>
        <s v="KNOWAT project (Knowing water better: Towards fairer and more sustainable access to natural resources for greater food security"/>
        <s v="Feasibility study of intercatchment"/>
        <s v="Development of environmental flows in different catchments in Rwanda"/>
        <s v="Review of the national water Resource Master plan of 2015"/>
        <s v="Adapting to Climate Change in Lake Victoria Basin (ACC-LVB) project "/>
        <s v="Rehabilitation and Extension of Water Supply in the Volcanic Region in Rwanda "/>
        <s v="Sebeya Landscape Restoration Pilot Programme in Rwanda "/>
        <s v="Sebeya Project (Embedding Integrated Water Resource Management in Rwanda)"/>
        <s v="Upscaling Sebeya IWRM Project"/>
        <s v="Contribution to the implementation of the Lake Kivu and Ruzizi River - ABAKIR"/>
        <s v="Muvumba Multipurpose Dam Project "/>
        <s v="Muvumba catchment restoration"/>
        <s v="Feasibility study on the involvement of the private sector in Dam construction/potential business opportunities in water production and access "/>
        <s v="Multi Purpose-Dam Akanyaru: NELSAP"/>
        <s v="Building Climate Resilience by implementing the Upper_x000a_Nyabarongo Catchment Restoration Plan in the Mbirurume"/>
        <s v="River Nyabarongo Ecosystem Rehabilitation to Increase Resilience to Climate Change Effects by Improving Youth Livelihoods "/>
        <s v="A Stand Still  Regional Program Idea  for Watershed Protection and Livelihood Resilience around Lake Kivu ( Rwanda &amp; Congo )"/>
        <s v="Climate Resilience of Coastal Cities at Lake Kivu Project(CRCCP)"/>
        <s v="Mukungwa Watershed Conservation and Rehabilitation Project (MWCRP)"/>
        <s v="Rehabilitation of Mukungwa and Kinoni riverbanks and hillsides)  in Gakenke  District"/>
        <s v="Kivu watershed restauration "/>
        <s v="Management of Water Flows from Volcano Area "/>
        <s v="GCF National Adaptation Readiness and Preparatory Support for Building Flood Resilience Capacities in Rwanda"/>
        <s v="Safeguarding communities and their investments against landslide and other floods related risks in Gakenke District, Rwanda_x000a_"/>
        <s v="Mainstreaming climate change to mitigate floods in Nyabugogo commercial area"/>
        <s v="START FUND  Project: Emergency Activities"/>
        <s v="Disaster response intervention"/>
        <s v="Construction of Meteo Rwanda Headquarters that is appropriate for modern investments"/>
        <s v="National Geospatial HUB"/>
        <s v="Construction of Kazo principal weather station Offices "/>
        <s v="Conduct trainings and sensitization through Media on disaster risk reduction and management"/>
        <s v="Building Capacity of health workers in disaster prevention, detection, response and recovery to reduce the risk of outbreaks and diseases"/>
        <s v="Review/update  of the National risk Atlas"/>
        <s v="Strengthening National and Local Disaster Risk Management Capacity, Resilience and Enhancing preparedness and early warning syatem in Rwanda"/>
        <s v="Enhancing the capacity of Meteo Rwanda to meet the category 2 of the Global Framework for Climate Service (GFCS) classification"/>
        <s v="Feasibility study  and construction of a Centre for Meteorological experiment, atmospheric measurement equipment calibration and recertification"/>
        <s v="Developing a holistic weather and Climate information generation and dissemination system to user representatives country wide"/>
        <s v="Feasibility study and setting up radar mosaicking and upper air stations"/>
        <s v="Curriculum development, Feasibility study and establishment of Rwanda Meteorological Training and Research Centre (RMTRC)"/>
        <s v="Installing Lightning protection equipment in Rutsiro District funded "/>
        <s v="Promote community based shock responsive mitigation and adaptation  measures to enhance food security: Dam construction- Kirehe"/>
        <s v="Operationalize the standard operating procedures (SOPs)"/>
        <s v="Training of Districts staff on  Disaster management information system, Disaster risk profile data base"/>
        <s v="Mainstreaming Disaster management in projects"/>
        <s v="Building resilience of the population: Construction of strong houses, drainage systems, settlement etc "/>
        <s v="Strengthening DRM Capacity, Resilience and Enhancing Preparedness and Early Warning System in Rwanda "/>
        <s v="Malaria- National Strategic Funding Project-Rbf Model"/>
        <s v="Sustaining Influenza Surveillance Networks and Response to Seasonal and Pandemic Influenza "/>
        <s v="Who Health Support "/>
        <s v="Awareness and sensitization  of local communities   to promote environmental health and reduce the air pollution and  mitigate the adverse effects of climate change "/>
        <s v="Rural electrification withmini-grid in Rwanda" u="1"/>
        <s v="PRISM - SHF ( Partnership for Resilient and Inclusive Small Livestock Markets) - Agriculture intervention " u="1"/>
        <s v="Support SORWATHE and ASSOPTHE  IN SUSTAINABLE BUSINESS" u="1"/>
        <s v="Reducing vulnerability to climate change through enhanced community-based biodiversity conservation in the Eastern Province of Rwanda (COMBIO" u="1"/>
        <s v="220kV single circuit Rusumo-Rilima-Shango " u="1"/>
        <s v="Rwanda Electricity Transmission Grid Expansion Project " u="1"/>
        <s v="Rwanda Universal Energy Access Program (RUEAP)" u="1"/>
        <s v="Malaria - National Strategic Funding project" u="1"/>
        <s v="PRISM - Modern value chain (Partnership for Resilenent and Inclusive Small Livestock Markets) -- Agriculture intervention " u="1"/>
        <s v="Development of New Agriculture ExportChain" u="1"/>
        <s v="Agricultural Mechanization Programme" u="1"/>
        <s v="Immediate Action Irrigation Project (Government Fund Irrigation Project-GFI) " u="1"/>
        <s v="Large scale Forest Landscape Restoration (FLR) in Africa - tree rich landscapes to foster biodiversity, climate change resilience and better livelihoods" u="1"/>
        <s v="Affordable Housing land/plots serviced    with road grading works  to facilitate affordable Homes (NST" u="1"/>
        <s v="Distribution Management System installed " u="1"/>
        <s v="Electricity Access Rollout Program (EARP) (New Households connected to the Grid (MV and LV lines included)" u="1"/>
        <s v="Feasability study of the Nuclear project in Rwanda" u="1"/>
        <s v="Rwanda Energy Access and Quality Improvement Project " u="1"/>
        <s v="Rwanda Universal Energy Access Project" u="1"/>
        <s v="Rwanda Universal Energy Access Program" u="1"/>
        <s v="INTERNATIONAL PROTOCALS IMPLEMENTED" u="1"/>
        <s v="CAPACITY BUILDING INITIATIVE TRANSPARENCY (CBIT) " u="1"/>
        <s v="Rwanda Fourth National  Communications (FNC) report " u="1"/>
        <s v="Decaupling harzadous waste generation from economic growth in Rwanda" u="1"/>
        <s v="Expansion of Karenge WTP and transmission  and distributions facilities " u="1"/>
        <s v="Tackling storm water, soil erosion, and sedimentation in Kigali City flood hotspots (Gatsata, Gisozi and MAGERWA-RWANDEX)" u="1"/>
        <s v="Climate adaptation in the volcanoes region of Rwanda" u="1"/>
        <s v="Assessment of Rusizi IV HPP" u="1"/>
        <s v="National Electrification Programme" u="1"/>
        <s v="Development of climate  resilient transport infrastructure (Developing Capacity for Climate Resilient Road Transport Infrastructure) " u="1"/>
        <s v="Introduction of electric vehicles in Rwanda" u="1"/>
        <s v="Climate Action Enhancement Package (CAEP)-Study of the current situation of climate actions in Rwanda private sector, and existing financial instruments for funding private sector climate actions " u="1"/>
        <s v="Develop and elaborate the MRV framework for Rwanda’s updated NDC " u="1"/>
        <s v="Building Nature Based Community Development Models for sustainable livelihoods" u="1"/>
      </sharedItems>
    </cacheField>
    <cacheField name="US$ Committed (Total Budget)" numFmtId="168">
      <sharedItems containsSemiMixedTypes="0" containsString="0" containsNumber="1" minValue="0" maxValue="257500000"/>
    </cacheField>
    <cacheField name="Contribution (%) to the NDC output " numFmtId="0">
      <sharedItems containsMixedTypes="1" containsNumber="1" minValue="0" maxValue="85.833333333333329"/>
    </cacheField>
    <cacheField name=" US$ Disbursed (2020-2021)" numFmtId="0">
      <sharedItems containsBlank="1" containsMixedTypes="1" containsNumber="1" minValue="0" maxValue="59954231.75"/>
    </cacheField>
    <cacheField name=" US$ Disbursed (2021-2022)" numFmtId="0">
      <sharedItems containsString="0" containsBlank="1" containsNumber="1" minValue="0" maxValue="50716418.260897629"/>
    </cacheField>
    <cacheField name=" US$ Disbursed (2022-2023)" numFmtId="0">
      <sharedItems containsString="0" containsBlank="1" containsNumber="1" minValue="0" maxValue="100000000"/>
    </cacheField>
    <cacheField name=" US$ Disbursed (2023-2024)" numFmtId="0">
      <sharedItems containsString="0" containsBlank="1" containsNumber="1" minValue="0" maxValue="48854664.679080002"/>
    </cacheField>
    <cacheField name=" US$ Disbursed (2024-2025)" numFmtId="0">
      <sharedItems containsString="0" containsBlank="1" containsNumber="1" minValue="0" maxValue="134975305.40831998"/>
    </cacheField>
    <cacheField name="Project  immediate activities" numFmtId="0">
      <sharedItems containsBlank="1" longText="1"/>
    </cacheField>
    <cacheField name="Estimated cost for immediate activities" numFmtId="0">
      <sharedItems containsBlank="1" containsMixedTypes="1" containsNumber="1" containsInteger="1" minValue="25000" maxValue="800000"/>
    </cacheField>
    <cacheField name="Sector/NST1" numFmtId="0">
      <sharedItems containsBlank="1"/>
    </cacheField>
    <cacheField name="Sub-Sector/NST1" numFmtId="0">
      <sharedItems/>
    </cacheField>
    <cacheField name="Implementing Entity" numFmtId="0">
      <sharedItems/>
    </cacheField>
    <cacheField name="Type of Implementing Entity" numFmtId="0">
      <sharedItems/>
    </cacheField>
    <cacheField name="Focal point in the Implementing Entity_x000a_(optional field)" numFmtId="0">
      <sharedItems containsBlank="1"/>
    </cacheField>
    <cacheField name="Status" numFmtId="0">
      <sharedItems count="6">
        <s v="Without support"/>
        <s v="Concluded"/>
        <s v="Ongoing"/>
        <s v="To be determined"/>
        <s v="Planned"/>
        <s v="Indicative"/>
      </sharedItems>
    </cacheField>
    <cacheField name="Start date of the project" numFmtId="0">
      <sharedItems containsBlank="1" containsMixedTypes="1" containsNumber="1" containsInteger="1" minValue="2020" maxValue="2024"/>
    </cacheField>
    <cacheField name=" End date of the project" numFmtId="0">
      <sharedItems containsString="0" containsBlank="1" containsNumber="1" containsInteger="1" minValue="2020" maxValue="2030"/>
    </cacheField>
    <cacheField name="Start - End date of the project" numFmtId="0">
      <sharedItems containsBlank="1"/>
    </cacheField>
    <cacheField name="Priotization" numFmtId="0">
      <sharedItems containsBlank="1"/>
    </cacheField>
    <cacheField name="Support type" numFmtId="0">
      <sharedItems containsBlank="1"/>
    </cacheField>
    <cacheField name="Funding Source/Institutions" numFmtId="0">
      <sharedItems containsBlank="1"/>
    </cacheField>
    <cacheField name="Funding Type (Financial_x000a_instrument)" numFmtId="0">
      <sharedItems containsBlank="1"/>
    </cacheField>
    <cacheField name="Channel of Financial Flows" numFmtId="0">
      <sharedItems/>
    </cacheField>
    <cacheField name="Value Chain of Services/Contribution " numFmtId="0">
      <sharedItems containsBlank="1"/>
    </cacheField>
    <cacheField name="Contribution (impact) to the revised GGCRS " numFmtId="0">
      <sharedItems containsBlank="1" count="10">
        <s v="TPA 3. Sustainable land use and resource management, PoA 3.1 Adaptive and resilient land use management and spatial development"/>
        <m/>
        <s v="TPA 3. Sustainable land use and resource management, PoA 3.2 Integrated water resources management"/>
        <s v="TPA 4. Vibrant resilient green rural livelihoods, PoA 4.1 Sustainable agriculture, forestry, and conservation"/>
        <s v="TPA 2. Green urban transition and integration, PoA 2.1 Low carbon urban infrastructure and services"/>
        <s v="TPA 4. Vibrant resilient green rural livelihoods, PoA 4.2 Functioning rural settlements"/>
        <s v="Cross-cutting"/>
        <s v="TPA 1. Green Industrialisation and trade, PoA 1.2 Green industry and private sector participation"/>
        <s v="TPA 1. Green Industrialisation and trade, PoA 1.1 Low-carbon, climate resilient energy and transport networks"/>
        <s v="TPA 2. Green urban transition and integration, PoA 2.2 Integrated and resilient urban landscapes"/>
      </sharedItems>
    </cacheField>
    <cacheField name="Budget Consolidated" numFmtId="0">
      <sharedItems containsString="0" containsBlank="1" containsNumber="1" minValue="0" maxValue="479633854"/>
    </cacheField>
    <cacheField name="Comments or additional information on the support/implement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0">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moting climate resilient and sustainable land and water management technologies for improving agriculture productivity in rural community areas "/>
    <n v="0"/>
    <n v="0"/>
    <m/>
    <m/>
    <m/>
    <m/>
    <m/>
    <s v="`"/>
    <n v="280000"/>
    <s v="Agriculture"/>
    <x v="0"/>
    <s v="Rwanda Agriculture Board (RAB)"/>
    <s v="Sectoral Ministry"/>
    <m/>
    <s v="Without support"/>
    <n v="2021"/>
    <n v="2024"/>
    <s v="Start date:01/07/2021                  End date: 30/06/2024"/>
    <s v="High"/>
    <s v="Project"/>
    <m/>
    <m/>
    <s v="To be determined"/>
    <m/>
    <s v="TPA 3. Sustainable land use and resource management, PoA 3.1 Adaptive and resilient land use management and spatial development"/>
    <n v="0"/>
    <s v="Concept note"/>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n v="235000000"/>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trengthening Education for Agricultural Development (SEAD)"/>
    <n v="6853014.9500000002"/>
    <n v="2.9161765744680851E-2"/>
    <m/>
    <n v="6853014.9500000002"/>
    <m/>
    <m/>
    <m/>
    <m/>
    <s v="Not Applicable"/>
    <s v="Agriculture"/>
    <x v="0"/>
    <s v="Rwanda Development Board (RDB)"/>
    <s v="Sectoral Ministry"/>
    <m/>
    <s v="Concluded"/>
    <n v="2021"/>
    <n v="2022"/>
    <s v="Start date:30/04/2021                  End date: 30/06/2022"/>
    <s v="Not Applicable"/>
    <s v="Technical Assistance"/>
    <s v="Netherlands Ministry of Foreign Affairs through the EP-Nuffic Netherlands Initiative for Capacity development in Higher Education programme"/>
    <s v="Grant/GoR"/>
    <s v="Bilateral"/>
    <m/>
    <m/>
    <n v="6853014.9500000002"/>
    <s v="This Project was Completed in previous quarter._x000a_SEAD is designed to help achieve sustainable food security in Rwanda by improving education and training, research and community services in agricultural production and the management of value chains, land and water resources. "/>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trengthening Education for Agriculture Development for western Province (SEAD West)"/>
    <n v="2400997.91"/>
    <n v="1.0217012382978724E-2"/>
    <n v="2400997.91"/>
    <m/>
    <m/>
    <m/>
    <m/>
    <m/>
    <s v="Not Applicable"/>
    <s v="Agriculture"/>
    <x v="0"/>
    <s v="Rwanda Development Board (RDB)"/>
    <s v="Sectoral Ministry"/>
    <m/>
    <s v="Ongoing"/>
    <n v="2020"/>
    <n v="2025"/>
    <s v="Start date:07/10/2020                 End date: 31/12/2025"/>
    <s v="Not Applicable"/>
    <s v="Technical Assistance"/>
    <s v="Netherlands "/>
    <s v="Grant"/>
    <s v="Bilateral"/>
    <m/>
    <m/>
    <n v="2400997.91"/>
    <s v="The objective of this project is to Strengthen Education for Agricultural Development value chain development in the Congo Nile Ridge Area (SEAD West) in North West through improved vocational and professional education and training in agriculture with nexus to water"/>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iority Crop Intensification  Project (Including Fertilizer Import (CIP)"/>
    <n v="143391612.78031623"/>
    <n v="0.61017707566092017"/>
    <n v="997369.24169813446"/>
    <n v="2400199.04"/>
    <n v="997369.24169813446"/>
    <n v="4021369.8486000001"/>
    <n v="134975305.40831998"/>
    <s v="Not Applicable"/>
    <s v="Not Applicable"/>
    <s v="Agriculture"/>
    <x v="0"/>
    <s v="Rwanda Agriculture Board (RAB)"/>
    <s v="Sectoral Ministry"/>
    <m/>
    <s v="Ongoing"/>
    <s v="2020*"/>
    <n v="2026"/>
    <s v="Start date: 01/07/2017_x000a_End date: 30/06/2024                      Extended 2026_x000a_"/>
    <s v="Not Applicable"/>
    <s v="Project"/>
    <s v="Ministry of Finance and Economic Planning (MINECOFIN)/GoR"/>
    <s v="Government of Rwanda(GoR)"/>
    <s v="Government of Rwanda(GoR)"/>
    <s v="3. Budgeting &amp; Investment"/>
    <m/>
    <n v="73322988.553156272"/>
    <s v="The objective of the project is to increase the productivity levels of maize, rice, wheat, beans, soybean, cassava, Irish potato, and banana country wide . Extended to 2026 (MINECOFIN MTPIP) initial $72,455,490)"/>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BIP  Agriculture production systems development and intensification"/>
    <n v="4520624.1295800004"/>
    <n v="1.9236698423744682E-2"/>
    <m/>
    <m/>
    <m/>
    <n v="999361.45686000003"/>
    <n v="3521262.6727200001"/>
    <s v="Not Applicable"/>
    <s v="Not Applicable"/>
    <s v="Agriculture"/>
    <x v="0"/>
    <s v="Rwamagana District/LODA"/>
    <s v="Local Government (Districts, Provinces, CoK)"/>
    <m/>
    <s v="Ongoing"/>
    <n v="2023"/>
    <n v="2026"/>
    <s v="Start date: 2023_x000a_End date: 2026                _x000a_"/>
    <s v="Not Applicable"/>
    <s v="Project"/>
    <s v="Ministry of Finance and Economic Planning (MINECOFIN)/GoR"/>
    <s v="Government of Rwanda(GoR)"/>
    <s v="Government of Rwanda(GoR)"/>
    <s v="3. Budgeting &amp; Investment"/>
    <m/>
    <n v="4520624.1295800004"/>
    <s v="Rwamagan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21  Agriculture production system development and intensification projects"/>
    <n v="1459703.8583399998"/>
    <n v="6.2115057801702123E-3"/>
    <m/>
    <m/>
    <m/>
    <n v="502418.30417999998"/>
    <n v="957285.55415999994"/>
    <s v="Not Applicable"/>
    <s v="Not Applicable"/>
    <s v="Agriculture"/>
    <x v="0"/>
    <s v="Muhanga District/LODA"/>
    <s v="Local Government (Districts, Provinces, CoK)"/>
    <m/>
    <s v="Ongoing"/>
    <n v="2023"/>
    <n v="2026"/>
    <s v="Start date: 2023_x000a_End date: 2026                _x000a_"/>
    <s v="Not Applicable"/>
    <s v="Project"/>
    <s v="External"/>
    <s v="Grant/GoR"/>
    <s v="Multirateral"/>
    <s v="3. Budgeting &amp; Investment"/>
    <m/>
    <n v="1459703.8583399998"/>
    <s v="Muhang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3 % of women  and  man with rigth over agriculture  land under crop rotation (Gender and agriculture indicators, GMO, 2017 p.13)"/>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Female are more involved in agriculture compared to male, and most of them are in subsistence agriculture (EICV4, 2013/14).     "/>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n v="279000000"/>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ment of market Responsive Plant Varieties and Seed Systems to Reduce Rwanda's Dependency on Seed Importation Project "/>
    <n v="2921276.3239038638"/>
    <n v="1.0470524458436787E-2"/>
    <n v="747654.29818386398"/>
    <n v="1095821.01"/>
    <m/>
    <n v="270418.2"/>
    <n v="807382.81571999996"/>
    <s v="Not Applicable"/>
    <s v="Not Applicable"/>
    <s v="Agriculture"/>
    <x v="0"/>
    <s v="Rwanda Agriculture Board (RAB)"/>
    <s v="Sectoral Ministry"/>
    <m/>
    <s v="Ongoing"/>
    <s v="2020*"/>
    <n v="2026"/>
    <s v="Start date: 01/07/2016_x000a_End date: 30/06/2023 (Extended to 2026)_x000a_"/>
    <s v="Not Applicable"/>
    <s v="Project"/>
    <s v="Ministry of Finance and Economic Planning (MINECOFIN)/GoR"/>
    <s v="Government of Rwanda(GoR)"/>
    <s v="Government of Rwanda(GoR)"/>
    <s v="3. Budgeting &amp; Investment"/>
    <m/>
    <n v="2921276.3239038638"/>
    <s v="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U support for enhanced Small livestock, Aquaculture and Horticulture Value chains  ( Climate Smart Agriculture )"/>
    <n v="3461538.461538461"/>
    <n v="1.2406947890818856E-2"/>
    <n v="692307.69230769225"/>
    <n v="692307.69230769225"/>
    <n v="692307.69230769225"/>
    <n v="692307.69230769225"/>
    <n v="692307.69230769225"/>
    <s v="Not Applicable"/>
    <s v="Not Applicable"/>
    <s v="Agriculture"/>
    <x v="0"/>
    <s v="ENABEL/EMBASSY OF BELGIUM "/>
    <s v="Non Government Organizations"/>
    <m/>
    <s v="Planned"/>
    <s v="2020*"/>
    <n v="2025"/>
    <s v="Start date: 01/01/2012_x000a_End date: 30/06/2025_x000a_"/>
    <s v="Not Applicable"/>
    <s v="Project"/>
    <s v="European Union (EU)"/>
    <s v="Grant/GoR"/>
    <s v="Multirateral"/>
    <m/>
    <m/>
    <n v="3461538.461538461"/>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FIFA: Agri-Value Chain, Finance linkage"/>
    <n v="54631.942694203331"/>
    <n v="1.9581341467456392E-4"/>
    <n v="36421.29512946889"/>
    <n v="18210.647564734445"/>
    <m/>
    <m/>
    <m/>
    <s v="Not Applicable"/>
    <s v="Not Applicable"/>
    <s v="Agriculture"/>
    <x v="0"/>
    <s v="DUHAMIC-ADRI"/>
    <s v="Non Government Organizations"/>
    <m/>
    <s v="Concluded"/>
    <s v="2020*"/>
    <n v="2020"/>
    <s v="Start date: 2018_x000a_End date: 2020_x000a_"/>
    <s v="Not Applicable"/>
    <s v="Project"/>
    <m/>
    <s v="Grant/GoR"/>
    <s v="Multirateral"/>
    <m/>
    <m/>
    <n v="36421.29512946889"/>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artnership for Resilient and Inclusive Small Livestock Markets (PRISM)"/>
    <n v="12038436.949948048"/>
    <n v="4.314851953386397E-2"/>
    <n v="1321845.7547713197"/>
    <n v="2685977.7772357226"/>
    <n v="2802092.1662210063"/>
    <n v="2595462.81384"/>
    <n v="2633058.4378800001"/>
    <s v="Not Applicable"/>
    <s v="Not Applicable"/>
    <s v="Agriculture"/>
    <x v="0"/>
    <s v="Rwanda Agriculture Board (RAB)"/>
    <s v="Sectoral Ministry"/>
    <m/>
    <s v="Ongoing"/>
    <n v="2020"/>
    <n v="2026"/>
    <s v="Start date: 01/03/2020_x000a_End date: 30/06/2024                   Extended to 2026_x000a_"/>
    <s v="Not Applicable"/>
    <s v="Project"/>
    <s v="ENABEL"/>
    <s v="Loan/GoR"/>
    <s v="Bilateral"/>
    <s v="3. Budgeting &amp; Investment"/>
    <m/>
    <n v="10785058.715008"/>
    <s v="Extended to from $ 9,337,573 (in 2020-2024) to $ 10785058.7 to (2026). See MTPIP MINECOFIN "/>
  </r>
  <r>
    <s v="1. Increased productivity, nutritional value and resilience through sustainable, diversified, and integrated crop, livestock, and fish production systems in a gender-responsive and climate resilient manner"/>
    <s v="1.2 Llivestock husbandry improved "/>
    <s v="1.2.2 Number of seeds multiplier Cooperatives disaggregated by gender head of cooperatives (Gender and agriculture indicators, GMO, 2017 p.17)"/>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reening Girinka: piloting climate smart approaches in crop-livestock intensification"/>
    <n v="535262.93725612597"/>
    <n v="1.9185051514556486E-3"/>
    <n v="535262.93725612597"/>
    <m/>
    <m/>
    <m/>
    <m/>
    <s v="Not Applicable"/>
    <s v="Not Applicable"/>
    <s v="Agriculture"/>
    <x v="0"/>
    <s v="Rwanda Agriculture Board (RAB)"/>
    <s v="Sectoral Ministry"/>
    <m/>
    <s v="Concluded"/>
    <s v="2020*"/>
    <n v="2021"/>
    <s v="Start date: 04/03/2019_x000a_End date: 30/06/2021_x000a_"/>
    <s v="Not Applicable"/>
    <s v="Project"/>
    <s v="FONERWA"/>
    <s v="Government of Rwanda(GoR)"/>
    <s v="Government of Rwanda(GoR)"/>
    <m/>
    <m/>
    <n v="535262.93725612597"/>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ako Integrated Beef project "/>
    <n v="11963309.671245804"/>
    <n v="4.2879246133497508E-2"/>
    <n v="2481654.835622902"/>
    <n v="2481654.835622902"/>
    <n v="7000000"/>
    <m/>
    <m/>
    <s v="Not Applicable"/>
    <s v="Not Applicable"/>
    <s v="Agriculture"/>
    <x v="0"/>
    <s v="Gako Meat Company Ltd "/>
    <s v="Private Sector Company"/>
    <m/>
    <s v="Concluded"/>
    <s v="2020*"/>
    <n v="2023"/>
    <s v="Start date: 01/07/2014_x000a_End date: 30/06/2023_x000a_"/>
    <s v="Not Applicable"/>
    <s v="Project"/>
    <s v="GOR/Cattle Ville Ranchers/Gako Beef Company Ltd"/>
    <s v="Government of Rwanda(GoR)"/>
    <s v="Government of Rwanda(GoR)"/>
    <m/>
    <m/>
    <n v="63000000"/>
    <s v="The objective of the project is to increase beef production through providing basic infrastructure in Gako far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wanda Dairy Development Project (RDDP)"/>
    <n v="4048742.88"/>
    <n v="1.4511623225806451E-2"/>
    <m/>
    <m/>
    <m/>
    <n v="3892742.88"/>
    <n v="156000"/>
    <s v="Not Applicable"/>
    <s v="Not Applicable"/>
    <s v="Agriculture"/>
    <x v="0"/>
    <s v="Rwanda Agriculture Board (RAB)"/>
    <s v="Sectoral Ministry"/>
    <m/>
    <s v="Ongoing"/>
    <s v="2020*"/>
    <n v="2026"/>
    <s v="Start date: 19/12/2016_x000a_End date: 01/07/2026_x000a_"/>
    <s v="Not Applicable"/>
    <s v="Project"/>
    <s v="IFAD/GoR"/>
    <s v="Grant/Loan/GoR"/>
    <s v="Multirateral"/>
    <m/>
    <m/>
    <n v="65069100"/>
    <s v="The project objective is to increase the Volume and value of milk sold from targeted small-holder dairy farmers. Extended to 2026 with additional fund of $ 4,048,742.8 (MINECOFIN MTPIP 2023-2026)"/>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he cow in the car Project "/>
    <n v="502570.52"/>
    <n v="1.8013280286738353E-3"/>
    <m/>
    <n v="169501.02"/>
    <m/>
    <m/>
    <m/>
    <s v="Not Applicable"/>
    <s v="Not Applicable"/>
    <s v="Agriculture"/>
    <x v="0"/>
    <s v="National Industrial Research and Development Agency (NIRDA)"/>
    <s v="Sectoral Ministry"/>
    <m/>
    <s v="Ongoing"/>
    <n v="2020"/>
    <n v="2023"/>
    <s v="Start date:30/07/2019_x000a_End date: 30/06/2023_x000a_"/>
    <s v="Not Applicable"/>
    <s v="Project"/>
    <s v="OCP-AFRICA-MOROCCO "/>
    <s v="Grant"/>
    <s v="Multirateral"/>
    <m/>
    <m/>
    <n v="502570.52"/>
    <s v="The purpose of the project is to support industries in Cow Value Chain by financing science, technology and innovation research related to Cow value chain."/>
  </r>
  <r>
    <s v="1. Increased productivity, nutritional value and resilience through sustainable, diversified, and integrated crop, livestock, and fish production systems in a gender-responsive and climate resilient manner"/>
    <s v="1.3 Manure management improved"/>
    <s v="1.3.1 Number of  new kraals"/>
    <s v="To be determined (TBD)"/>
    <s v="To be determined (TBD)"/>
    <s v="To be determined (TBD)"/>
    <n v="30500000"/>
    <s v="AFOLU (Agriculture, Forestry &amp; Other Land Use)"/>
    <s v="Mitigation"/>
    <s v="Ministry of Agriculture and Animal Resources (MINAGRI)"/>
    <s v="Sectoral Ministry "/>
    <s v="Sectoral Ministry "/>
    <s v="Sectoral Ministry "/>
    <s v="To be determined (TBD)"/>
    <m/>
    <s v="Adoption of more efficient manure management systems, including promotion of collective farms and training, under the Rwanda Livestock Master Plan. "/>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irinka Project/One Cow Per Family Project"/>
    <n v="16243651.199999999"/>
    <n v="0.53257872786885241"/>
    <n v="291316.99245156237"/>
    <n v="291316.99245156237"/>
    <n v="291316.99245156237"/>
    <n v="291316.99245156237"/>
    <m/>
    <s v="Not Applicable"/>
    <s v="Not Applicable"/>
    <s v="Agriculture"/>
    <x v="0"/>
    <s v="Rwanda Agriculture Board (RAB)"/>
    <s v="Sectoral Ministry"/>
    <m/>
    <s v="Ongoing"/>
    <s v="2020*"/>
    <n v="2024"/>
    <s v="Start date: 01/07/2006_x000a_End date: 30/06/2024_x000a_"/>
    <s v="Not Applicable"/>
    <s v="Project"/>
    <s v="Ministry of Finance and Economic Planning (MINECOFIN)/GoR"/>
    <s v="Government of Rwanda(GoR)"/>
    <s v="Government of Rwanda(GoR)"/>
    <m/>
    <m/>
    <n v="16243651.199999999"/>
    <s v="The purpose of this project is to reduce poverty through dairy cattle farming; improving livelihoods through increased milk consumption and income generation"/>
  </r>
  <r>
    <s v="1. Increased productivity, nutritional value and resilience through sustainable, diversified, and integrated crop, livestock, and fish production systems in a gender-responsive and climate resilient manner"/>
    <s v="1.4 Fertilizers improved"/>
    <s v="1.4.1  Area (ha) compost application"/>
    <s v="To be determined (TBD)"/>
    <s v="11,090,756,475 tone"/>
    <s v="To be determined (TBD)"/>
    <n v="77000000"/>
    <s v="AFOLU (Agriculture, Forestry &amp; Other Land Use)"/>
    <s v="Mitigation"/>
    <s v="Ministry of Agriculture and Animal Resources (MINAGRI)"/>
    <s v="Sectoral Ministry "/>
    <s v="Sectoral Ministry "/>
    <s v="Sectoral Ministry "/>
    <s v="To be determined (TBD)"/>
    <m/>
    <s v=" Increased use of organic waste in soil fertilizers, supported by target to apply composting within all agricultural households by 2030, and more judicious fertilizer use and promotion of fertigation to enhance fertiliser uptake."/>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2 Quantity (t/ha) of compost application"/>
    <s v="1786524000 (2020/2021)"/>
    <s v="11,090,756,475 tone"/>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3 Quantity (kg/t rice) deep fertiliser and biomass use in rice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echnical assistance to conduct feasibility studies on the use of biomass resources for composting and its conflict with other uses including biomass use for cooking and building materials"/>
    <n v="0"/>
    <n v="0"/>
    <m/>
    <m/>
    <m/>
    <m/>
    <m/>
    <s v="1.Review of the concept note and development of the project proposal 2.Conduct a research survey on the use of biomass resources for composting and its conflict with other uses including biomass use for cooking and building materials                                                                                                               "/>
    <n v="280000"/>
    <s v="Agriculture"/>
    <x v="0"/>
    <s v="Rwanda Agriculture Board (RAB)"/>
    <s v="Sectoral Ministry"/>
    <m/>
    <s v="Without support"/>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4 Fertilizers improved"/>
    <s v="1.4.4 % of farmer who have accesses  to organic Fertilizers disaggregated by gender (Gender and agriculture indicators, GMO, 2017 p.15)"/>
    <s v="Male: 75% Female: 45% (National Agriculture Survey, 2013)"/>
    <s v="To be determined (TBD)"/>
    <s v="To be determined (TBD)"/>
    <m/>
    <s v="AFOLU (Agriculture, Forestry &amp; Other Land Use)"/>
    <s v="Mitigation"/>
    <s v="Ministry of Agriculture and Animal Resources (MINAGRI)"/>
    <s v="Sectoral Ministry "/>
    <s v="Sectoral Ministry "/>
    <s v="Sectoral Ministry "/>
    <s v="To be determined (TBD)"/>
    <m/>
    <s v="Women continue to have limited access to agricultural inputs including fertilizers. The limited land size prevents them from being eligible to the fertilizers’ subsidy programme (GENDER MONITORING OFFICE,  March  2017)_x000a_"/>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Organic “Green” Natural Fertilizers Made in Rwanda"/>
    <n v="0"/>
    <n v="0"/>
    <m/>
    <m/>
    <m/>
    <m/>
    <m/>
    <s v="1.Review of the concept note and development of the project proposal             2. Support to the development of feasibility study and Environmental and Social Impact Assessment  (ESSIA)."/>
    <n v="280000"/>
    <s v="Agriculture"/>
    <x v="0"/>
    <s v="Renewgreen Ltd"/>
    <s v="Private Sector Company"/>
    <m/>
    <s v="Without support"/>
    <m/>
    <m/>
    <s v="To be determined"/>
    <s v="High"/>
    <s v="Project"/>
    <m/>
    <m/>
    <s v="To be determined"/>
    <m/>
    <m/>
    <n v="0"/>
    <s v="Business Plan available. The project consist of making green organic fertilizer using Rwandan natural powdered limestone and volcanic basalt, lake sediments, and peat to produce a locally-made “natural organic fertilizer"/>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Radical terracing :125000 Ha                                                Progressive terracing:965,604 Ha                     (Baseline 2021,  PSTA4)   "/>
    <s v="Radical terracing: 142,500 Ha by 2024 (PSTA4)                                                     Progressive terracing: 1,007,624 Ha by 2024 (PSTA4)"/>
    <s v="To be determined (TBD)"/>
    <n v="924000000"/>
    <s v="AFOLU (Agriculture, Forestry &amp; Other Land Use)"/>
    <s v="Mitigation"/>
    <s v="Ministry of Agriculture and Animal Resources (MINAGRI)"/>
    <s v="Sectoral Ministry "/>
    <s v="Sectoral Ministry "/>
    <s v="Sectoral Ministry "/>
    <s v="To be determined (TBD)"/>
    <m/>
    <s v="Installation of 165,000 Ha land protection terracing structures in sloped arable areas to present soil erosion, leading to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RT: Terracing, Agri-activities"/>
    <n v="102212.33985895358"/>
    <n v="1.1061941543176794E-4"/>
    <n v="34070.779952984529"/>
    <n v="34070.779952984529"/>
    <n v="34070.779952984529"/>
    <m/>
    <m/>
    <s v="Not Applicable"/>
    <s v="Not Applicable"/>
    <s v="Agriculture"/>
    <x v="0"/>
    <s v="DUHAMIC-ADRI"/>
    <s v="Non Government Organizations"/>
    <m/>
    <s v="Ongoing"/>
    <n v="2020"/>
    <n v="2023"/>
    <s v="Start: 2020_x000a_End date: 2023 _x000a_"/>
    <s v="Not Applicable"/>
    <s v="Project"/>
    <s v="Not identified"/>
    <s v="Grant/GoR"/>
    <s v="Multirateral"/>
    <m/>
    <m/>
    <n v="102212.33985895358"/>
    <s v="Kayonza and Rutsiro"/>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trengthening Climate Resilience for Rural Communities in northern Rwanda (SCRNRP) "/>
    <n v="26229113.273385111"/>
    <n v="2.8386486226607263E-2"/>
    <n v="5245822.6546770222"/>
    <n v="5245822.6546770222"/>
    <n v="5245822.6546770222"/>
    <n v="5245822.6546770222"/>
    <n v="5245822.6546770222"/>
    <s v="Not Applicable"/>
    <s v="Not Applicable"/>
    <s v="Agriculture"/>
    <x v="0"/>
    <s v="Rwanda Green Fund"/>
    <s v="Sectoral Ministry"/>
    <m/>
    <s v="Ongoing"/>
    <n v="2020"/>
    <n v="2025"/>
    <s v="Start: 01/07/2019_x000a_End date: 30/06/2025 _x000a_"/>
    <s v="Not Applicable"/>
    <s v="Project"/>
    <s v="FONERWA/GCF"/>
    <s v="Grant/GoR"/>
    <s v="Multirateral"/>
    <m/>
    <m/>
    <n v="26229113.273385111"/>
    <s v="Gicumbi"/>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onstruction of terraces (Radical and Progressive)  and trenches"/>
    <n v="1923480"/>
    <n v="2.0816883116883118E-3"/>
    <m/>
    <m/>
    <m/>
    <n v="641160"/>
    <n v="1282320"/>
    <s v="Not Applicable"/>
    <s v="Not Applicable"/>
    <s v="Agriculture"/>
    <x v="0"/>
    <s v="Musanze District/LODA"/>
    <s v="Local Government (Districts, Provinces, CoK)"/>
    <m/>
    <s v="Ongoing"/>
    <n v="2023"/>
    <n v="2026"/>
    <s v="Start: 2023_x000a_End date: 2026_x000a_"/>
    <s v="Not Applicable"/>
    <s v="Project"/>
    <s v="Domestic Financing"/>
    <s v="Government of Rwanda(GoR)"/>
    <s v="Government of Rwanda(GoR)"/>
    <s v="3. Budgeting &amp; Investment"/>
    <m/>
    <n v="1923480"/>
    <s v="Musanze District,New Projec MINECOFIN MTPIP 2023-2026"/>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Hinga Weze"/>
    <n v="13065615.199999999"/>
    <n v="1.4140276190476189E-2"/>
    <n v="6532807.5999999996"/>
    <n v="6532807.5999999996"/>
    <m/>
    <m/>
    <m/>
    <s v="Not Applicable"/>
    <s v="Not Applicable"/>
    <s v="Agriculture"/>
    <x v="0"/>
    <s v="Rwanda Agriculture Board (RAB)"/>
    <s v="Sectoral Ministry"/>
    <m/>
    <s v="Concluded"/>
    <s v="2020*"/>
    <n v="2022"/>
    <s v="Start: 2017_x000a_End date: 2022"/>
    <s v="Not Applicable"/>
    <s v="Project"/>
    <s v="USAID/CNFA"/>
    <s v="Grant"/>
    <s v="Multirateral"/>
    <m/>
    <m/>
    <n v="13065615.199999999"/>
    <s v="The project aims to sustainably increase smallholder farmers’ income, improve the nutritional status of women and children, and increase the resilience of Rwanda’s agricultural and food systems to a changing climate"/>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n v="173000000"/>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Improving coffee production, productivity and quality "/>
    <n v="16286636.066552581"/>
    <n v="9.4142405008974459E-2"/>
    <n v="1430665.2210308607"/>
    <n v="1430665.2210308607"/>
    <n v="1430665.2210308607"/>
    <n v="3676837.5937799998"/>
    <n v="8317802.8096799999"/>
    <s v="Not Applicable"/>
    <s v="Not Applicable"/>
    <s v="Agriculture"/>
    <x v="0"/>
    <s v="National Agricultural Export Development Board (NAEB)"/>
    <s v="Sectoral Ministry"/>
    <m/>
    <s v="Ongoing"/>
    <s v="2020*"/>
    <n v="2026"/>
    <s v="Start date: 01/07/2011_x000a_End date: 30/06/2023            Extended to 2026_x000a_"/>
    <s v="Not Applicable"/>
    <s v="Project"/>
    <s v="Ministry of Finance and Economic Planning (MINECOFIN)/GoR"/>
    <s v="Government of Rwanda(GoR)"/>
    <s v="Government of Rwanda(GoR)"/>
    <s v="3. Budgeting &amp; Investment"/>
    <m/>
    <n v="11881779.452732582"/>
    <s v="The objective of the project is to increase coffee production and productivity as well improving coffee quality. The Coffee production volumes will be increased (2.8 to 3.0kg/tree). Extended from concluded $ 9,560,066 to 2023-2026 MINECOFIN MTPIP"/>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ea Expansion Project"/>
    <n v="1515942.0999098977"/>
    <n v="8.7626710977450738E-3"/>
    <n v="237293.04600494885"/>
    <n v="237293.04600494885"/>
    <m/>
    <n v="604556.00789999997"/>
    <n v="436800"/>
    <s v="Not Applicable"/>
    <s v="Not Applicable"/>
    <s v="Agriculture"/>
    <x v="0"/>
    <s v="National Agricultural Export Development Board (NAEB)"/>
    <s v="Sectoral Ministry"/>
    <m/>
    <s v="Ongoing"/>
    <s v="2020*"/>
    <n v="2026"/>
    <s v="Start date: 01/07/2009_x000a_End date: 30/06/2023            Extended to 2026_x000a_"/>
    <s v="Not Applicable"/>
    <s v="Project"/>
    <s v="Ministry of Finance and Economic Planning (MINECOFIN)/GoR"/>
    <s v="Government of Rwanda(GoR)"/>
    <s v="Government of Rwanda(GoR)"/>
    <s v="3. Budgeting &amp; Investment"/>
    <m/>
    <n v="1515942.0999098977"/>
    <s v="The objective of the project is to Increase tea production and export through supporting in the expropriation, Resettlement &amp; livelihood restoration, Expansion program &amp; seedlings production, and factories construction.                                                                                                                                                        Extended from concluded (with $1,952,030 from 2009-2023) "/>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moting sustainable Organic Coffee production for communities resilience in Rwanda"/>
    <n v="0"/>
    <n v="0"/>
    <m/>
    <m/>
    <m/>
    <m/>
    <m/>
    <s v="1.Review of the concept note and development of the project proposal           2. Support to the development of feasibility study"/>
    <n v="270000"/>
    <s v="Agriculture"/>
    <x v="0"/>
    <s v="Vie et Environment Rwanda (VER)"/>
    <s v="Non Government Organizations"/>
    <m/>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limate mainstreaming pilot for the coffee and tea sectors"/>
    <n v="960456.49800000014"/>
    <n v="5.5517716647398851E-3"/>
    <n v="320152.16600000003"/>
    <n v="320152.16600000003"/>
    <n v="320152.16600000003"/>
    <m/>
    <m/>
    <s v="Not Applicable"/>
    <s v="Not Applicable"/>
    <s v="Agriculture"/>
    <x v="0"/>
    <s v="National Agricultural Export Development Board (NAEB)"/>
    <s v="Sectoral Ministry"/>
    <m/>
    <s v="Concluded"/>
    <s v="2020*"/>
    <n v="2022"/>
    <s v="Start date:20/06/2017_x000a_End date: 30/06/2022_x000a_"/>
    <s v="Not Applicable"/>
    <s v="Project"/>
    <s v="FONERWA/DFID"/>
    <s v="Grant/GoR"/>
    <s v="Multirateral"/>
    <m/>
    <m/>
    <n v="1600760.83"/>
    <s v="The objective is to pilot a strategic mainstreaming project with focus on the development of mainstreaming of climate into a sector development and investment planning process"/>
  </r>
  <r>
    <s v="1. Increased productivity, nutritional value and resilience through sustainable, diversified, and integrated crop, livestock, and fish production systems in a gender-responsive and climate resilient manner"/>
    <s v="1.7 Conservation tillage enhanced "/>
    <s v="1.7.1  Area (ha) with conservation tillage"/>
    <s v="To be determined (TBD)"/>
    <s v="To be determined (TBD)"/>
    <s v="To be determined (TBD)"/>
    <n v="128000000"/>
    <s v="AFOLU (Agriculture, Forestry &amp; Other Land Use)"/>
    <s v="Mitigation"/>
    <s v="Ministry of Agriculture and Animal Resources (MINAGRI)"/>
    <s v="Sectoral Ministry "/>
    <s v="Sectoral Ministry "/>
    <s v="Sectoral Ministry "/>
    <s v="To be determined (TBD)"/>
    <m/>
    <s v="Reduction in vertical movement of soil, leaving more crop residue on the soil surface, thereby reducing soil erosion,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duction and integration of improved forage into smallholder feeding systems"/>
    <n v="0"/>
    <n v="0"/>
    <m/>
    <m/>
    <m/>
    <m/>
    <m/>
    <s v=" Support to develop the concept note "/>
    <n v="280000"/>
    <s v="Agriculture"/>
    <x v="0"/>
    <s v="Rwanda Agriculture Board (RAB)"/>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n v="156000000"/>
    <s v="AFOLU (Agriculture, Forestry &amp; Other Land Use)"/>
    <s v="Mitigation"/>
    <s v="Ministry of Agriculture and Animal Resources (MINAGRI)"/>
    <s v="Sectoral Ministry "/>
    <s v="Sectoral Ministry "/>
    <s v="Sectoral Ministry "/>
    <s v="To be determined (TBD)"/>
    <m/>
    <s v="Replacement of 10% domestic cows with improved cow species; expansion of fish farming, poultry and other small livestock to increase protein food supply without increasing cows; and change in livestock mix. "/>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quaculture and Fisheries Development Project "/>
    <n v="2793604.9397484371"/>
    <n v="1.7907723972746391E-2"/>
    <n v="994495.93974843714"/>
    <m/>
    <m/>
    <n v="780000"/>
    <n v="1019109"/>
    <s v="Not Applicable"/>
    <s v="Not Applicable"/>
    <s v="Agriculture"/>
    <x v="0"/>
    <s v="Rwanda Agriculture Board (RAB)"/>
    <s v="Sectoral Ministry"/>
    <m/>
    <s v="Ongoing"/>
    <s v="2020*"/>
    <n v="2026"/>
    <s v="Start date: 01/07/2015_x000a_End date: 30/06/2023                Extended 2026_x000a_ "/>
    <s v="Not Applicable"/>
    <s v="Project"/>
    <s v="Ministry of Finance and Economic Planning (MINECOFIN)/GoR"/>
    <s v="Government of Rwanda(GoR)"/>
    <s v="Government of Rwanda(GoR)"/>
    <s v="3. Budgeting &amp; Investment"/>
    <m/>
    <n v="2793604.9397484399"/>
    <s v="Rwamagana, Rutsiro, Rusizi, Rulindo, Ruhango, Rubavu, Nyaruguru, Gisagara  and Nyarugenge                                 Initial budget 2015-2023 : $994,496.                                                    Budget extension 2023-2026 : $ 1799109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Building climate resiliency for fisher communities through promotion of fish value chain_x000a_"/>
    <n v="0"/>
    <n v="0"/>
    <m/>
    <m/>
    <m/>
    <m/>
    <m/>
    <s v="Not Applicable"/>
    <n v="300000"/>
    <s v="Agriculture"/>
    <x v="0"/>
    <s v="Rwanda Agriculture Board (RAB)"/>
    <s v="Sectoral Ministry"/>
    <m/>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Livestock Intensification Project (LIP)"/>
    <n v="12590854.577815307"/>
    <n v="8.0710606268046839E-2"/>
    <n v="627274.99883765378"/>
    <n v="2531460.21"/>
    <n v="627274.99883765378"/>
    <n v="3736195.3613399998"/>
    <n v="5068649.0088"/>
    <s v="Not Applicable"/>
    <s v="Not Applicable"/>
    <s v="Agriculture"/>
    <x v="0"/>
    <s v="Rwanda Agriculture Board (RAB)"/>
    <s v="Sectoral Ministry"/>
    <m/>
    <s v="Ongoing"/>
    <s v="2020*"/>
    <n v="2026"/>
    <s v="Start date: 01/07/2014_x000a_End date: 30/06/2024                 Extended 2026_x000a_"/>
    <s v="Not Applicable"/>
    <s v="Project"/>
    <s v="Ministry of Finance and Economic Planning (MINECOFIN)/GoR"/>
    <s v="Government of Rwanda(GoR)"/>
    <s v="Government of Rwanda(GoR)"/>
    <s v="3. Budgeting &amp; Investment"/>
    <m/>
    <n v="10952574.1"/>
    <s v="The purpose of this project is to improve the competitiveness of the livestock subsector in regional and international markets. 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ment of efficient and inclusive market-systems for value chains of poultry and pig industries under ENABEL "/>
    <n v="1226842.5631799998"/>
    <n v="7.8643754049999987E-3"/>
    <m/>
    <n v="249513.03"/>
    <m/>
    <n v="828029.60837999999"/>
    <n v="149299.92480000001"/>
    <s v="Not Applicable"/>
    <s v="Not Applicable"/>
    <s v="Agriculture"/>
    <x v="0"/>
    <s v="Rwanda Agriculture Board (RAB)"/>
    <s v="Sectoral Ministry"/>
    <m/>
    <s v="Ongoing"/>
    <s v="2020*"/>
    <n v="2026"/>
    <s v="Start date: 01/07/2019_x000a_End date: 30/06/2024                Extended 2026_x000a_"/>
    <s v="Not Applicable"/>
    <s v="Project"/>
    <s v="ENABEL"/>
    <s v="Grant"/>
    <s v="Bilateral"/>
    <s v="3. Budgeting &amp; Investment"/>
    <m/>
    <n v="12747994.859999999"/>
    <s v="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nabel-Rwanda Agriculture Country Program  (Poultry, Piggery and Animal feeds) value chains"/>
    <n v="54415.832640000001"/>
    <n v="3.4881944000000003E-4"/>
    <m/>
    <m/>
    <m/>
    <n v="54415.832640000001"/>
    <m/>
    <s v="Not Applicable"/>
    <s v="Not Applicable"/>
    <s v="Agriculture"/>
    <x v="0"/>
    <s v="National Industrial Research and Development Agency (NIRDA)"/>
    <s v="Sectoral Ministry"/>
    <m/>
    <s v="Ongoing"/>
    <n v="2023"/>
    <n v="2026"/>
    <s v="Start date: 2023_x000a_End date: 2026             _x000a_"/>
    <s v="Not Applicable"/>
    <s v="Project"/>
    <s v="ENABEL"/>
    <s v="Grant"/>
    <s v="Bilateral"/>
    <s v="3. Budgeting &amp; Investment"/>
    <m/>
    <n v="54415.832640000001"/>
    <s v="New project  (MINECOFIN MTPIP2023-2026)"/>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Livestock Infrastructure Support Program (LISP)"/>
    <n v="4638943.2694799993"/>
    <n v="2.9736815829999996E-2"/>
    <m/>
    <m/>
    <m/>
    <n v="1559220"/>
    <n v="3079723.2694799998"/>
    <m/>
    <m/>
    <s v="Agriculture"/>
    <x v="0"/>
    <s v="Rwanda Agriculture Board (RAB)"/>
    <s v="Sectoral Ministry"/>
    <s v="Fabrice (HoD)/_x000a_RAB 0785781138_x000a_"/>
    <s v="Ongoing"/>
    <n v="2023"/>
    <n v="2026"/>
    <s v="Start: 2023                              End : 2026"/>
    <s v="Not Applicable"/>
    <s v="Project"/>
    <s v="Ministry of Finance and Economic Planning (MINECOFIN)/GoR"/>
    <s v="Government of Rwanda(GoR)"/>
    <s v="Government of Rwanda(GoR)"/>
    <s v="3. Budgeting &amp; Investment"/>
    <m/>
    <n v="4638943.2694800003"/>
    <s v=" (Not retained for next Fiscal Year). it has an action plan and budget for 2022/23 from MINECOFIN.                                      Included from indicative to Ongoing Under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n v="24000000"/>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AB Competitive Research"/>
    <n v="8288358.5052725915"/>
    <n v="0.34534827105302462"/>
    <n v="3166418.702992592"/>
    <n v="2588406.65"/>
    <m/>
    <n v="1861398.2758799999"/>
    <n v="672134.87639999995"/>
    <s v="Not Applicable"/>
    <s v="Not Applicable"/>
    <s v="Agriculture"/>
    <x v="0"/>
    <s v="Rwanda Agriculture Board (RAB)"/>
    <s v="Sectoral Ministry"/>
    <m/>
    <s v="Ongoing"/>
    <n v="2021"/>
    <n v="2026"/>
    <s v="Start date: 2020_x000a_End date:2026_x000a_"/>
    <s v="Not Applicable"/>
    <s v="Project"/>
    <s v="GoR &amp; Basket Fund and Grants"/>
    <s v="Grant/GoR"/>
    <s v="Multirateral"/>
    <s v="1. Knowledge Products (Capacity Building or Technology Transfer)"/>
    <m/>
    <n v="8288358.5052725924"/>
    <s v="The objective of the project is to enhance researchers’ capacity and financial support to High Yielding varieties development.                                                               Location: Countrywide                                                                                                                                                                                                                                                             Extedec from concluded with $ 12,916,842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Mainstreaming Climate Smart Planning and Implementation into Agricultural Development feasibility study  "/>
    <n v="678549.67770902533"/>
    <n v="2.8272903237876054E-2"/>
    <m/>
    <m/>
    <m/>
    <m/>
    <m/>
    <s v="Not Applicable"/>
    <s v="Not Applicable"/>
    <s v="Agriculture"/>
    <x v="0"/>
    <s v="Ministry of Environment (MoE)"/>
    <s v="Sectoral Ministry"/>
    <m/>
    <s v="Concluded"/>
    <n v="2020"/>
    <n v="2021"/>
    <s v="Start date: 1-1-2020_x000a_End date: 31-12-2021_x000a_"/>
    <s v="Not Applicable"/>
    <s v="Technical Assistance"/>
    <s v="GREEN CLIMATE FUND (GCF)"/>
    <s v="Grant/GoR"/>
    <s v="Multirateral"/>
    <m/>
    <m/>
    <n v="678549.67770902533"/>
    <s v="PPF"/>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Mainstreaming Climate Smart Planning and Implementation into Agricultural Development   "/>
    <n v="40800000"/>
    <n v="1.7"/>
    <m/>
    <m/>
    <m/>
    <m/>
    <m/>
    <s v="1.Development of full project proposal                "/>
    <n v="300000"/>
    <s v="Agriculture"/>
    <x v="0"/>
    <s v="Ministry of Environment (MoE)"/>
    <s v="Sectoral Ministry"/>
    <m/>
    <s v="Indicative"/>
    <m/>
    <m/>
    <s v="To be determined"/>
    <s v="High"/>
    <s v="Technical Assistance"/>
    <s v="GREEN CLIMATE FUND (GCF)"/>
    <m/>
    <s v="To be determined"/>
    <m/>
    <m/>
    <n v="40800000"/>
    <s v="Recources mobilisation for the project implementatio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echnical assistance in improvement of TRM and seed value chain"/>
    <n v="35000"/>
    <n v="1.4583333333333334E-3"/>
    <m/>
    <n v="35000"/>
    <m/>
    <m/>
    <m/>
    <s v="Not Applicable"/>
    <s v="Not Applicable"/>
    <s v="Agriculture"/>
    <x v="0"/>
    <s v="International Union for Conservation of Nature (IUCN)"/>
    <s v="Non Government Organizations"/>
    <m/>
    <s v="Concluded"/>
    <s v="2020*"/>
    <n v="2021"/>
    <s v="Start date: 15/01/2019_x000a_End date: 30/07/2021  _x000a_"/>
    <s v="Not Applicable"/>
    <s v="Technical Assistance"/>
    <s v="REMA/LDCF"/>
    <s v="Grant"/>
    <s v="Multirateral"/>
    <m/>
    <m/>
    <n v="35000"/>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s v="Enhancing the operational capacity of RICA to ensure high quality of seed produced in Rwanda"/>
    <n v="217808.81"/>
    <n v="9.0753670833333324E-3"/>
    <m/>
    <n v="217808.81"/>
    <m/>
    <m/>
    <m/>
    <s v="Not Applicable"/>
    <s v="Not Applicable"/>
    <s v="Agriculture"/>
    <x v="0"/>
    <s v="Rwanda Institute for Conservation Agriculture (RICA)"/>
    <s v="Private Sector Company"/>
    <m/>
    <s v="Concluded"/>
    <n v="2021"/>
    <n v="2022"/>
    <s v="Start date: 01/07/2021_x000a_End date: 30/09/2022  _x000a_"/>
    <s v="Not Applicable"/>
    <s v="Technical Assistance"/>
    <s v="Domestic Financing"/>
    <s v="Government of Rwanda(GoR)"/>
    <s v="Government of Rwanda(GoR)"/>
    <m/>
    <m/>
    <n v="217808.81"/>
    <s v="Annual FY2021/22 Achievements against targets_x000a_-_x0009_Allowance to students who are in professional internship (24 Private seed inspectors) attachments who will be deployed in districts was paid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educing Vulnerability to Climate Change of Communities Living in Degraded Savannahs, Forests and Wetlands Using Ecosystem Based Adaptation Approach   In Rwanda (LDCF II) "/>
    <n v="1224157.6429759662"/>
    <n v="5.1006568457331924E-2"/>
    <n v="764224.1809928529"/>
    <n v="361666.85674547986"/>
    <n v="98266.605237633368"/>
    <n v="0"/>
    <n v="0"/>
    <s v="Not Applicable"/>
    <s v="Not Applicable"/>
    <s v="Agriculture"/>
    <x v="0"/>
    <s v="Rwanda Environment Management Authority (REMA)"/>
    <s v="Sectoral Ministry"/>
    <m/>
    <s v="Concluded"/>
    <s v="2020*"/>
    <n v="2024"/>
    <s v="Start date: 15/09/2016_x000a_End date: 31/12/2024 _x000a_"/>
    <s v="Not Applicable"/>
    <s v="Project"/>
    <s v="Global Environment Facility (GEF) "/>
    <s v="Grant/GoR"/>
    <s v="Multirateral"/>
    <s v="3. Budgeting &amp; Investment"/>
    <m/>
    <n v="1224157.6429759662"/>
    <s v="Gasabo, Kayonza, Kirehe, Bugesera, Ngororero and Musanze           Updated from $988,141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cosystems/Landscape approach to climate proof of the rural settlement program of Rwanda (LDCF III)"/>
    <n v="7220542.5300000003"/>
    <n v="0.30085593875"/>
    <m/>
    <n v="573000"/>
    <n v="1636870"/>
    <n v="2015060.73"/>
    <n v="2995611.8"/>
    <s v="Not Applicable"/>
    <s v="Not Applicable"/>
    <s v="Agriculture"/>
    <x v="0"/>
    <s v="Rwanda Environment Management Authority (REMA)"/>
    <s v="Sectoral Ministry"/>
    <m/>
    <s v="Ongoing"/>
    <n v="2022"/>
    <n v="2028"/>
    <s v="Start date: 01/06/202022_x000a_End date: 31/06/2028  _x000a_"/>
    <s v="Not Applicable"/>
    <s v="Project"/>
    <s v="Global Environment Facility (GEF) /UNDP"/>
    <s v="Grant/GoR"/>
    <s v="Multirateral"/>
    <s v="3. Budgeting &amp; Investment"/>
    <m/>
    <n v="7220542.5300000003"/>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cosystems/Landscape approach to climate proof of the rural settlement program of Rwanda (LDCFIV)"/>
    <n v="320000"/>
    <n v="1.3333333333333334E-2"/>
    <m/>
    <m/>
    <n v="20000"/>
    <n v="300000"/>
    <m/>
    <s v="Not Applicable"/>
    <s v="Not Applicable"/>
    <s v="Agriculture"/>
    <x v="0"/>
    <s v="Rwanda Environment Management Authority (REMA)"/>
    <s v="Sectoral Ministry"/>
    <m/>
    <s v="Planned"/>
    <n v="2023"/>
    <n v="2024"/>
    <s v="Start date: 2023_x000a_End date: 2024_x000a_"/>
    <s v="Not Applicable"/>
    <s v="Project"/>
    <s v="Global Environment Facility (GEF) /UNDP"/>
    <s v="Grant/GoR"/>
    <s v="Multirateral"/>
    <s v="3. Budgeting &amp; Investment"/>
    <m/>
    <n v="320000"/>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s v="Ecosystem based restoration approach for Nyungwe-Ruhango corridor project"/>
    <n v="0"/>
    <n v="0"/>
    <m/>
    <m/>
    <m/>
    <m/>
    <m/>
    <s v="Not Applicable"/>
    <s v="Not Applicable"/>
    <s v="Agriculture"/>
    <x v="0"/>
    <s v="Rwanda Environment Management Authority (REMA)"/>
    <s v="Sectoral Ministry"/>
    <m/>
    <s v="Without support"/>
    <m/>
    <m/>
    <s v="To be determined"/>
    <s v="Medium"/>
    <s v="Project"/>
    <s v="GEF/WB "/>
    <m/>
    <s v="To be determined"/>
    <m/>
    <m/>
    <n v="0"/>
    <s v="new area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moting green solutions for market led agriculture under variable and changing climatic conditions in Eastern Province of Rwanda"/>
    <n v="172223.96542866362"/>
    <n v="7.175998559527651E-3"/>
    <m/>
    <m/>
    <m/>
    <m/>
    <m/>
    <s v="Not Applicable"/>
    <s v="Not Applicable"/>
    <s v="Agriculture"/>
    <x v="0"/>
    <s v="EUCORD ( European Cooperative for Rural Development)"/>
    <s v="Non Government Organizations"/>
    <m/>
    <s v="Concluded"/>
    <n v="2020"/>
    <n v="2022"/>
    <s v="Start date: 30/10/2020_x000a_End date: 30/06/2022_x000a_"/>
    <s v="Not Applicable"/>
    <s v="Project"/>
    <s v="FONERWA"/>
    <s v="Government of Rwanda(GoR)"/>
    <s v="Government of Rwanda(GoR)"/>
    <m/>
    <m/>
    <n v="172223.96542866362"/>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Horticulture Center of Excellence (HCoE)"/>
    <n v="939834.83129390876"/>
    <n v="3.9159784637246196E-2"/>
    <n v="115910.87444695442"/>
    <n v="115910.87444695442"/>
    <m/>
    <n v="156000"/>
    <n v="552013.08239999996"/>
    <s v="Not Applicable"/>
    <s v="Not Applicable"/>
    <s v="Agriculture"/>
    <x v="0"/>
    <s v="Rwanda Agriculture Board (RAB)"/>
    <s v="Sectoral Ministry"/>
    <m/>
    <s v="Ongoing"/>
    <s v="2020*"/>
    <n v="2026"/>
    <s v="Start date:01/07/2017_x000a_End date: 30/06/2023_x000a_Extended 2026"/>
    <s v="Not Applicable"/>
    <s v="Project"/>
    <s v="Ministry of Finance and Economic Planning (MINECOFIN)/GoR"/>
    <s v="Government of Rwanda(GoR)"/>
    <s v="Government of Rwanda(GoR)"/>
    <s v="2. Policy, Strategy &amp; Legislation"/>
    <m/>
    <n v="939834.83129390865"/>
    <s v="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
    <s v="Enhancing land productivity in the peri-urban areas of Rwanda through the adoption of small scale horticultural production techniques"/>
    <n v="0"/>
    <n v="0"/>
    <m/>
    <m/>
    <m/>
    <m/>
    <m/>
    <s v="1.Development of full project proposal       "/>
    <n v="300000"/>
    <s v="Agriculture"/>
    <x v="0"/>
    <s v="Rwanda Agriculture Board (RAB)"/>
    <s v="Sectoral Ministry"/>
    <m/>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Horticulture Value Chain Project"/>
    <n v="108104.96129815467"/>
    <n v="4.5043733874231108E-3"/>
    <n v="36034.987099384889"/>
    <n v="36034.987099384889"/>
    <n v="36034.987099384889"/>
    <m/>
    <m/>
    <s v="Not Applicable"/>
    <s v="Not Applicable"/>
    <s v="Agriculture"/>
    <x v="0"/>
    <s v="DUHAMIC-ADRI"/>
    <s v="Non Government Organizations"/>
    <m/>
    <s v="Ongoing"/>
    <m/>
    <m/>
    <s v="To be determined"/>
    <s v="Not Applicable"/>
    <s v="Project"/>
    <s v="Not identified"/>
    <s v="Government of Rwanda(GoR)"/>
    <s v="Government of Rwanda(GoR)"/>
    <m/>
    <m/>
    <n v="108104.96129815467"/>
    <s v="Rulindo District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ommodity chain development program/ Horticulture Intensification and quality Management) "/>
    <n v="1157322.1010580384"/>
    <n v="4.8221754210751602E-2"/>
    <n v="45757.261059019263"/>
    <n v="45757.261059019263"/>
    <m/>
    <n v="669648.35574000003"/>
    <n v="396159.22320000001"/>
    <s v="Not Applicable"/>
    <s v="Not Applicable"/>
    <s v="Agriculture"/>
    <x v="0"/>
    <s v="National Agricultural Export Development Board (NAEB)"/>
    <s v="Sectoral Ministry"/>
    <m/>
    <s v="Ongoing"/>
    <s v="2020*"/>
    <n v="2026"/>
    <s v="Start date:01/07/2009_x000a_End date: 30/06/2023                  Extended to 2026_x000a_"/>
    <s v="Not Applicable"/>
    <s v="Project"/>
    <s v="Ministry of Finance and Economic Planning (MINECOFIN)/GoR"/>
    <s v="Government of Rwanda(GoR)"/>
    <s v="Government of Rwanda(GoR)"/>
    <s v="3. Budgeting &amp; Investment"/>
    <m/>
    <n v="1157322.1010580384"/>
    <s v="The objective of the project is to support and develop the horticulture value chain and new agricultural export chains Extended from concluded (with $108,600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ericulture Project "/>
    <n v="2622672.85"/>
    <n v="0.10927803541666667"/>
    <n v="437112.14166666666"/>
    <n v="210774.06"/>
    <n v="210774.06"/>
    <m/>
    <m/>
    <s v="Not Applicable"/>
    <s v="Not Applicable"/>
    <s v="Agriculture"/>
    <x v="0"/>
    <s v="National Agricultural Export Development Board (NAEB)"/>
    <s v="Sectoral Ministry"/>
    <m/>
    <s v="Concluded"/>
    <s v="2020*"/>
    <n v="2022"/>
    <s v="Start date:01/07/2016_x000a_End date: 30/06/2022_x000a_"/>
    <s v="Not Applicable"/>
    <s v="Project"/>
    <s v="Ministry of Finance and Economic Planning (MINECOFIN)/GoR"/>
    <s v="Government of Rwanda(GoR)"/>
    <s v="Government of Rwanda(GoR)"/>
    <m/>
    <m/>
    <n v="2622672.85"/>
    <s v="The objective of the project is to increase production of Cocoons in Rwanda in both quantity and quality"/>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xports logistics development project"/>
    <n v="2207167.1477324464"/>
    <n v="9.1965297822185266E-2"/>
    <n v="13432.152952446422"/>
    <n v="54991.53"/>
    <m/>
    <n v="1488623.3520599999"/>
    <n v="650120.11271999998"/>
    <s v="Not Applicable"/>
    <s v="Not Applicable"/>
    <s v="Agriculture"/>
    <x v="0"/>
    <s v="National Agricultural Export Development Board (NAEB)"/>
    <s v="Sectoral Ministry"/>
    <m/>
    <s v="Ongoing"/>
    <s v="2020*"/>
    <n v="2026"/>
    <s v="Start date:01/07/2017_x000a_End date: 30/06/2023              Extended to 2026 _x000a_"/>
    <s v="Not Applicable"/>
    <s v="Project"/>
    <s v="Ministry of Finance and Economic Planning (MINECOFIN)/GoR"/>
    <s v="Government of Rwanda(GoR)"/>
    <s v="Government of Rwanda(GoR)"/>
    <s v="3. Budgeting &amp; Investment"/>
    <m/>
    <n v="2207167.1477324464"/>
    <s v="The project’s objective is to implement the Rwanda logistics and distribution service strategy, which will enable Rwanda to overcome logistic difficulties.                                                    Extended from concluded (with $2,368,866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Flower park construction Project"/>
    <n v="8817877.9499999993"/>
    <n v="0.36741158124999995"/>
    <m/>
    <n v="3275211.81"/>
    <m/>
    <m/>
    <m/>
    <s v="Not Applicable"/>
    <s v="Not Applicable"/>
    <s v="Agriculture"/>
    <x v="0"/>
    <s v="National Agricultural Export Development Board (NAEB)"/>
    <s v="Sectoral Ministry"/>
    <m/>
    <s v="Ongoing"/>
    <s v="2020*"/>
    <n v="2024"/>
    <s v="Start date:01/07/2016_x000a_End date: 30/06/2024_x000a_"/>
    <s v="Not Applicable"/>
    <s v="Project"/>
    <s v="Ministry of Finance and Economic Planning (MINECOFIN)/GoR"/>
    <s v="Government of Rwanda(GoR)"/>
    <s v="Government of Rwanda(GoR)"/>
    <m/>
    <m/>
    <n v="8817877.9499999993"/>
    <s v="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ment of Perennial Cash Crops on Kivu Belt "/>
    <n v="0"/>
    <n v="0"/>
    <m/>
    <m/>
    <m/>
    <m/>
    <m/>
    <s v=" Support to develop the concept note and stakeholder engagement "/>
    <n v="200000"/>
    <s v="Agriculture"/>
    <x v="0"/>
    <s v="National Agricultural Export Development Board (NAEB)"/>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o-ecology practices promotion as climate resilience and sustainable agriculture in Nyamata Sector, Bugesera District,"/>
    <n v="28930.7909745"/>
    <n v="1.2054496239374999E-3"/>
    <n v="28930.790974499989"/>
    <m/>
    <m/>
    <m/>
    <m/>
    <s v="Not Applicable"/>
    <s v="Not Applicable"/>
    <s v="Agriculture"/>
    <x v="0"/>
    <s v="Rwanda Environmental   Conservation Organization (RECOR)"/>
    <s v="Non Government Organizations"/>
    <m/>
    <s v="Concluded"/>
    <n v="2020"/>
    <n v="2021"/>
    <s v="Start date:25/09/2020_x000a_End date: 25/09/2021_x000a_"/>
    <s v="Not Applicable"/>
    <s v="Project"/>
    <s v="UNDP"/>
    <s v="Grant"/>
    <s v="Multirateral"/>
    <m/>
    <m/>
    <n v="28930.7909745"/>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moting Sustainable agriculture in a changing climate in Bugesera District"/>
    <n v="516621.26740178547"/>
    <n v="2.1525886141741061E-2"/>
    <n v="516621.26740178547"/>
    <m/>
    <m/>
    <m/>
    <m/>
    <s v="Not Applicable"/>
    <s v="Not Applicable"/>
    <s v="Agriculture"/>
    <x v="0"/>
    <s v="Rwanda Environmental   Conservation Organization (RECOR)"/>
    <s v="Non Government Organizations"/>
    <m/>
    <s v="Concluded"/>
    <n v="2020"/>
    <n v="2021"/>
    <s v="Start date:25/09/2020_x000a_End date: 25/09/2021_x000a_"/>
    <s v="Not Applicable"/>
    <s v="Project"/>
    <s v="NCF/SIDA"/>
    <s v="Grant"/>
    <s v="Multirateral"/>
    <m/>
    <m/>
    <n v="516621.26740178547"/>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s v="Building Resilience to Climate Change and Sustainable Agriculture Value Chains in Agro-systems around Mukura Forest and Lake Kivu Catchment Landscape, Western Rwanda (MuLaKiLa Project)"/>
    <n v="20199087.856517002"/>
    <n v="0.84162866068820841"/>
    <m/>
    <n v="0"/>
    <n v="1342372.0167881947"/>
    <n v="10263464.259728806"/>
    <n v="8593251.5800000001"/>
    <s v="Not Applicable"/>
    <s v="Not Applicable"/>
    <s v="Agriculture"/>
    <x v="0"/>
    <s v="Albertine Rift Conservation Society (ARCOS)"/>
    <s v="Non Government Organizations"/>
    <m/>
    <s v="Ongoing"/>
    <n v="2023"/>
    <n v="2030"/>
    <s v="Start date:2023_x000a_End date: 2053_x000a_"/>
    <s v="Not Applicable"/>
    <s v="Project"/>
    <s v="AstraZeneca through Refores'Action"/>
    <s v="Grant/GoR"/>
    <s v="Multirateral"/>
    <s v="3. Budgeting &amp; Investment"/>
    <m/>
    <n v="20199087.856517002"/>
    <s v="ARCOS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s v="Sustainable Agriculture Intensification project"/>
    <n v="39318855.731219999"/>
    <n v="1.6382856554675"/>
    <m/>
    <m/>
    <m/>
    <n v="11651528.538000001"/>
    <n v="27667327.193220001"/>
    <s v="Not Applicable"/>
    <s v="Not Applicable"/>
    <s v="Agriculture"/>
    <x v="0"/>
    <s v="LODA/Districts"/>
    <s v="Local Government (Districts, Provinces, CoK)"/>
    <m/>
    <s v="Ongoing"/>
    <n v="2023"/>
    <n v="2026"/>
    <s v="Start date:2023_x000a_End date: 2026_x000a_"/>
    <s v="Not Applicable"/>
    <s v="Project"/>
    <s v="Mixed (TBD)"/>
    <s v="Grant/Loan/GoR"/>
    <s v="Multirateral"/>
    <s v="3. Budgeting &amp; Investment"/>
    <m/>
    <n v="39318855.731219999"/>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ONSERVATION AGRICULTURE "/>
    <n v="51662.126740178544"/>
    <n v="2.1525886141741061E-3"/>
    <n v="26864.305904892844"/>
    <n v="24797.820835285704"/>
    <m/>
    <m/>
    <m/>
    <s v="Not Applicable"/>
    <s v="Not Applicable"/>
    <s v="Agriculture"/>
    <x v="0"/>
    <s v="CAPR (Collectif des Artisans de la Paix et la Reconciliation )"/>
    <s v="Non Government Organizations"/>
    <m/>
    <s v="Concluded"/>
    <s v="2020*"/>
    <n v="2022"/>
    <s v="Start date:01/08/2018_x000a_End date: 31/07/2022_x000a_"/>
    <s v="Not Applicable"/>
    <s v="Project"/>
    <s v="Millennium Challenge Corporation (MCC)"/>
    <s v="Grant"/>
    <s v="Multirateral"/>
    <m/>
    <m/>
    <n v="51662.126740178544"/>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trengthening  the capacity of women farmers in  agriculture and climate change adaptation mechanisms to access climate smart technologies and information"/>
    <n v="0"/>
    <n v="0"/>
    <m/>
    <m/>
    <m/>
    <m/>
    <m/>
    <s v="1.Review of the concept note and development of the project proposal  2.Conduct capacity need assessment                                                                                  3. capacity building"/>
    <n v="290000"/>
    <s v="Agriculture"/>
    <x v="0"/>
    <s v="Ministry of Agriculture and Animal Resources (MINAGRI)"/>
    <s v="Sectoral Ministry"/>
    <m/>
    <s v="Without support"/>
    <m/>
    <m/>
    <s v="To be determined"/>
    <s v="High"/>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 Strengthenig   the capacity of women in entrepreneurship skills in agribusiness, seeds multiplication and other arising agriculture opportunities"/>
    <n v="0"/>
    <n v="0"/>
    <m/>
    <m/>
    <m/>
    <m/>
    <m/>
    <s v="1.Support to develop the concept note 2.Conduct capacity need assessment. "/>
    <n v="290000"/>
    <s v="Agriculture"/>
    <x v="0"/>
    <s v="Ministry of Agriculture and Animal Resources (MINAGRI)"/>
    <s v="Sectoral Ministry"/>
    <m/>
    <s v="Without support"/>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Increase resilience to climate change through integration crop-livestock climate smart technologies for increased productivity of degraded lands"/>
    <n v="0"/>
    <n v="0"/>
    <m/>
    <m/>
    <m/>
    <m/>
    <m/>
    <s v=" 1.Support to develop the concept note                                                                        2. Stakeholders engagement "/>
    <n v="300000"/>
    <s v="Agriculture"/>
    <x v="0"/>
    <s v="Ministry of Agriculture and Animal Resources (MINAGRI)"/>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n v="200000000"/>
    <s v="AFOLU (Agriculture, Forestry &amp; Other Land Use)"/>
    <s v="Adaptation"/>
    <s v="Ministry of Agriculture and Animal Resources (MINAGRI)"/>
    <s v="Sectoral Ministry "/>
    <s v="Sectoral Ministry "/>
    <s v="Sectoral Ministry "/>
    <s v="To be determined (TBD)"/>
    <m/>
    <s v="The project aims to ensure national food security and mitigate the impacts of potential shocks of food supply"/>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s v="National Strategic Grain Reserve (NSGR) Project "/>
    <n v="72660578.521582142"/>
    <n v="0.36330289260791071"/>
    <n v="3069339.9414621401"/>
    <n v="4030584.47"/>
    <m/>
    <n v="10643266.868519999"/>
    <n v="54917387.241599999"/>
    <s v="Not Applicable"/>
    <s v="Not Applicable"/>
    <s v="Agriculture"/>
    <x v="0"/>
    <s v="Ministry of Agriculture and Animal Resources (MINAGRI)"/>
    <s v="Sectoral Ministry"/>
    <m/>
    <s v="Ongoing"/>
    <n v="2021"/>
    <n v="2026"/>
    <s v="Start date: 2021_x000a_End date: 30/06/2026_x000a_"/>
    <s v="Not Applicable"/>
    <s v="Project"/>
    <s v="Ministry of Finance and Economic Planning (MINECOFIN)/GoR and Grant "/>
    <s v="Grant/GoR"/>
    <s v="Multirateral"/>
    <m/>
    <m/>
    <n v="72660578.521582142"/>
    <s v="The objective of the project is to ensure national food security, mitigate the impacts of potential shocks to the food supply, and reduce malnutrition and hunger among the population, while avoiding market distortion. _x000a_Location: Nyagatare, Kicukiro, Nyanza, Nyamagabe and Nyabihu.                                                                                 Project extended : from2022-2023 ( $ 25109027.46) to 2024-2026 ( $ 65560654.1) see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s v="Sectoral Ministry "/>
    <s v="Sectoral Ministry "/>
    <s v="To be determined (TBD)"/>
    <m/>
    <s v="The project supports construction of  post-harvest infrastructures including among others warehouses, drying facilities, potatoes collection centers and cassava collection centers "/>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ost-Harvest and Agribusiness Support Project "/>
    <n v="10266136.338314375"/>
    <n v="5.1330681691571872E-2"/>
    <n v="5352397.3848143751"/>
    <m/>
    <m/>
    <n v="1421181.0639"/>
    <n v="3492557.8895999999"/>
    <s v="Not Applicable"/>
    <s v="Not Applicable"/>
    <s v="Agriculture"/>
    <x v="0"/>
    <s v="Rwanda Agriculture Board (RAB)"/>
    <s v="Sectoral Ministry"/>
    <m/>
    <s v="Ongoing"/>
    <s v="2020*"/>
    <n v="2020"/>
    <s v="Start date: 28/03/14_x000a_End date: 30/12/2020_x000a_Extended to 2026"/>
    <s v="Not Applicable"/>
    <s v="Project"/>
    <s v="IFAD/GoR"/>
    <s v="Government of Rwanda(GoR)"/>
    <s v="Government of Rwanda(GoR)"/>
    <s v="3. Budgeting &amp; Investment"/>
    <m/>
    <n v="10266136.338314375"/>
    <s v="Extended from Concluded ($ 5,352,397) to ongoing. MTPIP MINECOFIN 2023-2026 (Construction post-harvest handling (10 drying shelters) in Kayonza Distric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nhancing communities’ resilience to food shortages by reducing post-harvest losses for cereals"/>
    <n v="0"/>
    <n v="0"/>
    <m/>
    <m/>
    <m/>
    <m/>
    <m/>
    <s v="1.Review of the concept note and development of the project proposal  2.Conduct capacity need assessment                                                                                  3. capacity building"/>
    <n v="280000"/>
    <s v="Agriculture"/>
    <x v="0"/>
    <s v="Rwanda Agriculture Board (RAB)"/>
    <s v="Sectoral Ministry"/>
    <s v="Petra (0788951818)"/>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rt Food Value Chain Management Project"/>
    <n v="376036.42050000001"/>
    <n v="1.8801821025E-3"/>
    <m/>
    <m/>
    <m/>
    <n v="123962.91258"/>
    <n v="252073.50792"/>
    <m/>
    <m/>
    <s v="Agriculture"/>
    <x v="0"/>
    <s v="National Agricultural Export Development Board (NAEB)"/>
    <s v="Sectoral Ministry"/>
    <s v="Petra (0788951818)"/>
    <s v="Ongoing"/>
    <n v="2023"/>
    <n v="2026"/>
    <s v="Start: 2023 End 2026"/>
    <s v="Not Applicable"/>
    <s v="Project"/>
    <s v="Ministry of Finance and Economic Planning (MINECOFIN)/GoR_x000a_"/>
    <s v="Government of Rwanda(GoR)"/>
    <s v="Government of Rwanda(GoR)"/>
    <s v="3. Budgeting &amp; Investment"/>
    <m/>
    <n v="376036.42050000001"/>
    <s v="From without support to ongoing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Kigali wholesales Market "/>
    <n v="5210028.1661999999"/>
    <n v="2.6050140831000001E-2"/>
    <m/>
    <m/>
    <m/>
    <n v="553428.16619999998"/>
    <n v="4656600"/>
    <m/>
    <m/>
    <s v="Agriculture"/>
    <x v="0"/>
    <s v="National Agricultural Export Development Board (NAEB)"/>
    <s v="Sectoral Ministry"/>
    <m/>
    <s v="Ongoing"/>
    <s v="2020*"/>
    <n v="2026"/>
    <s v="Start date: 01/07/2011_x000a_End date: 30/06/2025              Extended to 2026"/>
    <s v="Not Applicable"/>
    <s v="Project"/>
    <s v="European Union (EU)"/>
    <s v="Grant/GoR"/>
    <s v="Government of Rwanda(GoR)"/>
    <s v="3. Budgeting &amp; Investment"/>
    <m/>
    <n v="5210028.1661999999"/>
    <s v="The objective of the project is to construct a well-managed and fully equipped modern fresh products market, to support the horticultural commodity chains serving both local and international markets.                                                                Extended to 2026 from $ 2,368,866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xport Commodity Profiling"/>
    <n v="0"/>
    <n v="0"/>
    <m/>
    <m/>
    <m/>
    <m/>
    <m/>
    <s v=" Support to develop the concept note "/>
    <n v="280000"/>
    <s v="Agriculture"/>
    <x v="0"/>
    <s v="National Agricultural Export Development Board (NAEB)"/>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ment of New Agriculture Export Chain"/>
    <n v="749517.60936000012"/>
    <n v="3.7475880468000006E-3"/>
    <m/>
    <m/>
    <m/>
    <n v="128041.0404"/>
    <n v="621476.56896000006"/>
    <m/>
    <m/>
    <s v="Agriculture"/>
    <x v="0"/>
    <s v="National Agricultural Export Development Board (NAEB)"/>
    <s v="Sectoral Ministry"/>
    <m/>
    <s v="Ongoing"/>
    <n v="2023"/>
    <n v="2026"/>
    <s v="Start: 2023                                  End: 2026"/>
    <m/>
    <s v="Project"/>
    <m/>
    <s v="Government of Rwanda(GoR)"/>
    <s v="Government of Rwanda(GoR)"/>
    <s v="3. Budgeting &amp; Investment"/>
    <m/>
    <n v="749517.60936"/>
    <s v="Extended from without support to ongoing. 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reen House for Vegetables Production "/>
    <n v="0"/>
    <n v="0"/>
    <m/>
    <m/>
    <m/>
    <m/>
    <m/>
    <s v=" 1.Support to develop the concept note .                                                             2.Purchase and installation of green house facilities for vegetable production"/>
    <n v="280000"/>
    <s v="Agriculture"/>
    <x v="0"/>
    <s v="National Agricultural Export Development Board (NAEB)"/>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echnology Development for Enhancement of Food Safety and Value Addition in Agriculture "/>
    <n v="3398274.5502885701"/>
    <n v="1.699137275144285E-2"/>
    <n v="2479782.0835285704"/>
    <n v="168501.14"/>
    <m/>
    <n v="188150.55635999999"/>
    <n v="561840.77040000004"/>
    <s v="Not Applicable"/>
    <s v="Not Applicable"/>
    <s v="Agriculture"/>
    <x v="0"/>
    <s v="Rwanda Agriculture Board (RAB)"/>
    <s v="Sectoral Ministry"/>
    <m/>
    <s v="Ongoing"/>
    <s v="2020*"/>
    <n v="2026"/>
    <s v="Start date: 1/7/2019_x000a_ End date: 30/6/2023                 Extended to 2026_x000a_"/>
    <s v="Not Applicable"/>
    <s v="Project"/>
    <s v="Ministry of Finance and Economic Planning (MINECOFIN)/GoR"/>
    <s v="Government of Rwanda(GoR)"/>
    <s v="Government of Rwanda(GoR)"/>
    <s v="3. Budgeting &amp; Investment"/>
    <m/>
    <n v="3398274.5502885701"/>
    <s v="The objective of the project is to acquire the facilities to help in processing and harvest of maize produce                                   Location: Kicukiro.                                                                            Extended from concluded with $ 2,479,789 in 2023 to $3,398,275"/>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n v="3000000"/>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rt agriculture extension services"/>
    <n v="0"/>
    <n v="0"/>
    <m/>
    <m/>
    <m/>
    <m/>
    <m/>
    <s v="1.Review of the concept note and development of the project proposal             2. Support to the development of feasibility study"/>
    <n v="280000"/>
    <s v="Agriculture"/>
    <x v="0"/>
    <s v="Rwanda Agriculture Board (RAB)"/>
    <s v="Sectoral Ministry"/>
    <m/>
    <s v="Without support"/>
    <m/>
    <m/>
    <s v="To be determined"/>
    <s v="High"/>
    <s v="Technical Assistance"/>
    <m/>
    <m/>
    <s v="To be determined"/>
    <m/>
    <m/>
    <n v="0"/>
    <s v="Business Plan "/>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rt Agriculture Integrated System (SAIS)"/>
    <n v="5560537.6200000001"/>
    <n v="1.8535125400000001"/>
    <m/>
    <m/>
    <m/>
    <m/>
    <m/>
    <m/>
    <m/>
    <s v="Agriculture"/>
    <x v="0"/>
    <s v="Rwanda Agriculture Board (RAB)"/>
    <s v="Sectoral Ministry"/>
    <m/>
    <s v="Ongoing"/>
    <s v="2020*"/>
    <n v="2024"/>
    <s v="Start date: 01/07/2017_x000a_End date: 31/06/2024_x000a_"/>
    <s v="Not Applicable"/>
    <s v="Project"/>
    <s v="Ministry of Finance and Economic Planning (MINECOFIN)/GoR"/>
    <s v="Government of Rwanda(GoR)"/>
    <s v="Government of Rwanda(GoR)"/>
    <m/>
    <m/>
    <n v="5560537.6200000001"/>
    <s v="The objective of this project is to have an integrated agricultural system that can interlink all agricultural activities with a reporting structure"/>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2  Percentage of farmers adopting appropriate technology and improved practices of crop management disaggregated by gender (PSTA4, p.101)"/>
    <s v="19.38% (Program-for-Results (P4R) 2016/2017)"/>
    <s v=" Total poulation : 40%   (PSTA Targetby 2024)"/>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n v="346100000"/>
    <s v="AFOLU (Agriculture, Forestry &amp; Other Land Use)"/>
    <s v="Adaptation"/>
    <s v="Ministry of Agriculture and Animal Resources (MINAGRI)"/>
    <s v="Sectoral Ministry "/>
    <s v="Sectoral Ministry "/>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ural Community support Project (RCSP)"/>
    <n v="1808174.4359062493"/>
    <n v="5.224427725819848E-3"/>
    <n v="1808174.4359062493"/>
    <m/>
    <m/>
    <m/>
    <m/>
    <s v="Not Applicable"/>
    <s v="Not Applicable"/>
    <s v="Agriculture"/>
    <x v="0"/>
    <s v="Rwanda Agriculture Board (RAB)"/>
    <s v="Sectoral Ministry"/>
    <m/>
    <s v="Concluded"/>
    <s v="2020*"/>
    <n v="2020"/>
    <s v="Start date: 15/01/2015_x000a_End date: 31/12/2020_x000a_"/>
    <s v="Not Applicable"/>
    <s v="Project"/>
    <s v="KOICA/GoR"/>
    <s v="Grant/GoR"/>
    <s v="Bilateral"/>
    <m/>
    <m/>
    <n v="1808174.4359062493"/>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ural Poor Stimulus Facility (RPSF) project"/>
    <n v="521869.13"/>
    <n v="1.5078564865645767E-3"/>
    <m/>
    <m/>
    <m/>
    <m/>
    <m/>
    <s v="Not Applicable"/>
    <s v="Not Applicable"/>
    <s v="Agriculture"/>
    <x v="0"/>
    <s v="Rwanda Agriculture Board (RAB)"/>
    <s v="Sectoral Ministry"/>
    <m/>
    <s v="Ongoing"/>
    <n v="2021"/>
    <n v="2023"/>
    <s v="Start date: 01/01/2021_x000a_End date: 30/06/2023_x000a_"/>
    <s v="Not Applicable"/>
    <s v="Project"/>
    <s v="IFAD"/>
    <s v="Grant"/>
    <s v="Multirateral"/>
    <m/>
    <m/>
    <n v="521869.13"/>
    <s v="the project's objective is to support smallholder farmers to mitigate COVID-19 related shocks by improving their food security, resilience and livelihood status"/>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ustainable Agricultural Intensification and Food Security Project (SAIP) "/>
    <n v="27708575.872793265"/>
    <n v="8.0059450658171813E-2"/>
    <n v="5491291.4403177546"/>
    <n v="5491291.4403177546"/>
    <n v="5491291.4403177546"/>
    <n v="8894701.5518399999"/>
    <n v="2340000"/>
    <s v="Not Applicable"/>
    <s v="Not Applicable"/>
    <s v="Agriculture"/>
    <x v="0"/>
    <s v="Rwanda Agriculture Board (RAB)"/>
    <s v="Sectoral Ministry"/>
    <m/>
    <s v="Ongoing"/>
    <s v="2020*"/>
    <n v="2026"/>
    <s v="Start date: 14/12/2018_x000a_End date: 31/08/2023                Extended 2026_x000a_"/>
    <s v="Not Applicable"/>
    <s v="Project"/>
    <s v="Wolrd Bank/GoR"/>
    <s v="Grant/GoR"/>
    <s v="Multirateral"/>
    <s v="3. Budgeting &amp; Investment"/>
    <m/>
    <n v="26538575.872793265"/>
    <s v="Rulindo, Rwamagana, Karongi, Rutsiro, Kayonza, Nyanza, Gatsibo, and Nyabihu.                                                                     Extended  from $ 16,473,874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Overcoming acute food insecurity for households living in southern and eastern Rwanda through promotion of cassava value chain"/>
    <n v="0"/>
    <n v="0"/>
    <m/>
    <m/>
    <m/>
    <m/>
    <m/>
    <s v="1.Support to develop the concept note .                                                                   2 Mapping of agricultural lands for cassava"/>
    <n v="280000"/>
    <s v="Agriculture"/>
    <x v="0"/>
    <s v="Rwanda Agriculture Board (RAB)"/>
    <s v="Sectoral Ministry"/>
    <s v="Petra (0788951818)"/>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otourism for climate, biodiversity conservation and food security"/>
    <n v="0"/>
    <n v="0"/>
    <m/>
    <m/>
    <m/>
    <m/>
    <m/>
    <s v="1.Review of the concept note and development of the project proposal                  2. Support to the development of feasibility study"/>
    <n v="280000"/>
    <s v="Agriculture"/>
    <x v="0"/>
    <s v="International Union for Conservation of Nature (IUCN)"/>
    <s v="Non Government Organizations"/>
    <m/>
    <s v="Without support"/>
    <m/>
    <m/>
    <s v="To be determined"/>
    <s v="Medium"/>
    <s v="Project"/>
    <s v="KOICA"/>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Urban Agriculture Develoment Plan"/>
    <n v="0"/>
    <n v="0"/>
    <m/>
    <m/>
    <m/>
    <m/>
    <m/>
    <s v="1.Review of the concept note and development of the project proposal                  2. Support to the development of feasibility study"/>
    <n v="280000"/>
    <s v="Agriculture"/>
    <x v="0"/>
    <s v="City of Kigali (CoK)"/>
    <s v="Local Government (Districts, Provinces, CoK)"/>
    <m/>
    <s v="Without support"/>
    <n v="2021"/>
    <n v="2024"/>
    <s v="Start date: 2021_x000a_End date: 2024_x000a_"/>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Building Resilient Agricultural Landscapes for Sustainable Benefits in Nyabugogo Upper Catchment"/>
    <n v="0"/>
    <n v="0"/>
    <m/>
    <m/>
    <m/>
    <m/>
    <m/>
    <s v="1.Review of the concept note and development of the project proposal                  2. Support to the development of feasibility study"/>
    <n v="280000"/>
    <s v="Agriculture"/>
    <x v="0"/>
    <s v="Albertine Rift Conservation Society (ARCOS)"/>
    <s v="Non Government Organizations"/>
    <m/>
    <s v="Without support"/>
    <m/>
    <m/>
    <m/>
    <s v="High"/>
    <s v="Project"/>
    <m/>
    <m/>
    <s v="To be determined"/>
    <m/>
    <m/>
    <n v="0"/>
    <s v="New area of investment ARCOS 2024"/>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eservation and Restoration of fragile and vulnerable agricultural lands and application of soil and water conservation practices"/>
    <n v="0"/>
    <n v="0"/>
    <m/>
    <m/>
    <m/>
    <m/>
    <m/>
    <s v=" 1.Support to develop the concept note .                                                                   2 Mapping of fragile and vulnerable agricultural lands"/>
    <n v="280000"/>
    <s v="Agriculture"/>
    <x v="0"/>
    <s v="City of Kigali (CoK)"/>
    <s v="Local Government (Districts, Provinces, CoK)"/>
    <m/>
    <s v="Without support"/>
    <n v="2021"/>
    <n v="2024"/>
    <s v="Start date: 2021_x000a_End date: 2024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ustainable Agricultural Productivity and Market Linkage Project (SAPMP)"/>
    <n v="10552975.869999999"/>
    <n v="3.0491117798324183E-2"/>
    <m/>
    <n v="695454.21"/>
    <m/>
    <n v="952467.78275999997"/>
    <n v="87938.760000000009"/>
    <s v="Not Applicable"/>
    <s v="Not Applicable"/>
    <s v="Agriculture"/>
    <x v="0"/>
    <s v="Rwanda Agriculture Board (RAB)"/>
    <s v="Sectoral Ministry"/>
    <m/>
    <s v="Ongoing"/>
    <n v="2021"/>
    <n v="2026"/>
    <s v="Start date: 2021_x000a_End date: 2025                             Extended 2026"/>
    <s v="Not Applicable"/>
    <s v="Project"/>
    <s v="KOICA"/>
    <s v="Grant/GoR"/>
    <s v="Bilateral"/>
    <s v="3. Budgeting &amp; Investment"/>
    <m/>
    <n v="10552975.869999999"/>
    <s v="The objective of the project is with the purpose to increase the agricultural productivity of organized farmers in the marshlands and adjacent hillsides targeted for development; Extended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ICULTURE MECHANIZATION PROJECT"/>
    <n v="894917.98479999998"/>
    <n v="2.5857208459982664E-3"/>
    <n v="168847.61"/>
    <n v="168847.61"/>
    <m/>
    <n v="168629.06112"/>
    <n v="388593.70367999998"/>
    <s v="Not Applicable"/>
    <s v="Not Applicable"/>
    <s v="Agriculture"/>
    <x v="0"/>
    <s v="Rwanda Agriculture Board (RAB)"/>
    <s v="Sectoral Ministry"/>
    <m/>
    <s v="Ongoing"/>
    <s v="2020*"/>
    <n v="2026"/>
    <s v="Start date: 01/07/2010_x000a_End date: 30/06/2023             Extended to 2026"/>
    <s v="Not Applicable"/>
    <s v="Project"/>
    <s v="Ministry of Finance and Economic Planning (MINECOFIN)/GoR"/>
    <s v="Government of Rwanda(GoR)"/>
    <s v="Government of Rwanda(GoR)"/>
    <s v="3. Budgeting &amp; Investment"/>
    <m/>
    <n v="894917.98479999998"/>
    <s v="The objective of the project is to promote efficient agricultural practices that will guarantee food security, provide employment for the citizens, raw material for all agro-based industries as well as increasing exports                                                                 Extended from concluded (with $4,466,019 from 2010-2023) to$ (2026)"/>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icultural productivity through land use and input use increased(Quantity of fertilizers and Seeds ) bought by farmers (T)"/>
    <n v="4185935.2173600001"/>
    <n v="1.2094583118636232E-2"/>
    <m/>
    <m/>
    <m/>
    <n v="1496753.3022"/>
    <n v="2689181.9151600003"/>
    <s v="Not Applicable"/>
    <s v="Not Applicable"/>
    <s v="Agriculture"/>
    <x v="0"/>
    <s v="Rubavu District/LODA"/>
    <s v="Local Government (Districts, Provinces, CoK)"/>
    <m/>
    <s v="Ongoing"/>
    <n v="2023"/>
    <n v="2026"/>
    <s v="Start date:2023_x000a_End date: 2026            "/>
    <s v="Not Applicable"/>
    <s v="Project"/>
    <s v="Mixed (TBD)"/>
    <s v="Grant/GoR"/>
    <s v="Multirateral"/>
    <s v="3. Budgeting &amp; Investment"/>
    <m/>
    <n v="4185935.2173600001"/>
    <s v="New project MTPIP 2023-2026 Rubavu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icultural productivity increased through the provision of inputs subsidies (seeds and fertilizers )"/>
    <n v="7676163.1580399992"/>
    <n v="2.2179032528286621E-2"/>
    <m/>
    <m/>
    <m/>
    <n v="2192589.0526799997"/>
    <n v="5483574.1053599995"/>
    <s v="Not Applicable"/>
    <s v="Not Applicable"/>
    <s v="Agriculture"/>
    <x v="0"/>
    <s v="Musanze District/LODA"/>
    <s v="Local Government (Districts, Provinces, CoK)"/>
    <m/>
    <s v="Ongoing"/>
    <n v="2023"/>
    <n v="2026"/>
    <s v="Start date:2023_x000a_End date: 2026            "/>
    <s v="Not Applicable"/>
    <s v="Project"/>
    <s v="Ministry of Finance and Economic Planning (MINECOFIN)/GoR"/>
    <s v="Government of Rwanda(GoR)"/>
    <s v="Government of Rwanda(GoR)"/>
    <s v="3. Budgeting &amp; Investment"/>
    <m/>
    <n v="7676163.1580400001"/>
    <s v="New project MTPIP 2023-2026 Musanze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ustainable Mechanization Innovation for Agriculture"/>
    <n v="1308000"/>
    <n v="3.7792545507078878E-3"/>
    <m/>
    <m/>
    <m/>
    <m/>
    <m/>
    <s v="Not Applicable"/>
    <s v="Not Applicable"/>
    <s v="Agriculture"/>
    <x v="0"/>
    <s v="Rwanda Agriculture Board (RAB)"/>
    <s v="Sectoral Ministry"/>
    <m/>
    <s v="Ongoing"/>
    <n v="2023"/>
    <n v="2026"/>
    <s v="Start date: 01/08/2023_x000a_End date: 31/12/2026             "/>
    <s v="Not Applicable"/>
    <s v="Project"/>
    <s v="BMZ/Germany"/>
    <s v="Grant/GoR"/>
    <s v="Multirateral"/>
    <s v="3. Budgeting &amp; Investment"/>
    <m/>
    <n v="1308000"/>
    <s v="New project GIZ 2024"/>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n v="2261000"/>
    <s v="AFOLU (Agriculture, Forestry &amp; Other Land Use)"/>
    <s v="Adaptation"/>
    <s v="Ministry of Agriculture and Animal Resources (MINAGRI)"/>
    <s v="Sectoral Ministry "/>
    <s v="Sectoral Ministry "/>
    <s v="Sectoral Ministry "/>
    <s v="To be determined (TBD)"/>
    <m/>
    <s v="the project supports water Infrastructure for hillside Irrigation_x000a_"/>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abiro Agri-Business Hub Project "/>
    <n v="61863013.04526116"/>
    <n v="27.360908025325589"/>
    <n v="33942608.048481159"/>
    <n v="21062642.5"/>
    <m/>
    <n v="4729920.8322599996"/>
    <n v="2127841.6645200001"/>
    <s v="Not Applicable"/>
    <s v="Not Applicable"/>
    <s v="Agriculture"/>
    <x v="0"/>
    <s v="Rwanda Agriculture Board (RAB)"/>
    <s v="Sectoral Ministry"/>
    <m/>
    <s v="Ongoing"/>
    <s v="2020*"/>
    <n v="2026"/>
    <s v="Start date: 01/01/2019_x000a_End date: 30/06/2023                  Extended 2026_x000a_"/>
    <s v="Not Applicable"/>
    <s v="Project"/>
    <s v="NETAFIM/GoR"/>
    <s v="Grant/GoR"/>
    <s v="Multirateral"/>
    <m/>
    <m/>
    <n v="61863013.045261152"/>
    <s v="The objectives of the project are:_x000a_-_x0009_Create a &quot;leap-frog&quot; development of Rwanda's agricultural eco-system _x000a_-_x0009_Ensure food security to Rwanda through cutting edge technology, knowledge, knowhow and best practices.                 Extended from $ 54,762,871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Government Funded Modern Irrigation (GFI)"/>
    <n v="7871239.6773600001"/>
    <n v="3.4813090125431225"/>
    <n v="430517.7"/>
    <n v="430517.7"/>
    <n v="430517.7"/>
    <n v="1141905.9834"/>
    <n v="5437780.5939600002"/>
    <s v="Not Applicable"/>
    <s v="Not Applicable"/>
    <s v="Agriculture"/>
    <x v="0"/>
    <s v="Rwanda Agriculture Board (RAB)"/>
    <s v="Sectoral Ministry"/>
    <m/>
    <s v="Ongoing"/>
    <n v="2021"/>
    <n v="2026"/>
    <s v="Start date: 1/7/2011_x000a_End date: 30/6/2023 (Extended 2026)_x000a_"/>
    <s v="Not Applicable"/>
    <s v="Project"/>
    <s v="Ministry of Finance and Economic Planning (MINECOFIN)/GoR"/>
    <s v="Government of Rwanda(GoR)"/>
    <s v="Government of Rwanda(GoR)"/>
    <s v="3. Budgeting &amp; Investment"/>
    <m/>
    <n v="16737080.981377855"/>
    <s v="Countrywide.  Initial budget 2011-2023 ($5,166,213) Extension 2023-2026 ( $ 6,579,686.5)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rt Irrigation"/>
    <n v="191392.66130273131"/>
    <n v="8.4649562716820573E-2"/>
    <m/>
    <m/>
    <m/>
    <m/>
    <m/>
    <s v="Not Applicable"/>
    <s v="Not Applicable"/>
    <s v="Agriculture"/>
    <x v="0"/>
    <s v="RDO (Rwanda Development Organization)"/>
    <s v="Non Government Organizations"/>
    <m/>
    <s v="Concluded"/>
    <n v="2020"/>
    <n v="2022"/>
    <s v="Start date: 21/10/2020_x000a_End date: 30/6/2022_x000a_"/>
    <s v="Not Applicable"/>
    <s v="Project"/>
    <s v="FONERWA"/>
    <s v="Government of Rwanda(GoR)"/>
    <s v="Government of Rwanda(GoR)"/>
    <m/>
    <m/>
    <n v="191392.66130273131"/>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Kayonza Irrigation and Integrated Watershed management Project (KIIWP)"/>
    <n v="29903684.579404734"/>
    <n v="13.225866687043226"/>
    <n v="9775944.527201578"/>
    <n v="9775944.527201578"/>
    <n v="9775944.527201578"/>
    <n v="575850.99780000001"/>
    <m/>
    <s v="Not Applicable"/>
    <s v="Not Applicable"/>
    <s v="Agriculture"/>
    <x v="0"/>
    <s v="Rwanda Agriculture Board (RAB)"/>
    <s v="Sectoral Ministry"/>
    <m/>
    <s v="Ongoing"/>
    <s v="2020*"/>
    <n v="2026"/>
    <s v="Start date: 01/01/2019_x000a_End date: 31/12/2026_x000a_"/>
    <s v="Not Applicable"/>
    <s v="Project"/>
    <s v="IFAD/GoR"/>
    <s v="Grant/GoR"/>
    <s v="Multirateral"/>
    <m/>
    <m/>
    <n v="48879722.63600789"/>
    <s v="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s v="Kayonza Irrigation and Integrated Watershed management Project (KIIWP) phase II"/>
    <n v="17592144.18"/>
    <n v="7.7806918089341002"/>
    <m/>
    <m/>
    <m/>
    <n v="5107847.9399999995"/>
    <n v="12484296.239999998"/>
    <s v="Not Applicable"/>
    <s v="Not Applicable"/>
    <s v="Agriculture"/>
    <x v="0"/>
    <s v="Rwanda Agriculture Board (RAB)"/>
    <s v="Sectoral Ministry"/>
    <m/>
    <s v="Ongoing"/>
    <n v="2023"/>
    <n v="2026"/>
    <s v="Start date: 2023_x000a_End date: 2026_x000a_"/>
    <s v="Not Applicable"/>
    <s v="Project"/>
    <s v="IFAD/GoR"/>
    <s v="Grant/GoR"/>
    <s v="Multirateral"/>
    <m/>
    <m/>
    <n v="17592144.18"/>
    <s v="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s v=" Commercialization and De-Risking for Agricultural Transformation Project (CDAT)"/>
    <n v="77929793.288879991"/>
    <n v="34.466958553241923"/>
    <m/>
    <m/>
    <m/>
    <n v="35500532.08884"/>
    <n v="42429261.200039998"/>
    <s v="Not Applicable"/>
    <s v="Not Applicable"/>
    <s v="Agriculture"/>
    <x v="0"/>
    <s v="Rwanda Agriculture Board (RAB)"/>
    <s v="Sectoral Ministry"/>
    <m/>
    <s v="Ongoing"/>
    <n v="2023"/>
    <n v="2026"/>
    <s v="Start date: 2023_x000a_End date: 2026_x000a_"/>
    <s v="Not Applicable"/>
    <s v="Project"/>
    <m/>
    <s v="Grant/Loan/GoR"/>
    <s v="Multirateral"/>
    <m/>
    <m/>
    <n v="77929793.288880005"/>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s v="BUFFET PROJECT (Nasho Irrigation)"/>
    <n v="315394.58106"/>
    <n v="0.13949340161875276"/>
    <m/>
    <m/>
    <m/>
    <n v="315394.58106"/>
    <m/>
    <s v="Not Applicable"/>
    <s v="Not Applicable"/>
    <s v="Agriculture"/>
    <x v="0"/>
    <s v="Ministry of Agriculture and Animal Resources (MINAGRI)"/>
    <s v="Sectoral Ministry"/>
    <m/>
    <s v="Ongoing"/>
    <n v="2023"/>
    <n v="2024"/>
    <s v="Start date: 2023_x000a_End date: 2024_x000a_"/>
    <s v="Not Applicable"/>
    <s v="Project"/>
    <s v="Buffet Foundation "/>
    <s v="Grant/GoR"/>
    <s v="Multirateral"/>
    <m/>
    <m/>
    <n v="315394.58106"/>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lean and renewable energy using solar energy in irrigation systems and agroforestry in farming systems in Bugesera District"/>
    <n v="0"/>
    <n v="0"/>
    <m/>
    <m/>
    <m/>
    <m/>
    <m/>
    <s v="1.Support to develop the concept note                                                                2. Support to the development of feasibility study"/>
    <n v="300000"/>
    <s v="Agriculture"/>
    <x v="0"/>
    <s v="Rwanda Environmental   Conservation Organization (RECOR)"/>
    <s v="Non Government Organizations"/>
    <m/>
    <s v="Without support"/>
    <n v="2021"/>
    <n v="2023"/>
    <s v="Start date: 01/06/2021_x000a_End date: 31/12/2023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he Project for Valorization of Rurambi Irrigation Scheme in Bugesera District "/>
    <n v="591846.15600047098"/>
    <n v="0.2617630057498766"/>
    <n v="459866.116000471"/>
    <n v="131980.04"/>
    <m/>
    <m/>
    <m/>
    <s v="Not Applicable"/>
    <s v="Not Applicable"/>
    <s v="Agriculture"/>
    <x v="0"/>
    <s v="Rwanda Agriculture Board (RAB)"/>
    <s v="Sectoral Ministry"/>
    <m/>
    <s v="Concluded"/>
    <s v="2020*"/>
    <n v="2023"/>
    <s v="Start date: 01/07/2015_x000a_End date: 30/06/2023_x000a_"/>
    <s v="Not Applicable"/>
    <s v="Project"/>
    <s v="Ministry of Finance and Economic Planning (MINECOFIN)/GoR"/>
    <s v="Government of Rwanda(GoR)"/>
    <s v="Government of Rwanda(GoR)"/>
    <m/>
    <m/>
    <n v="4221190.3499999996"/>
    <s v="The objective of the project is to rehabilitate the scheme and increase Rice Productivity through improvement of topographical status of land."/>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Export Targeted Modern Irrigated Agriculture Project (ETI)"/>
    <n v="92570553.008379728"/>
    <n v="40.942305620689837"/>
    <n v="14669460.887879727"/>
    <n v="12390209.560000001"/>
    <n v="15577083.169439999"/>
    <n v="18750150.541200001"/>
    <n v="31183648.849859998"/>
    <s v="Not Applicable"/>
    <s v="Not Applicable"/>
    <s v="Agriculture"/>
    <x v="0"/>
    <s v="Rwanda Agriculture Board (RAB)"/>
    <s v="Sectoral Ministry"/>
    <m/>
    <s v="Ongoing"/>
    <n v="2021"/>
    <n v="2026"/>
    <s v="Start date: 1/7/2015_x000a_End date: 31/6/2021 ( extended to 2026)_x000a_"/>
    <s v="Not Applicable"/>
    <s v="Project"/>
    <s v="EXIM BANK OF INDIA/GoR"/>
    <s v="Loan/GoR"/>
    <s v="Multirateral"/>
    <m/>
    <m/>
    <n v="92570553.008379728"/>
    <s v="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_x000a_"/>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Warufu-Nyamukana-Mugesera Irrigation project "/>
    <n v="53054937.677093774"/>
    <n v="23.465253284871196"/>
    <n v="17684979.225697923"/>
    <n v="17684979.225697923"/>
    <n v="17684979.225697923"/>
    <m/>
    <m/>
    <s v="Not Applicable"/>
    <s v="Not Applicable"/>
    <s v="Agriculture"/>
    <x v="0"/>
    <s v="Rwanda Agriculture Board (RAB)"/>
    <s v="Sectoral Ministry"/>
    <m/>
    <s v="Ongoing"/>
    <s v="2020*"/>
    <n v="2023"/>
    <s v="Start date: 23/07/2018_x000a_End date: 30/6/2023_x000a_"/>
    <s v="Not Applicable"/>
    <s v="Project"/>
    <s v="EXIM BANK OF INDIA/GoR"/>
    <s v="Grant/GoR"/>
    <s v="Multirateral"/>
    <m/>
    <m/>
    <n v="53054937.677093774"/>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roject for Rehabilitation of Irrigation Facilities in Rwamagana (300Ha)"/>
    <n v="5942395.5697309906"/>
    <n v="2.628215643401588"/>
    <n v="5942395.5697309906"/>
    <m/>
    <m/>
    <m/>
    <m/>
    <s v="Not Applicable"/>
    <s v="Not Applicable"/>
    <s v="Agriculture"/>
    <x v="0"/>
    <s v="Rwanda Agriculture Board (RAB)"/>
    <s v="Sectoral Ministry"/>
    <m/>
    <s v="Concluded"/>
    <s v="2020*"/>
    <n v="2020"/>
    <s v="Start date: 17/03/2017_x000a_End date: 31/10/2020_x000a_"/>
    <s v="Not Applicable"/>
    <s v="Project"/>
    <s v="JICA/GoR"/>
    <s v="Grant/GoR"/>
    <s v="Bilateral"/>
    <m/>
    <m/>
    <n v="5942395.5697309906"/>
    <s v="Rwamagana"/>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Rehabilitation of Bugesera Irrigation Schemes (166 Ha)"/>
    <n v="503350.81690603582"/>
    <n v="0.222623094606827"/>
    <n v="503350.81690603582"/>
    <n v="126635.71"/>
    <m/>
    <m/>
    <m/>
    <s v="Not Applicable"/>
    <s v="Not Applicable"/>
    <s v="Agriculture"/>
    <x v="0"/>
    <s v="Rwanda Agriculture Board (RAB)"/>
    <s v="Sectoral Ministry"/>
    <m/>
    <s v="Concluded"/>
    <n v="2020"/>
    <n v="2023"/>
    <s v="Start date: 01/07/2020_x000a_End date: 30/06/2023_x000a_"/>
    <s v="Not Applicable"/>
    <s v="Project"/>
    <s v="Ministry of Finance and Economic Planning (MINECOFIN)/GoR"/>
    <s v="Government of Rwanda(GoR)"/>
    <s v="Government of Rwanda(GoR)"/>
    <m/>
    <m/>
    <n v="503350.81690603582"/>
    <s v="The project was designed to rehabilitate the following schemes in Bugesera Distric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 irrigation schemes through SSIT/Gasabo"/>
    <n v="22127.527426704983"/>
    <n v="9.786610980409104E-3"/>
    <n v="22127.527426704983"/>
    <m/>
    <m/>
    <m/>
    <m/>
    <s v="Not Applicable"/>
    <s v="Not Applicable"/>
    <s v="Agriculture"/>
    <x v="0"/>
    <s v="City of Kigali (CoK)"/>
    <s v="Local Government (Districts, Provinces, CoK)"/>
    <m/>
    <s v="Concluded"/>
    <n v="2020"/>
    <n v="2021"/>
    <s v="Start date: 01/07/2020_x000a_End date: 30/06/2021_x000a_"/>
    <s v="Not Applicable"/>
    <s v="Project"/>
    <s v="Ministry of Finance and Economic Planning (MINECOFIN)/GoR"/>
    <s v="Government of Rwanda(GoR)"/>
    <s v="Government of Rwanda(GoR)"/>
    <m/>
    <m/>
    <n v="22127.527426704983"/>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 irrigation schemes through SSIT/Nyarugenge"/>
    <n v="18541.001034174518"/>
    <n v="8.2003542831377788E-3"/>
    <n v="18541.001034174518"/>
    <m/>
    <m/>
    <m/>
    <m/>
    <s v="Not Applicable"/>
    <s v="Not Applicable"/>
    <s v="Agriculture"/>
    <x v="0"/>
    <s v="City of Kigali (CoK)"/>
    <s v="Local Government (Districts, Provinces, CoK)"/>
    <m/>
    <s v="Concluded"/>
    <n v="2020"/>
    <n v="2021"/>
    <s v="Start date: 01/07/2020_x000a_End date: 30/06/2021_x000a_"/>
    <s v="Not Applicable"/>
    <s v="Project"/>
    <s v="Ministry of Finance and Economic Planning (MINECOFIN)/GoR"/>
    <s v="Government of Rwanda(GoR)"/>
    <s v="Government of Rwanda(GoR)"/>
    <m/>
    <m/>
    <n v="18541.001034174518"/>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mall Scale Irrigation Technology"/>
    <n v="1019152.8638744314"/>
    <n v="0.45075314633986346"/>
    <n v="203830.57277488627"/>
    <n v="203830.57277488627"/>
    <n v="203830.57277488627"/>
    <n v="203830.57277488627"/>
    <n v="203830.57277488627"/>
    <s v="Not Applicable"/>
    <s v="Not Applicable"/>
    <s v="Agriculture"/>
    <x v="0"/>
    <s v="Rwanda Agriculture Board (RAB)"/>
    <s v="Sectoral Ministry"/>
    <m/>
    <s v="Ongoing"/>
    <n v="2021"/>
    <n v="2026"/>
    <s v="Start date: 01/07/2014_x000a_End date: 30/06/2025_x000a_"/>
    <s v="Not Applicable"/>
    <s v="Project"/>
    <s v="Ministry of Finance and Economic Planning (MINECOFIN)/GoR"/>
    <s v="Government of Rwanda(GoR)"/>
    <s v="Government of Rwanda(GoR)"/>
    <s v="3. Budgeting &amp; Investment"/>
    <m/>
    <n v="1019152.8638744314"/>
    <s v="Initiat budget 2011-2023 $ 1,019,153. Extended to 2026 with $ 127,639.9 MINECOFIN MTPIP "/>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s v="The project for Development of Rukumberi Irrigation scheme (525 Ha)"/>
    <n v="0"/>
    <n v="0"/>
    <m/>
    <m/>
    <m/>
    <m/>
    <m/>
    <s v="1.Review of the concept note and development of the project proposal                                                                                                                                                                                                                      2. Support to the development of feasibility study"/>
    <n v="300000"/>
    <s v="Agriculture"/>
    <x v="0"/>
    <s v="Rwanda Agriculture Board (RAB)"/>
    <s v="Sectoral Ministry"/>
    <s v="Emile Ruzibiza (0788522355) "/>
    <s v="Without support"/>
    <m/>
    <m/>
    <s v="To be determined"/>
    <s v="High"/>
    <s v="Project"/>
    <m/>
    <m/>
    <s v="To be determined"/>
    <m/>
    <m/>
    <n v="0"/>
    <s v="New area of investment,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s v="The project of development of Cyohoha Nord Irrigation Scheme"/>
    <n v="0"/>
    <n v="0"/>
    <m/>
    <m/>
    <m/>
    <m/>
    <m/>
    <s v="1.Review of the concept note and development of the project proposal                                                                                                                                                                                                                      2. Support to the development of feasibility study"/>
    <n v="300000"/>
    <s v="Agriculture"/>
    <x v="0"/>
    <s v="Rwanda Agriculture Board (RAB)"/>
    <s v="Sectoral Ministry"/>
    <s v="Emile Ruzibiza (0788522355) "/>
    <s v="Without support"/>
    <m/>
    <m/>
    <s v="To be determined"/>
    <s v="High"/>
    <s v="Project"/>
    <m/>
    <m/>
    <s v="To be determined"/>
    <m/>
    <m/>
    <n v="0"/>
    <s v="New area of investment ,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s v="Giseke Irrigation Project"/>
    <n v="0"/>
    <n v="0"/>
    <m/>
    <m/>
    <m/>
    <m/>
    <m/>
    <s v="1.Review of the concept note and development of the project proposal                                                                                                                                                                                                                      2. Support to the development of feasibility study"/>
    <n v="300000"/>
    <s v="Agriculture"/>
    <x v="0"/>
    <s v="Rwanda Agriculture Board (RAB)"/>
    <s v="Sectoral Ministry"/>
    <m/>
    <s v="Without support"/>
    <m/>
    <m/>
    <s v="To be determined"/>
    <s v="High"/>
    <s v="Project"/>
    <m/>
    <m/>
    <s v="To be determined"/>
    <m/>
    <m/>
    <n v="0"/>
    <s v="New area of investment ,  Concept note South Province, Location: Gisagara District, Ndora Sector, in the Ngiryi Basin, Giseke Village. Total implementation cost: 47,963,567,00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s v="Muvumba irrigation system and livestock water use project "/>
    <n v="0"/>
    <n v="0"/>
    <m/>
    <m/>
    <m/>
    <m/>
    <m/>
    <s v="1.Review of the concept note and development of the project proposal                                                                                                                                                                                                                      2. Support to the development of feasibility study"/>
    <n v="300000"/>
    <s v="Agriculture"/>
    <x v="0"/>
    <s v="Rwanda Agriculture Board (RAB)"/>
    <s v="Sectoral Ministry"/>
    <m/>
    <s v="Without support"/>
    <m/>
    <m/>
    <s v="To be determined"/>
    <s v="High"/>
    <s v="Project"/>
    <m/>
    <m/>
    <s v="To be determined"/>
    <m/>
    <m/>
    <n v="0"/>
    <s v="New area of investment ,  Concept note South Province, Location: Nyagatare District,                                                       Total implementation cost: 168,532,092,42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Increased area under Irrigation at Cyohoha (3000 Ha) "/>
    <n v="0"/>
    <n v="0"/>
    <m/>
    <m/>
    <m/>
    <m/>
    <m/>
    <s v=" Support to develop the concept note "/>
    <n v="300000"/>
    <s v="Agriculture"/>
    <x v="0"/>
    <s v="Rwanda Agriculture Board (RAB)"/>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he Project for Development of Rweru Irrigation Scheme(2530 Ha) "/>
    <n v="0"/>
    <n v="0"/>
    <m/>
    <m/>
    <m/>
    <m/>
    <m/>
    <s v="1.Review of the concept note and development of the project proposal          2. Support to the development of feasibility study"/>
    <n v="300000"/>
    <s v="Agriculture"/>
    <x v="0"/>
    <s v="Rwanda Agriculture Board (RAB)"/>
    <s v="Sectoral Ministry"/>
    <s v="Emile Ruzibiza (0788522355) "/>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The Project for Development of Gashora Irrigation Scheme(2650 Ha) "/>
    <n v="0"/>
    <n v="0"/>
    <m/>
    <m/>
    <m/>
    <m/>
    <m/>
    <s v="1.Review of the concept note and development of the project proposal                                                                                                                                                                                                                      2. Support to the development of feasibility study"/>
    <n v="300000"/>
    <s v="Agriculture"/>
    <x v="0"/>
    <s v="Rwanda Agriculture Board (RAB)"/>
    <s v="Sectoral Ministry"/>
    <s v="Emile Ruzibiza (0788522355) "/>
    <s v="Without support"/>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Develop irrigation schemes through SSIT/Kicukiro"/>
    <n v="13824.785115671781"/>
    <n v="6.1144560440830522E-3"/>
    <n v="13824.785115671781"/>
    <m/>
    <m/>
    <m/>
    <m/>
    <s v="Not Applicable"/>
    <s v="Not Applicable"/>
    <s v="Agriculture"/>
    <x v="0"/>
    <s v="City of Kigali (CoK)"/>
    <s v="Sectoral Ministry"/>
    <m/>
    <s v="Concluded"/>
    <n v="2020"/>
    <n v="2021"/>
    <s v="Start date: 01/07/2020_x000a_End date: 30/06/2021_x000a_"/>
    <s v="Not Applicable"/>
    <s v="Project"/>
    <s v="Ministry of Finance and Economic Planning (MINECOFIN)/GoR"/>
    <s v="Government of Rwanda(GoR)"/>
    <s v="Government of Rwanda(GoR)"/>
    <m/>
    <m/>
    <n v="13824.785115671781"/>
    <s v="CoK"/>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n v="109600000"/>
    <s v="AFOLU (Agriculture, Forestry &amp; Other Land Use)"/>
    <s v="Adaptation"/>
    <s v="Ministry of Agriculture and Animal Resources (MINAGRI)"/>
    <s v="Sectoral Ministry "/>
    <s v="Sectoral Ministry "/>
    <s v="Sectoral Ministry "/>
    <s v="To be determined (TBD)"/>
    <m/>
    <s v="The objective of the project is to de-risk agriculture through ensuring crops and livestock (pilot phase in 14Districts)"/>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Agriculture Insurance Project   "/>
    <n v="591795.26"/>
    <n v="5.3995917883211684E-3"/>
    <n v="341502.5291328475"/>
    <n v="198063.33"/>
    <m/>
    <m/>
    <m/>
    <s v="Not Applicable"/>
    <s v="Not Applicable"/>
    <s v="Agriculture"/>
    <x v="0"/>
    <s v="Ministry of Agriculture and Animal Resources (MINAGRI)"/>
    <s v="Sectoral Ministry"/>
    <m/>
    <s v="Ongoing"/>
    <s v="2020*"/>
    <n v="2023"/>
    <s v="Start date: 01/07/2017_x000a_End date: 30/6/2023_x000a_"/>
    <s v="Not Applicable"/>
    <s v="Project"/>
    <s v="Ministry of Finance and Economic Planning (MINECOFIN)/GoR"/>
    <s v="Government of Rwanda(GoR)"/>
    <s v="Government of Rwanda(GoR)"/>
    <m/>
    <m/>
    <n v="591795.26"/>
    <s v="The objective of the project is to de-risk agriculture through ensuring crops and livestock "/>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MDTF - PfoR ( Agriculture Multi-Donor Trust Fund )"/>
    <n v="8973950.9530803766"/>
    <n v="8.187911453540489E-2"/>
    <n v="2243487.7382700942"/>
    <n v="2243487.7382700942"/>
    <n v="2243487.7382700942"/>
    <n v="2243487.7382700942"/>
    <m/>
    <s v="Not Applicable"/>
    <s v="Not Applicable"/>
    <s v="Agriculture"/>
    <x v="0"/>
    <s v="Ministry of Agriculture and Animal Resources (MINAGRI)"/>
    <s v="Sectoral Ministry"/>
    <m/>
    <s v="Ongoing"/>
    <s v="2020*"/>
    <n v="2024"/>
    <s v="Start date: 01/07/2019_x000a_End date: 30/6/2024_x000a_"/>
    <s v="Not Applicable"/>
    <s v="Project"/>
    <s v="ENABEL"/>
    <s v="Grant/GoR"/>
    <s v="Bilateral"/>
    <m/>
    <m/>
    <n v="8973950.9530803766"/>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s v="Although the majority of Rwandans, escpecially women, are employed in the agriculture sector, their access to credits/loans remain limited. A big share of credits/loans disbursed in agriculture is spread among men farmers (BNR, Financial Stability Directorate, Administrative Data, 2016)."/>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upport to Climate Adaptation to Climate Change at Local Level"/>
    <n v="1761866.6666666667"/>
    <n v="1.6075425790754258E-2"/>
    <n v="1761866.6666666667"/>
    <m/>
    <m/>
    <m/>
    <m/>
    <s v="Not Applicable"/>
    <s v="Not Applicable"/>
    <s v="Agriculture"/>
    <x v="0"/>
    <s v="KFW Development  Bank"/>
    <s v="Non Government Organizations"/>
    <m/>
    <s v="Concluded"/>
    <s v="2020*"/>
    <n v="2021"/>
    <s v="Start date: 01/01/2015_x000a_End date: 30/12/2021_x000a_"/>
    <s v="Not Applicable"/>
    <s v="Project"/>
    <s v="KFW Development  Bank"/>
    <s v="Grant"/>
    <s v="Multirateral"/>
    <m/>
    <m/>
    <n v="1761866.6666666667"/>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Pilot National Agricultural Insurance Scheme"/>
    <n v="0"/>
    <n v="0"/>
    <m/>
    <m/>
    <m/>
    <m/>
    <m/>
    <s v=" Support to develop the concept note "/>
    <n v="300000"/>
    <s v="Agriculture"/>
    <x v="0"/>
    <s v="Ministry of Agriculture and Animal Resources (MINAGRI)"/>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s v="Agricultural Insurance Project (AIP)"/>
    <n v="70818016.077899992"/>
    <n v="0.64614978173266413"/>
    <m/>
    <m/>
    <m/>
    <m/>
    <n v="70818016.077899992"/>
    <s v=" "/>
    <m/>
    <s v="Agriculture"/>
    <x v="0"/>
    <s v="Ministry of Agriculture and Animal Resources (MINAGRI)"/>
    <s v="Sectoral Ministry"/>
    <m/>
    <s v="Ongoing"/>
    <n v="2024"/>
    <n v="2025"/>
    <s v="Start date: 2024_x000a_End date: 2025"/>
    <s v="Not Applicable"/>
    <s v="Project"/>
    <s v="Mixed (TBD)"/>
    <s v="Grant"/>
    <s v="Multirateral"/>
    <s v="3. Budgeting &amp; Investment"/>
    <m/>
    <n v="70818016.077899992"/>
    <s v="New project (MINECOFIN MTPIP 2023-2026)"/>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AVING FOR LIFE"/>
    <n v="41329.701392142837"/>
    <n v="3.7709581562174119E-4"/>
    <n v="20664.850696071418"/>
    <n v="20664.850696071418"/>
    <m/>
    <m/>
    <m/>
    <s v="Not Applicable"/>
    <s v="Not Applicable"/>
    <s v="Agriculture"/>
    <x v="0"/>
    <s v="CAPR (Collectif des Artisans de la Paix et la Reconciliation )"/>
    <s v="Non Government Organizations"/>
    <m/>
    <s v="Concluded"/>
    <s v="2020*"/>
    <n v="2022"/>
    <s v="Start date: 01/04/2019_x000a_End date: 30/03/2022_x000a_"/>
    <s v="Not Applicable"/>
    <s v="Project"/>
    <s v="Millennium Challenge Corporation (MCC)"/>
    <s v="Grant"/>
    <s v="Multirateral"/>
    <m/>
    <m/>
    <n v="41329.701392142837"/>
    <m/>
  </r>
  <r>
    <s v="1. Increased productivity, nutritional value and resilience through sustainable, diversified, and integrated crop, livestock, and fish production systems in a gender-responsive and climate resilient manner"/>
    <s v="1.14 Crop and livestock insurance expanded"/>
    <s v="1.14.3 Number of cows under insurance"/>
    <s v="Livestock insured by 2019:               Poultry:  To be determined      Piggery: To be determined         Cows: 3,496"/>
    <s v="Livestock insured by 2030 (Assuming to maintain 585,792 livestock previously insured)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Community Adaptation Fund (CAF)"/>
    <n v="0"/>
    <n v="0"/>
    <m/>
    <m/>
    <m/>
    <m/>
    <m/>
    <s v=" Support to develop the concept note and stakeholder engagement "/>
    <n v="300000"/>
    <s v="Multi-Sector"/>
    <x v="0"/>
    <s v="Ministry of Agriculture and Animal Resources (MINAGRI)"/>
    <s v="Sectoral Ministry"/>
    <m/>
    <s v="Without support"/>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n v="285000000"/>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tudy Conducted to Re-energise Agriculture through Solar Power "/>
    <n v="150000"/>
    <n v="5.263157894736842E-4"/>
    <m/>
    <m/>
    <m/>
    <m/>
    <m/>
    <s v="Not Applicable"/>
    <s v="Not Applicable"/>
    <s v="Agriculture"/>
    <x v="0"/>
    <s v="RAB/REG"/>
    <s v="Sectoral Ministry"/>
    <m/>
    <s v="Planned"/>
    <m/>
    <m/>
    <s v="To be determined"/>
    <s v="Not Applicable"/>
    <s v="Project"/>
    <s v="Wolrd Bank/GoR"/>
    <s v="Grant"/>
    <s v="Multirateral"/>
    <m/>
    <m/>
    <n v="150000"/>
    <m/>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s v="Solar-powered irrigation and improved cooking stoves for communities in the Bugesera district by APEFA "/>
    <n v="85800"/>
    <n v="3.0105263157894735E-4"/>
    <m/>
    <m/>
    <n v="85800"/>
    <m/>
    <m/>
    <s v="Not Applicable"/>
    <s v="Not Applicable"/>
    <s v="Agriculture"/>
    <x v="0"/>
    <s v="Action  pour la Protection de l'Environnement et la  Protection des Filieres  Agricoles (APEFA)"/>
    <s v="Non Government Organizations"/>
    <m/>
    <s v="Ongoing"/>
    <n v="2022"/>
    <n v="2023"/>
    <s v="To be determined"/>
    <s v="Not Applicable"/>
    <s v="Project"/>
    <s v="GIZ/IKI"/>
    <s v="Grant"/>
    <s v="Multirateral"/>
    <s v="3. Budgeting &amp; Investment"/>
    <m/>
    <n v="85800"/>
    <s v="Nenproject RENGOF, Bugesera District Ngeruka Sector Nyarugenge Sector"/>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n v="92000000"/>
    <s v="AFOLU (Agriculture, Forestry &amp; Other Land Use)"/>
    <s v="Adaptation"/>
    <s v="Ministry of Environment (MoE)_x000a_"/>
    <s v="Sectoral Ministry "/>
    <s v="Sectoral Ministry "/>
    <s v="Sectoral Ministry "/>
    <s v="To be determined (TBD)"/>
    <s v="MINAGRI / MoE / MINALOC, (RAB, REMA, RLUMA, RFA, Private sector, Civil society)"/>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Development of Agroforestry for Sustainable Agriculture"/>
    <n v="0"/>
    <n v="0"/>
    <m/>
    <m/>
    <m/>
    <m/>
    <m/>
    <s v="1.Review of the concept note and development of the project proposal                                                            2. Support to the development of feasibility study"/>
    <n v="260000"/>
    <s v="Environment and Natural Resources"/>
    <x v="2"/>
    <s v="Rwanda Forest Authority (RFA) "/>
    <s v="Sectoral Ministry"/>
    <m/>
    <s v="Without support"/>
    <m/>
    <m/>
    <s v="To be determined"/>
    <s v="High"/>
    <s v="Project"/>
    <m/>
    <m/>
    <s v="To be determined"/>
    <m/>
    <m/>
    <n v="0"/>
    <s v="Concept note"/>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Supporting bamboo processing activities in Rugarama Sector, Burera District  around the volcanoes National Park for sustainable forest conservation, women empowerment   and local development  including promotion of community tourism.   "/>
    <n v="15498"/>
    <n v="1.6845652173913043E-4"/>
    <n v="15498"/>
    <m/>
    <m/>
    <m/>
    <m/>
    <s v="Not Applicable"/>
    <s v="Not Applicable"/>
    <s v="Environment and Natural Resources"/>
    <x v="2"/>
    <s v="ARECO Rwanda Nziza"/>
    <s v="Non Government Organizations"/>
    <m/>
    <s v="Concluded"/>
    <n v="2020"/>
    <n v="2021"/>
    <s v="Start date: 06/11/2020_x000a_End date: 30/ 12/2021_x000a_"/>
    <s v="Not Applicable"/>
    <s v="Project"/>
    <s v="OIF"/>
    <s v="Grant"/>
    <s v="Multirateral"/>
    <s v="3. Budgeting &amp; Investment"/>
    <m/>
    <n v="15498"/>
    <s v="Three processing machines were offered to the 30 women members of HANGUDUSHYA MU MIGANO who were also trained on improved bamboo technology  and  a selling/exhibition  hall was opened at Rugarama sector                Cyanika, Burera and Gahunga sectors"/>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Bamboo plantation for landscape restoration, biodiversity conservation and community livelihood in Jenda Sector, Nyabihu District "/>
    <n v="11365"/>
    <n v="1.2353260869565219E-4"/>
    <n v="11365"/>
    <m/>
    <m/>
    <m/>
    <m/>
    <s v="Not Applicable"/>
    <s v="Not Applicable"/>
    <s v="Environment and Natural Resources"/>
    <x v="2"/>
    <s v="ARECO Rwanda Nziza"/>
    <s v="Non Government Organizations"/>
    <m/>
    <s v="Ongoing"/>
    <n v="2020"/>
    <n v="2025"/>
    <s v="Start date: 20/012020_x000a_End date: 19/ 03/2025_x000a_"/>
    <s v="Not Applicable"/>
    <s v="Project"/>
    <s v="Dian Fossey Gorilla Fund International (DFGFI)"/>
    <s v="Grant"/>
    <s v="Multirateral"/>
    <m/>
    <m/>
    <n v="1136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Promoting Agroforestry for Sustainable Conservation of Ibanda-Makera Natural Forest In Kirehe District"/>
    <n v="0"/>
    <n v="0"/>
    <m/>
    <m/>
    <m/>
    <m/>
    <m/>
    <s v=" Support to develop the concept note "/>
    <n v="260000"/>
    <s v="Environment and Natural Resources"/>
    <x v="2"/>
    <s v="Rural Environment and Development Organization (REDO)"/>
    <s v="Non Government Organizations"/>
    <m/>
    <s v="Without support"/>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Agro-forestry for Livelihood Project "/>
    <n v="4293438.2132399995"/>
    <n v="4.6667806665652171E-2"/>
    <n v="793697.4057762"/>
    <n v="1238641.4316928855"/>
    <n v="1145431.912180857"/>
    <n v="739324.21852685721"/>
    <n v="376343.24506319995"/>
    <s v="Not Applicable"/>
    <s v="Not Applicable"/>
    <s v="Environment and Natural Resources"/>
    <x v="2"/>
    <s v="Albertine Rift Conservation Society (ARCOS)"/>
    <s v="Non Government Organizations"/>
    <m/>
    <s v="Ongoing"/>
    <n v="2020"/>
    <n v="2030"/>
    <s v="Start date: 2020_x000a_End date:  2039_x000a_"/>
    <s v="Not Applicable"/>
    <s v="Project"/>
    <s v="Livelihoods Fund SICAV SIF – LCF2"/>
    <s v="Grant"/>
    <s v="Multirateral"/>
    <m/>
    <m/>
    <n v="4293438.213239999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Agroforestry and Reforestation Programme in Mukura and Kirehe landscapes-Rwanda "/>
    <n v="0"/>
    <n v="0"/>
    <m/>
    <m/>
    <m/>
    <m/>
    <m/>
    <s v=" Support to develop the concept note "/>
    <n v="260000"/>
    <s v="Environment and Natural Resources"/>
    <x v="2"/>
    <s v="Albertine Rift Conservation Society (ARCOS)"/>
    <s v="Non Government Organizations"/>
    <m/>
    <s v="Without support"/>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Improving resilience of farmers’ livelihoods to climate change through innovative, research proven climate-smart agroforestry and efficient use of tree resources in the Eastern Province and peri-urban areas of Kigali city"/>
    <n v="2430000"/>
    <n v="2.6413043478260869E-2"/>
    <n v="700000"/>
    <n v="650000"/>
    <n v="500000"/>
    <n v="580000"/>
    <m/>
    <s v="Not Applicable"/>
    <s v="Not Applicable"/>
    <s v="Environment and Natural Resources"/>
    <x v="2"/>
    <s v="International Union for Conservation of Nature (IUCN)"/>
    <s v="Non Government Organizations"/>
    <m/>
    <s v="Ongoing"/>
    <n v="2020"/>
    <n v="2024"/>
    <s v="Start date: 01/02/2020_x000a_End date: 31/ 01/2024_x000a_"/>
    <s v="Not Applicable"/>
    <s v="Project"/>
    <s v="European Union (EU)"/>
    <s v="Grant"/>
    <s v="Multirateral"/>
    <m/>
    <m/>
    <n v="2430000"/>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Strengthenig    the capacity of women farmers in  tree nursery and forest management in timber and non-timber forest product value chains"/>
    <n v="0"/>
    <n v="0"/>
    <m/>
    <m/>
    <m/>
    <m/>
    <m/>
    <s v="1.Support to develop the concept note                                                                          2. Conduct capacity need assessment"/>
    <n v="260000"/>
    <s v="Environment and Natural Resources"/>
    <x v="2"/>
    <s v="Rwanda Forest Authority (RFA) "/>
    <s v="Sectoral Ministry"/>
    <m/>
    <s v="Without support"/>
    <m/>
    <m/>
    <s v="To be determined"/>
    <s v="Medium"/>
    <s v="Technical Assistance"/>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DeSIRA ( Development Smart Innovations through Research in Agriculture -  Agroforestry research project)"/>
    <n v="2303607.2804381382"/>
    <n v="2.5039209569979761E-2"/>
    <n v="505870.17006299994"/>
    <n v="508785.11395836505"/>
    <n v="580290.3872152695"/>
    <n v="708661.60920150392"/>
    <m/>
    <s v="Not Applicable"/>
    <s v="Not Applicable"/>
    <s v="Environment and Natural Resources"/>
    <x v="2"/>
    <s v="Rwanda Forest Authority (RFA) "/>
    <s v="Sectoral Ministry"/>
    <m/>
    <s v="Ongoing"/>
    <n v="2022"/>
    <n v="2027"/>
    <s v="Start date: 01/02/2022_x000a_End date: 30/ 01/2027_x000a_"/>
    <s v="Not Applicable"/>
    <s v="Technical Assistance"/>
    <s v="European Union (EU)"/>
    <s v="Grant/GoR"/>
    <s v="Multirateral"/>
    <s v="1. Knowledge Products (Capacity Building or Technology Transfer)"/>
    <m/>
    <n v="2303607.2804381382"/>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s v="Improving resilience of farmers’ livelihoods to climate change through innovative, research proven climate-smart agroforestry and efficient use of tree resources in the Eastern Province and peri-urban areas of Kigali City (DeSIRA)"/>
    <n v="4240138.8257999998"/>
    <n v="4.6088465497826081E-2"/>
    <n v="137799.87100000001"/>
    <n v="482801.63520000008"/>
    <n v="674904.12900000007"/>
    <n v="764633.19059999997"/>
    <n v="2180000"/>
    <s v="Not Applicable"/>
    <s v="Not Applicable"/>
    <s v="Environment and Natural Resources"/>
    <x v="2"/>
    <s v="International Union for Conservation of Nature (IUCN)"/>
    <s v="Sectoral Ministry"/>
    <m/>
    <s v="Ongoing"/>
    <n v="2022"/>
    <n v="2027"/>
    <s v="Start date:2022_x000a_End date: 2027_x000a_"/>
    <s v="Not Applicable"/>
    <s v="Technical Assistance"/>
    <s v="European Union (EU)"/>
    <s v="Grant/GoR"/>
    <s v="Multirateral"/>
    <s v="1. Knowledge Products (Capacity Building or Technology Transfer)"/>
    <m/>
    <n v="4240138.8257999998"/>
    <s v="Eastern Province and peri-urban areas of Kigali.                              The DeSIRA project is enhancing capacity of smallholder_x000a_farmers to cope with the impacts of climate change through_x000a_knowledge-sharing to agroforestry actions aligned to the IUCN_x000a_Nature-based Solution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n v="16800000"/>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Landscape Approach to Forest Restoration and conservation (LAFREC) "/>
    <n v="967053.2984755995"/>
    <n v="5.7562696337833306E-2"/>
    <n v="967053.2984755995"/>
    <m/>
    <m/>
    <m/>
    <m/>
    <s v="Not Applicable"/>
    <s v="Not Applicable"/>
    <s v="Environment and Natural Resources"/>
    <x v="2"/>
    <s v="Rwanda Environment Management Authority (REMA)"/>
    <s v="Sectoral Ministry"/>
    <m/>
    <s v="Concluded"/>
    <s v="2020*"/>
    <n v="2021"/>
    <s v="Start date: 15/12/2014_x000a_End date: 30/ 09/2021_x000a_"/>
    <s v="Not Applicable"/>
    <s v="Project"/>
    <s v="IDA "/>
    <s v="Grant/GoR"/>
    <s v="Multirateral"/>
    <m/>
    <m/>
    <n v="967053.2984755995"/>
    <s v="Nyabihu, Rutsiro, Ngororero and Rubavu"/>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Technical asssistance to conduct Assessment to scale up LAFREC"/>
    <n v="0"/>
    <n v="0"/>
    <m/>
    <m/>
    <m/>
    <m/>
    <m/>
    <s v=" 1.Support to develop the concept note .                                                                    2. Document the lesson learned from LAFREC I. "/>
    <n v="260000"/>
    <s v="Environment and Natural Resources"/>
    <x v="2"/>
    <s v="Rwanda Environment Management Authority (REMA)"/>
    <s v="Sectoral Ministry"/>
    <m/>
    <s v="Without support"/>
    <m/>
    <m/>
    <s v="To be determined"/>
    <s v="Medium"/>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EPAFLEC: Engage private sector in climate change adaptation through improved forest management in the north-west of Rwanda for feeding efficient low emission cooking solutions in urban areas "/>
    <n v="0"/>
    <n v="0"/>
    <m/>
    <m/>
    <m/>
    <m/>
    <m/>
    <s v="1.Review of the concept note and development of the project proposal               2. Support to the development of feasibility study"/>
    <m/>
    <s v="Environment and Natural Resources"/>
    <x v="2"/>
    <s v="Ministry of Environment (MoE)"/>
    <s v="Sectoral Ministry"/>
    <m/>
    <s v="Without support"/>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TREPAM ( Transforming Eastern Province  through Adaptation and Mitigation program)-- Forests and Landscapes Restoration "/>
    <n v="32737688"/>
    <n v="1.9486719047619048"/>
    <m/>
    <m/>
    <m/>
    <m/>
    <m/>
    <s v="Not Applicable"/>
    <s v="Not Applicable"/>
    <s v="Environment and Natural Resources"/>
    <x v="2"/>
    <s v="International Union for Conservation of Nature (IUCN)"/>
    <s v="Non Government Organizations"/>
    <m/>
    <s v="Ongoing"/>
    <n v="2022"/>
    <n v="2027"/>
    <s v="Start date: 01/01/2022_x000a_End date: 20/ 07/2027_x000a_"/>
    <s v="Not Applicable"/>
    <s v="Project"/>
    <s v="GCF"/>
    <s v="Grant/GoR"/>
    <s v="Multirateral"/>
    <s v="3. Budgeting &amp; Investment"/>
    <m/>
    <n v="32737688"/>
    <s v="Eastern Province :Kirehe, Ngoma, Kayonza, Rwamagana,_x000a_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Reducing vulnerability to climate change through enhanced community-based biodiversity conservation in the Eastern Province of Rwanda (COMBIO)"/>
    <n v="8671884"/>
    <n v="0.51618357142857141"/>
    <m/>
    <m/>
    <m/>
    <m/>
    <m/>
    <s v="Not Applicable"/>
    <s v="Not Applicable"/>
    <s v="Environment and Natural Resources"/>
    <x v="2"/>
    <s v="International Union for Conservation of Nature (IUCN)"/>
    <s v="Non Government Organizations"/>
    <m/>
    <s v="Ongoing"/>
    <n v="2021"/>
    <n v="2027"/>
    <s v="Start date: 2021_x000a_End date: 2027_x000a_"/>
    <s v="Not Applicable"/>
    <s v="Project"/>
    <s v="sida"/>
    <s v="Grant/GoR"/>
    <s v="Bilateral"/>
    <s v="3. Budgeting &amp; Investment"/>
    <m/>
    <n v="8671884"/>
    <s v="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Building resilience of vulnerable ecosystems to climate vulnerability in Rwanda's congo-Nile devide through forest and land scape restoration"/>
    <n v="0"/>
    <n v="0"/>
    <m/>
    <m/>
    <m/>
    <m/>
    <m/>
    <s v=" Support to develop the concept note "/>
    <n v="260000"/>
    <s v="Environment and Natural Resources"/>
    <x v="2"/>
    <s v="Ministry of Environment (MoE)"/>
    <s v="Sectoral Ministry"/>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Green economy development and jobs creation through forest landscape restoration and forest products value chain support in southern province"/>
    <n v="0"/>
    <n v="0"/>
    <m/>
    <m/>
    <m/>
    <m/>
    <m/>
    <s v="1.Review of the concept note and development of the project proposal               2. Support to the development of feasibility study"/>
    <n v="260000"/>
    <s v="Environment and Natural Resources"/>
    <x v="2"/>
    <s v="Ministry of Environment (MoE)"/>
    <s v="Sectoral Ministry"/>
    <s v="Jacques PEETERS / MoE"/>
    <s v="Without support"/>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Forest land scape restoration in the Eastern Province"/>
    <n v="1343215.2952446423"/>
    <n v="7.9953291383609668E-2"/>
    <m/>
    <m/>
    <m/>
    <m/>
    <m/>
    <s v="1.Review of the concept note and development of the project proposal               2. Support to the development of feasibility study"/>
    <n v="260000"/>
    <s v="Environment and Natural Resources"/>
    <x v="2"/>
    <s v="Ministry of Environment (MoE)"/>
    <s v="Sectoral Ministry"/>
    <m/>
    <s v="Indicative"/>
    <n v="2021"/>
    <n v="2025"/>
    <s v="Start date: 30/06/2021_x000a_End date: 1/ 07/2025_x000a_"/>
    <s v="Medium"/>
    <s v="Project"/>
    <s v="IUCN"/>
    <m/>
    <s v="To be determined"/>
    <m/>
    <m/>
    <n v="1343215.2952446423"/>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FOREST LANDSCAPE RESTORATION IN THE MAYAGA REGION"/>
    <n v="5329307.3039762713"/>
    <n v="0.31722067285573041"/>
    <n v="2150299.4214796214"/>
    <n v="1998120.0713954566"/>
    <n v="598857.2533286307"/>
    <n v="503495.46102874179"/>
    <n v="78535.096743821108"/>
    <s v="Not Applicable"/>
    <s v="Not Applicable"/>
    <s v="Environment and Natural Resources"/>
    <x v="2"/>
    <s v="Rwanda Environment Management Authority (REMA)"/>
    <s v="Sectoral Ministry"/>
    <m/>
    <s v="Ongoing"/>
    <n v="2020"/>
    <n v="2026"/>
    <s v="Start date:1-7-2020_x000a_End date: 30-11-2025              Extended to 2026_x000a_"/>
    <s v="Not Applicable"/>
    <s v="Project"/>
    <s v="UNDP/GEF"/>
    <s v="Grant/GoR"/>
    <s v="Multirateral"/>
    <s v="3. Budgeting &amp; Investment"/>
    <m/>
    <n v="5329307.3039762713"/>
    <s v="Kamonyi, Ruhango, Nyanza and Gisagara.                                  Updated from ongoing $ 6,891,413 to ongoing (UNDP, 2024)-$7,213,538 different to the actual REMA update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Afforestation Project to tackle the flood by planting trees(Phase 1) "/>
    <n v="0"/>
    <n v="0"/>
    <m/>
    <m/>
    <m/>
    <m/>
    <m/>
    <s v=" Support to develop the concept note "/>
    <n v="260000"/>
    <s v="Environment and Natural Resources"/>
    <x v="2"/>
    <s v="Rubavu District"/>
    <s v="Local Government (Districts, Provinces, CoK)"/>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Expand land for forestry"/>
    <n v="0"/>
    <n v="0"/>
    <m/>
    <m/>
    <m/>
    <m/>
    <m/>
    <s v=" Support to develop the concept note  development of feasibility study"/>
    <n v="260000"/>
    <s v="Environment and Natural Resources"/>
    <x v="2"/>
    <s v="Muhanga District"/>
    <s v="Local Government (Districts, Provinces, CoK)"/>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FIP (Forestry Investment Program): _x000a_Component 2: Sustainable forest and landscape management_x000a_Component 3: Wood supply chain, improved efficiency and added value_x000a_"/>
    <n v="0"/>
    <n v="0"/>
    <m/>
    <m/>
    <m/>
    <m/>
    <m/>
    <s v="1.Review of the concept note and development of the project proposal                                                            2. Support to the development of feasibility study"/>
    <n v="300000"/>
    <s v="Environment and Natural Resources"/>
    <x v="2"/>
    <s v="Rwanda Forest Authority (RFA) "/>
    <s v="Sectoral Ministry"/>
    <m/>
    <s v="Without support"/>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Technologies development for value addition to wood and non-wood products from forests and agroforestry systems"/>
    <n v="0"/>
    <n v="0"/>
    <m/>
    <m/>
    <m/>
    <m/>
    <m/>
    <s v="1.Review of the concept note and development of the project proposal                                                            2. Support to the development of feasibility study"/>
    <n v="300000"/>
    <s v="Environment and Natural Resources"/>
    <x v="2"/>
    <s v="Rwanda Forest Authority (RFA) "/>
    <s v="Sectoral Ministry"/>
    <m/>
    <s v="Without support"/>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Hill Top and Steep Slope Forest Parks"/>
    <n v="0"/>
    <n v="0"/>
    <m/>
    <m/>
    <m/>
    <m/>
    <m/>
    <s v=" Support to develop the concept note "/>
    <n v="260000"/>
    <s v="Environment and Natural Resources"/>
    <x v="2"/>
    <s v="City of Kigali (CoK)"/>
    <s v="Local Government (Districts, Provinces, CoK)"/>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Preliminary Studies for Volcanoes National Park Expansion- Pilot Project"/>
    <n v="99060"/>
    <n v="5.8964285714285716E-3"/>
    <m/>
    <m/>
    <n v="89700"/>
    <n v="4680"/>
    <n v="4680"/>
    <m/>
    <m/>
    <s v="Environment and Natural Resources"/>
    <x v="2"/>
    <s v="Rwanda Development Board (RDB)"/>
    <s v="Sectoral Ministry"/>
    <m/>
    <s v="Ongoing"/>
    <n v="2023"/>
    <n v="2026"/>
    <s v="2023-2026"/>
    <s v="Not Applicable"/>
    <s v="Technical Assistance"/>
    <s v="xxx"/>
    <s v="Grant"/>
    <s v="Multirateral"/>
    <s v="1. Knowledge Products (Capacity Building or Technology Transfer)"/>
    <m/>
    <n v="99060"/>
    <s v="New project, MINECOFIN MTPIP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Global Biodiversity Framework-early action support Rwanda"/>
    <n v="157294.409988826"/>
    <n v="9.3627624993348809E-3"/>
    <n v="0"/>
    <n v="0"/>
    <n v="1134.0999999999999"/>
    <n v="148285.84941605234"/>
    <n v="7874.4605727736371"/>
    <m/>
    <m/>
    <s v="Environment and Natural Resources"/>
    <x v="2"/>
    <s v="Rwanda Environment Management Authority (REMA)"/>
    <s v="Sectoral Ministry"/>
    <m/>
    <s v="Ongoing"/>
    <n v="2023"/>
    <n v="2025"/>
    <s v="Start: 01/01/2023                                               End:31/08/2025"/>
    <s v="Not Applicable"/>
    <s v="Project"/>
    <s v="UNEP"/>
    <s v="Grant"/>
    <s v="Multirateral"/>
    <s v="3. Budgeting &amp; Investment"/>
    <m/>
    <n v="157294.409988826"/>
    <s v="New project,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Promoting tree conservation in Gishwati"/>
    <n v="4684.9132200000004"/>
    <n v="2.7886388214285715E-4"/>
    <m/>
    <n v="4684.9132200000004"/>
    <m/>
    <m/>
    <m/>
    <m/>
    <m/>
    <s v="Environment and Natural Resources"/>
    <x v="2"/>
    <s v="FHA/RENGOF"/>
    <s v="Non Government Organizations"/>
    <m/>
    <s v="Concluded"/>
    <n v="2021"/>
    <n v="2022"/>
    <s v="Start: 2021                                           End:2022"/>
    <s v="Not Applicable"/>
    <s v="Project"/>
    <s v="International tree foundation(ITF) &amp; Wilderness Safaris"/>
    <s v="Grant"/>
    <s v="Multirateral"/>
    <s v="3. Budgeting &amp; Investment"/>
    <m/>
    <n v="4684.9132200000004"/>
    <s v="New project, RENGOF, 2024                                                                Kigeyo Sector, Rutsiro District, We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Community support in the conservation Gishwati- Mukura landscape"/>
    <n v="7800"/>
    <n v="4.6428571428571428E-4"/>
    <m/>
    <n v="7800"/>
    <m/>
    <m/>
    <m/>
    <m/>
    <m/>
    <s v="Environment and Natural Resources"/>
    <x v="2"/>
    <s v="VIE ET ENVIRONNEMENT -VER RWANDA"/>
    <s v="Non Government Organizations"/>
    <m/>
    <s v="Concluded"/>
    <n v="2021"/>
    <n v="2022"/>
    <s v="Start: 2021                                           End:2022"/>
    <s v="Not Applicable"/>
    <s v="Project"/>
    <s v="RGB/UNDP"/>
    <s v="Grant/GoR"/>
    <s v="Multirateral"/>
    <s v="3. Budgeting &amp; Investment"/>
    <m/>
    <n v="7800"/>
    <s v="Rutsiro distric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Air pollution mitigated through planting specialized trees in urban area"/>
    <n v="0"/>
    <n v="0"/>
    <m/>
    <m/>
    <m/>
    <m/>
    <m/>
    <s v=" Support to develop the concept note "/>
    <n v="260000"/>
    <s v="Environment and Natural Resources"/>
    <x v="2"/>
    <s v="City of Kigali (CoK)"/>
    <s v="Local Government (Districts, Provinces, CoK)"/>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Development of Certification Standards for Tree Reproductive Materials to Support Public-Private Partnership in Rwanda"/>
    <n v="0"/>
    <n v="0"/>
    <m/>
    <m/>
    <m/>
    <m/>
    <m/>
    <s v="1.Review of the concept note and development of the project proposal                                                            2. Support to the development of feasibility study"/>
    <n v="260000"/>
    <s v="Environment and Natural Resources"/>
    <x v="2"/>
    <s v="National Land Use Authority (NLA)"/>
    <s v="Local Government (Districts, Provinces, CoK)"/>
    <m/>
    <s v="Without support"/>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Planting Trees – Reforestation "/>
    <n v="200000"/>
    <n v="1.1904761904761904E-2"/>
    <n v="40000"/>
    <n v="160000"/>
    <m/>
    <m/>
    <m/>
    <s v="Not Applicable"/>
    <s v="Not Applicable"/>
    <s v="Environment and Natural Resources"/>
    <x v="2"/>
    <s v="Albertine Rift Conservation Society (ARCOS)"/>
    <s v="Non Government Organizations"/>
    <m/>
    <s v="Concluded"/>
    <n v="2020"/>
    <n v="2021"/>
    <s v="Start date: 2020_x000a_End date: 2021_x000a_"/>
    <s v="Not Applicable"/>
    <s v="Project"/>
    <s v="One Tree Planted (OTP)"/>
    <s v="Grant"/>
    <s v="Multirateral"/>
    <m/>
    <m/>
    <n v="200000"/>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Implementation of the Bonn Challenge through the provision of a robust supply of high quality native tree planting material in Africa and in Latin America "/>
    <n v="0"/>
    <n v="0"/>
    <m/>
    <m/>
    <m/>
    <m/>
    <m/>
    <s v=" Support to develop the concept note "/>
    <n v="260000"/>
    <s v="Environment and Natural Resources"/>
    <x v="2"/>
    <s v="Albertine Rift Conservation Society (ARCOS)"/>
    <s v="Non Government Organizations"/>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Supporting Resilient Livelihoods and Ecosystems through biodiversity friendly and climate conscious fisheries, agriculture, and forestry value chains in the Lake Victoria region "/>
    <n v="0"/>
    <n v="0"/>
    <m/>
    <m/>
    <m/>
    <m/>
    <m/>
    <s v=" Support to develop the concept note "/>
    <n v="260000"/>
    <s v="Environment and Natural Resources"/>
    <x v="2"/>
    <s v="Albertine Rift Conservation Society (ARCOS)"/>
    <s v="Non Government Organizations"/>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Nyagasenyi Remnant Forest Landscape Restoration for Improved Livelihoods and Resilience to climate change "/>
    <n v="249999.88030930597"/>
    <n v="1.4880945256506307E-2"/>
    <m/>
    <n v="70683.880340803502"/>
    <n v="92706.000283477959"/>
    <n v="86609.999685024479"/>
    <n v="0"/>
    <s v="Not Applicable"/>
    <s v="Not Applicable"/>
    <s v="Environment and Natural Resources"/>
    <x v="2"/>
    <s v="Albertine Rift Conservation Society (ARCOS)"/>
    <s v="Non Government Organizations"/>
    <m/>
    <s v="Ongoing"/>
    <n v="2021"/>
    <n v="2024"/>
    <s v="Start date: 2021_x000a_End date:2024_x000a_"/>
    <s v="Not Applicable"/>
    <s v="Project"/>
    <s v="Foundation Audemars-Watkins"/>
    <s v="Grant"/>
    <s v="Multirateral"/>
    <s v="3. Budgeting &amp; Investment"/>
    <m/>
    <n v="249999.88030930597"/>
    <s v="ARCOS 2024 .Updated fro without support to ongoing"/>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Landscape Restoration for Improved Environmental Resilience and Community Livelihoods (AFR100) Project"/>
    <n v="340000"/>
    <n v="2.0238095238095239E-2"/>
    <m/>
    <n v="113600"/>
    <n v="138400"/>
    <n v="70650"/>
    <n v="17350"/>
    <s v="Not Applicable"/>
    <s v="Not Applicable"/>
    <s v="Environment and Natural Resources"/>
    <x v="2"/>
    <s v="Albertine Rift Conservation Society (ARCOS)"/>
    <s v="Non Government Organizations"/>
    <m/>
    <s v="Ongoing"/>
    <n v="2023"/>
    <n v="2030"/>
    <s v="Start date: 2023_x000a_End date:2028_x000a_"/>
    <s v="Not Applicable"/>
    <s v="Project"/>
    <s v="One Tree Planted"/>
    <s v="Grant"/>
    <s v="Multirateral"/>
    <s v="3. Budgeting &amp; Investment"/>
    <m/>
    <n v="34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Landscape Restoration for Sustainable Socio-Ecological Systems and Resilience to Climate Change"/>
    <n v="1800000"/>
    <n v="0.10714285714285714"/>
    <m/>
    <n v="0"/>
    <m/>
    <n v="600000"/>
    <n v="1200000"/>
    <s v="Not Applicable"/>
    <s v="Not Applicable"/>
    <s v="Environment and Natural Resources"/>
    <x v="2"/>
    <s v="Albertine Rift Conservation Society (ARCOS)"/>
    <s v="Non Government Organizations"/>
    <m/>
    <s v="Ongoing"/>
    <n v="2023"/>
    <n v="2030"/>
    <s v="Start date: 2023_x000a_End date:2028_x000a_"/>
    <s v="Not Applicable"/>
    <s v="Project"/>
    <s v="BEZOS Earth Fund"/>
    <s v="Grant"/>
    <s v="Multirateral"/>
    <s v="3. Budgeting &amp; Investment"/>
    <m/>
    <n v="180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Impact of Nature Based Community Development Programme in addressing climate change issues and promotting Forest landscape restoration "/>
    <n v="0"/>
    <n v="0"/>
    <m/>
    <m/>
    <m/>
    <m/>
    <m/>
    <s v=" Support to develop the concept note "/>
    <n v="260000"/>
    <s v="Environment and Natural Resources"/>
    <x v="2"/>
    <s v="Albertine Rift Conservation Society (ARCOS)"/>
    <s v="Non Government Organizations"/>
    <m/>
    <s v="Without support"/>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Awareness raising on gender issues and women’s role in forestry value chains "/>
    <n v="0"/>
    <n v="0"/>
    <m/>
    <m/>
    <m/>
    <m/>
    <m/>
    <s v="Not Applicable"/>
    <s v="Not Applicable"/>
    <s v="Environment and Natural Resources"/>
    <x v="2"/>
    <s v="Rwanda Forest Authority (RFA) "/>
    <s v="Sectoral Ministry"/>
    <m/>
    <s v="Without support"/>
    <m/>
    <m/>
    <s v="To be determined"/>
    <s v="Low"/>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s v="URBAN FORESTRY FOR SUSTAINABLE CITY"/>
    <n v="1163153.1591796565"/>
    <n v="6.9235307094027171E-2"/>
    <m/>
    <m/>
    <m/>
    <m/>
    <m/>
    <s v="Not Applicable"/>
    <s v="Not Applicable"/>
    <s v="Environment and Natural Resources"/>
    <x v="2"/>
    <s v="Rwanda Forest Authority (RFA) "/>
    <s v="Sectoral Ministry"/>
    <m/>
    <s v="Concluded"/>
    <n v="2020"/>
    <n v="2021"/>
    <s v="Start date: 1/7/2019_x000a_End date: 6/30/2021_x000a_"/>
    <s v="Not Applicable"/>
    <s v="Project"/>
    <s v="Ministry of Finance and Economic Planning (MINECOFIN)/GoR"/>
    <s v="Government of Rwanda(GoR)"/>
    <s v="Government of Rwanda(GoR)"/>
    <m/>
    <m/>
    <n v="1163153.1591796565"/>
    <s v="Kicukiro, Gasabo, Nyarugenge"/>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n v="8100000"/>
    <s v="AFOLU (Agriculture, Forestry &amp; Other Land Use)"/>
    <s v="Cross-cutting"/>
    <s v="Ministry of Environment (MoE)_x000a_"/>
    <s v="Environment or Climate Change"/>
    <s v="Environment or Climate Change"/>
    <s v="Sectoral Ministry "/>
    <s v="To be determined (TBD)"/>
    <m/>
    <s v="The project outputs focus on developmemt of Districts Forest Management Plans and training of forest owners"/>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s v="Forest Management and Woody Biomass Energy Support PROJECT (FMBE) "/>
    <n v="540680.23323896225"/>
    <n v="6.6750646078884229E-2"/>
    <n v="540680.23323896225"/>
    <m/>
    <m/>
    <m/>
    <m/>
    <s v="Not Applicable"/>
    <s v="Not Applicable"/>
    <s v="Environment and Natural Resources"/>
    <x v="2"/>
    <s v="Rwanda Forest Authority (RFA) "/>
    <s v="Sectoral Ministry"/>
    <m/>
    <s v="Concluded"/>
    <s v="2020*"/>
    <n v="2021"/>
    <s v="Start date: 20/12/2016_x000a_End date: 20/06/2021_x000a_"/>
    <s v="Not Applicable"/>
    <s v="Technical Assistance"/>
    <s v="BELGIAN TECHNICAL COOPERATION (BTC)"/>
    <s v="Grant/GoR"/>
    <s v="Bilateral"/>
    <s v="2. Policy, Strategy &amp; Legislation"/>
    <m/>
    <n v="540680.23323896225"/>
    <s v="Gakenke, Rulindo, Gicumbi, Rwamagana, Gasabo, Nyarugenge, Kicukiro "/>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m/>
    <s v="AFOLU (Agriculture, Forestry &amp; Other Land Use)"/>
    <s v="Cross-cutting"/>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s v="ERIMEC ( Enhanced Resilience to Climate Change by improved Forests management in the North-West of Rwanda to feed Efficient low emissions Cooking soultions for Urban and per urban areas)"/>
    <n v="0"/>
    <n v="0"/>
    <m/>
    <m/>
    <m/>
    <m/>
    <m/>
    <s v="1.Review of the concept note and development of the project proposal                                  2. Support to the development of feasibility study                                                      3. Conduct awaireness raising on climate resilience technologies"/>
    <n v="260000"/>
    <s v="Environment and Natural Resources"/>
    <x v="2"/>
    <s v="ENABEL/EMBASSY OF BELGIUM "/>
    <s v="Non Government Organizations"/>
    <m/>
    <s v="Without support"/>
    <n v="2023"/>
    <m/>
    <s v="Start date: 01/01/2023_x000a_End date:_x000a_"/>
    <s v="High"/>
    <s v="Project"/>
    <m/>
    <m/>
    <s v="To be determined"/>
    <m/>
    <m/>
    <n v="0"/>
    <s v=" A project  idea submitted to GCF  , a concept note under finalization to be submitted through Enabel ' Accreditation ( SAP - Simplified Application Procedures) ---- targeted 10 M USD  Grant "/>
  </r>
  <r>
    <s v="2. Ecosystems and forest resources increased and sustainably managed to optimise the economic and ecological functions in a gender-responsive "/>
    <s v="2.3 Forest Management for degraded forest resources improved"/>
    <s v="2.3.2  % of Public forest plantations allocated to private operators (disagregated by % for men &amp; women operators) (SSP/ENR 2018-2024, p.38)"/>
    <s v="25 % of Public forest  plantations  private  women and men  operators in 2018  (ENR,  SSP 2017-2024)"/>
    <s v="80% of Public forest plantation  allocated to private  women and men operators by 2024"/>
    <s v="To be determined (TBD)"/>
    <m/>
    <s v="AFOLU (Agriculture, Forestry &amp; Other Land Use)"/>
    <s v="Cross-cutting"/>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s v="Capacity building for national experts (public, private and NGOs including District Forestry Officers) on forest pathology, entomology and forestry economics"/>
    <n v="0"/>
    <n v="0"/>
    <m/>
    <m/>
    <m/>
    <m/>
    <m/>
    <s v="Not Applicable"/>
    <s v="Not Applicable"/>
    <s v="Environment and Natural Resources"/>
    <x v="2"/>
    <s v="Rwanda Forest Authority (RFA) "/>
    <s v="Sectoral Ministry"/>
    <m/>
    <s v="Without support"/>
    <m/>
    <m/>
    <s v="To be determined"/>
    <s v="Low"/>
    <s v="Technical Assistance"/>
    <m/>
    <m/>
    <s v="To be determined"/>
    <m/>
    <m/>
    <n v="0"/>
    <s v="New area of investment "/>
  </r>
  <r>
    <s v="2. Ecosystems and forest resources increased and sustainably managed to optimise the economic and ecological functions in a gender-responsive "/>
    <s v="2.3 Forest Management for degraded forest resources improved"/>
    <s v="2.3.2 Change in Forest area degraded/ rehabilitated"/>
    <s v="7879 ha (SSP)"/>
    <s v="80% of Public forest plantation  allocated to private  women and men operators by 2025"/>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s v="Large-scale Forest Landscape Restoration in Africa (AREECA)"/>
    <n v="6043000"/>
    <n v="0.74604938271604937"/>
    <n v="1500000"/>
    <n v="1543000"/>
    <n v="1000000"/>
    <n v="1000000"/>
    <n v="1000000"/>
    <s v="Not Applicable"/>
    <s v="Not Applicable"/>
    <s v="Environment and Natural Resources"/>
    <x v="2"/>
    <s v="International Union for Conservation of Nature (IUCN)"/>
    <s v="Non Government Organizations"/>
    <m/>
    <s v="Ongoing"/>
    <n v="2020"/>
    <n v="2025"/>
    <s v="Start date: 01/12/2020_x000a_End date: 31/12/2024                   Updated to 2025_x000a_"/>
    <s v="Not Applicable"/>
    <s v="Project"/>
    <s v="BMUV/Germany (IKI)"/>
    <s v="Grant"/>
    <s v="Multirateral"/>
    <s v="3. Budgeting &amp; Investment"/>
    <m/>
    <n v="6043000"/>
    <s v="Eastern Province – Kirehe and Nyagatare. Targeting the restoration of 25,000 ha of degraded lands in the Kirehe and Nyagatare districts, the programme is putting up catalytic and supportive measures that impact the livelihoods of over 13,000 households and over 50,000 people."/>
  </r>
  <r>
    <s v="2. Ecosystems and forest resources increased and sustainably managed to optimise the economic and ecological functions in a gender-responsive "/>
    <s v="2.3 Forest Management for degraded forest resources improved"/>
    <s v="2.3.3 % of improved seeds provided to farmers (at least 30% women farmers)(SSP/ENR 2018-2024, p.38)"/>
    <s v="52% in  2018  (ENR,  SSP 2017-2024)"/>
    <s v="75% in  2018  (ENR,  SSP 2017-2024)"/>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n v="6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Land at scale project"/>
    <n v="0"/>
    <n v="0"/>
    <m/>
    <m/>
    <m/>
    <m/>
    <m/>
    <s v="Not Applicable"/>
    <s v="Not Applicable"/>
    <s v="Environment and Natural Resources"/>
    <x v="3"/>
    <s v="National Land Use Authority (NLA)"/>
    <s v="Sectoral Ministry"/>
    <m/>
    <s v="Without support"/>
    <m/>
    <m/>
    <s v="To be determined"/>
    <s v="Low"/>
    <s v="Project"/>
    <m/>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Project for large scale mapping and urban mobility improvement to support infrastructure and services in Kigali"/>
    <n v="0"/>
    <n v="0"/>
    <m/>
    <m/>
    <m/>
    <m/>
    <m/>
    <s v=" Support to develop the concept note "/>
    <n v="250000"/>
    <s v="Environment and Natural Resources"/>
    <x v="3"/>
    <s v="National Land Use Authority (NLA)"/>
    <s v="Sectoral Ministry"/>
    <m/>
    <s v="Without support"/>
    <n v="2021"/>
    <n v="2024"/>
    <s v="Start date: 1/07/2021_x000a_End date: 6/30/2024_x000a_"/>
    <s v="Medium"/>
    <s v="Project"/>
    <s v="Japan International Cooperation Agency (JAICA)"/>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Awareness and outreach programs on land use master plans compliance  and  land use management in order to sustainably safeguard our environment "/>
    <n v="0"/>
    <n v="0"/>
    <m/>
    <m/>
    <m/>
    <m/>
    <m/>
    <s v="Not Applicable"/>
    <s v="Not Applicable"/>
    <s v="Environment and Natural Resources"/>
    <x v="3"/>
    <s v="National Land Use Authority (NLA)"/>
    <s v="Sectoral Ministry"/>
    <m/>
    <s v="Without support"/>
    <m/>
    <m/>
    <s v="To be determined"/>
    <s v="Low"/>
    <s v="Technical Assistance"/>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Enhancing sustainable land-use management through evidence-based land use monitoring and learning in Rwanda"/>
    <n v="0"/>
    <n v="0"/>
    <m/>
    <m/>
    <m/>
    <m/>
    <m/>
    <s v="1.Review of the concept note and development of the project proposal                   2. Support to the development of feasibility study"/>
    <n v="250000"/>
    <s v="Environment and Natural Resources"/>
    <x v="3"/>
    <s v="National Land Use Authority (NLA)"/>
    <s v="Sectoral Ministry"/>
    <m/>
    <s v="Without support"/>
    <m/>
    <m/>
    <s v="To be determined"/>
    <s v="Medium"/>
    <s v="Project"/>
    <m/>
    <m/>
    <s v="To be determined"/>
    <s v="4. Monitoring &amp; Evaluation (M&amp;E)"/>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2 Detailed spatial plans for all Districts"/>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Development of National Spatial Data Infrastructure (DSDI) And Land Use Plan Monitoring "/>
    <n v="377133.52520330343"/>
    <n v="6.2855587533883909E-3"/>
    <n v="377133.52520330343"/>
    <m/>
    <m/>
    <m/>
    <m/>
    <s v="Not Applicable"/>
    <s v="Not Applicable"/>
    <s v="Environment and Natural Resources"/>
    <x v="3"/>
    <s v="National Land Use Authority (NLA)"/>
    <s v="Sectoral Ministry"/>
    <m/>
    <s v="Concluded"/>
    <n v="2020"/>
    <n v="2021"/>
    <s v="Start date: 1/07/2019_x000a_End date: 6/30/2021_x000a_"/>
    <s v="Not Applicable"/>
    <s v="Technical Assistance"/>
    <s v="Ministry of Finance and Economic Planning (MINECOFIN)/GoR"/>
    <s v="Government of Rwanda(GoR)"/>
    <s v="Government of Rwanda(GoR)"/>
    <s v="2. Policy, Strategy &amp; Legislation"/>
    <m/>
    <n v="377133.52520330343"/>
    <s v="the project aims to develop an evidence based technology solution to improve the land use management"/>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Operationalization of Land management software "/>
    <n v="0"/>
    <n v="0"/>
    <m/>
    <m/>
    <m/>
    <m/>
    <m/>
    <s v="1.Review of the concept note and development of the project proposal            2. Support to the development of feasibility study"/>
    <n v="250000"/>
    <s v="Environment and Natural Resources"/>
    <x v="3"/>
    <s v="National Land Use Authority (NLA)"/>
    <s v="Sectoral Ministry"/>
    <m/>
    <s v="Without support"/>
    <m/>
    <m/>
    <s v="To be determined"/>
    <s v="Medium"/>
    <s v="Technical Assistance"/>
    <s v="UNDP"/>
    <m/>
    <s v="To be determined"/>
    <s v="1. Knowledge Products (Capacity Building or Technology Transfer)"/>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Establishement of landuse monitoring system: Automatic land use change detection and land scape monitoring: This should come after below project on large scale mapping"/>
    <n v="0"/>
    <n v="0"/>
    <m/>
    <m/>
    <m/>
    <m/>
    <m/>
    <s v="Not Applicable"/>
    <s v="Not Applicable"/>
    <s v="Environment and Natural Resources"/>
    <x v="3"/>
    <s v="National Land Use Authority (NLA)"/>
    <s v="Sectoral Ministry"/>
    <m/>
    <s v="Without support"/>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Scale up of the Project for large scale mapping and urban mobility improvement to support infrastructure and services in the whole Country"/>
    <n v="0"/>
    <n v="0"/>
    <m/>
    <m/>
    <m/>
    <m/>
    <m/>
    <s v=" Support to develop the concept note "/>
    <n v="250000"/>
    <s v="Environment and Natural Resources"/>
    <x v="3"/>
    <s v="National Land Use Authority (NLA)"/>
    <s v="Sectoral Ministry"/>
    <m/>
    <s v="Without support"/>
    <m/>
    <m/>
    <s v="To be determined"/>
    <s v="Medium"/>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Support to Upgrade  Building permiting Management Information System (BPMIS) to capture spartial component "/>
    <n v="0"/>
    <n v="0"/>
    <m/>
    <m/>
    <m/>
    <m/>
    <m/>
    <s v="Not Applicable"/>
    <s v="Not Applicable"/>
    <s v="Environment and Natural Resources"/>
    <x v="3"/>
    <s v="National Land Use Authority (NLA)"/>
    <s v="Sectoral Ministry"/>
    <m/>
    <s v="Without support"/>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Developing green District land use masterplans "/>
    <n v="0"/>
    <n v="0"/>
    <m/>
    <m/>
    <m/>
    <m/>
    <m/>
    <s v="Not Applicable"/>
    <s v="Not Applicable"/>
    <s v="Environment and Natural Resources"/>
    <x v="3"/>
    <s v="National Land Use Authority (NLA)"/>
    <s v="Sectoral Ministry"/>
    <m/>
    <s v="Without support"/>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Land, Soil and Crop Information Services to support Climate Smart Agriculture (LSC-IS)"/>
    <n v="200000"/>
    <n v="3.3333333333333335E-3"/>
    <m/>
    <n v="100000"/>
    <n v="50000"/>
    <n v="50000"/>
    <m/>
    <s v="Not Applicable"/>
    <s v="Not Applicable"/>
    <s v="Environment and Natural Resources"/>
    <x v="3"/>
    <s v="International Union for Conservation of Nature (IUCN)"/>
    <s v="Non Government Organizations"/>
    <m/>
    <s v="Planned"/>
    <n v="2021"/>
    <n v="2025"/>
    <s v="Start date: 1/09/2021_x000a_End date: 30/08/2025_x000a_"/>
    <s v="Not Applicable"/>
    <s v="Technical Assistance"/>
    <s v="European Union (EU)"/>
    <s v="Grant"/>
    <s v="Multirateral"/>
    <s v="1. Knowledge Products (Capacity Building or Technology Transfer)"/>
    <m/>
    <n v="200000"/>
    <m/>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s v="Support to conduct detailed Physical plans:A fit for purpose  approach for detailed physical plans for the country"/>
    <n v="0"/>
    <n v="0"/>
    <m/>
    <m/>
    <m/>
    <m/>
    <m/>
    <s v=" Support to develop the concept note "/>
    <n v="250000"/>
    <s v="Environment and Natural Resources"/>
    <x v="3"/>
    <s v="National Land Use Authority (NLA)"/>
    <s v="Sectoral Ministry"/>
    <m/>
    <s v="Without support"/>
    <m/>
    <m/>
    <s v="To be determined"/>
    <s v="Medium"/>
    <s v="Project"/>
    <m/>
    <m/>
    <s v="To be determined"/>
    <m/>
    <m/>
    <n v="0"/>
    <s v="New area of investment "/>
  </r>
  <r>
    <s v="3. Integrated and sustainable land management to maximize reliable, efficient and productive investments in a gender-responsive and climate resilient manner"/>
    <s v="3.2 Inclusive land administration that regulate and provide guidance for land tenure security enhanced"/>
    <s v="3.2.1 Percentage of registered state land optimally used"/>
    <s v="To be determined (TBD)"/>
    <s v="To be determined (TBD)"/>
    <s v="To be determined (TBD)"/>
    <n v="5000000"/>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3. Integrated and sustainable land management to maximize reliable, efficient and productive investments in a gender-responsive and climate resilient manner"/>
    <s v="3.2 Inclusive land administration that regulate and provide guidance for land tenure security enhanced"/>
    <s v="3.2.2 Model linking land use/ administration in place"/>
    <s v="LAIS"/>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s v="Development of a CAMA Valuation System of Natural Resource and Ecosystem Services (Monetary Accounts of Natural Resources Under Natural Capital Accounting)"/>
    <n v="0"/>
    <n v="0"/>
    <m/>
    <m/>
    <m/>
    <m/>
    <m/>
    <s v="1.Review of the concept note and development of the project proposal              2. Support to the development of feasibility study"/>
    <n v="250000"/>
    <s v="Environment and Natural Resources"/>
    <x v="3"/>
    <s v="National Land Use Authority (NLA)"/>
    <s v="Sectoral Ministry"/>
    <m/>
    <s v="Without support"/>
    <m/>
    <m/>
    <s v="To be determined"/>
    <s v="Medium"/>
    <s v="Technical Assistance"/>
    <m/>
    <m/>
    <s v="To be determined"/>
    <s v="4. Monitoring &amp; Evaluation (M&amp;E)"/>
    <m/>
    <n v="0"/>
    <s v="concept note"/>
  </r>
  <r>
    <s v="3. Integrated and sustainable land management to maximize reliable, efficient and productive investments in a gender-responsive and climate resilient manner"/>
    <s v="3.3 Harmonized and integrated spatial data management system for sustainable land use management enhanced"/>
    <s v="3.3.1 Accurate data on exposure to climate vulnerability on households (HHs) and infrastructures in high risk areas reported"/>
    <s v="To be determined (TBD)"/>
    <s v="To be determined (TBD)"/>
    <s v="To be determined (TBD)"/>
    <n v="2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3. Integrated and sustainable land management to maximize reliable, efficient and productive investments in a gender-responsive and climate resilient manner"/>
    <s v="3.3 Harmonized and integrated spatial data management system for sustainable land use management enhanced"/>
    <s v="3.3.2 Percentage of operational integrated geospatial information framework integrated with environmental and socio economic statistics"/>
    <s v="To be determined (TBD)"/>
    <s v="To be determined (TBD)"/>
    <s v="To be determined (TBD)"/>
    <m/>
    <s v="AFOLU (Agriculture, Forestry &amp; Other Land Use)"/>
    <s v="Adaptation"/>
    <s v="Ministry of Environment (MoE)_x000a_"/>
    <s v="Sectoral Ministry "/>
    <s v="Sectoral Ministry "/>
    <s v="Sectoral Ministry "/>
    <s v="To be determined (TBD)"/>
    <m/>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n v="400000000"/>
    <s v="Buildings &amp; Infrastructure"/>
    <s v="Adaptation"/>
    <s v="Ministry of Infrastructure (MININFRA)"/>
    <s v="Sectoral Ministry "/>
    <s v="Sectoral Ministry "/>
    <s v="Sectoral Ministry "/>
    <s v="To be determined (TBD)"/>
    <s v="MoE, RLUMA, RWB, WASAC, Districts, Private Sector,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Rwanda Urban Development Project "/>
    <n v="15594932.920954388"/>
    <n v="3.898733230238597E-2"/>
    <n v="15594932.920954388"/>
    <m/>
    <m/>
    <m/>
    <m/>
    <s v="Not Applicable"/>
    <s v="Not Applicable"/>
    <s v="Urbanization, rural settlements"/>
    <x v="4"/>
    <s v="Local Administrative Development Agency (LODA)"/>
    <s v="Local Government (Districts, Provinces, CoK)"/>
    <m/>
    <s v="Concluded"/>
    <s v="2020*"/>
    <n v="2021"/>
    <s v="Start date: 1/07/2016_x000a_End date: 30/06/2021_x000a_"/>
    <s v="Not Applicable"/>
    <s v="Project"/>
    <s v="Wolrd Bank/GoR"/>
    <s v="Grant/GoR"/>
    <s v="Multirateral"/>
    <m/>
    <m/>
    <n v="15594932.920954388"/>
    <s v="Countrywide.the project will contribute to  upgrade unplanned settlements in the Nyarugenge District / City of Kigali and provision of Basic Infrastructure in Secondary Cities_x000a_"/>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oK and Secondary City Master Plans reviewed and their Physical Plans developed in harmony with the Land Use Master Plan"/>
    <n v="5336617.2801601728"/>
    <n v="1.3341543200400431E-2"/>
    <n v="1334154.3200400432"/>
    <n v="1334154.3200400432"/>
    <n v="1334154.3200400432"/>
    <n v="1334154.3200400432"/>
    <m/>
    <s v="Not Applicable"/>
    <s v="Not Applicable"/>
    <s v="Urbanization, rural settlements"/>
    <x v="4"/>
    <s v="Rwanda Housing Authority (RHA)"/>
    <s v="Sectoral Ministry"/>
    <m/>
    <s v="Ongoing"/>
    <s v="2020*"/>
    <n v="2024"/>
    <s v="Start date: 1/7/2016_x000a_End date: 30/6/2024_x000a_"/>
    <s v="Not Applicable"/>
    <s v="Technical Assistance"/>
    <s v="Ministry of Finance and Economic Planning (MINECOFIN)/GoR"/>
    <s v="Government of Rwanda(GoR)"/>
    <s v="Government of Rwanda(GoR)"/>
    <s v="2. Policy, Strategy &amp; Legislation"/>
    <m/>
    <n v="5336617.2801601728"/>
    <s v="The project seeks to review and update CoK and secondary city master plans to respond to the actual development needs of the respective districts while being aligned to the land use management master plan (NLUMP)"/>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Second Rwanda Urban Development Project (RUDPII)"/>
    <n v="21989663.152850486"/>
    <n v="5.4974157882126215E-2"/>
    <m/>
    <n v="1016847.0378597643"/>
    <n v="945354.87621696806"/>
    <n v="7545185.7181906365"/>
    <n v="12482275.520583119"/>
    <s v="Not Applicable"/>
    <s v="Not Applicable"/>
    <s v="Urbanization, rural settlements"/>
    <x v="4"/>
    <s v="REMA, LODA, CoK"/>
    <s v="Sectoral Ministry"/>
    <m/>
    <s v="Ongoing"/>
    <n v="2020"/>
    <n v="2025"/>
    <s v="Start date: 1/12/2020_x000a_End date: 1/12/2025"/>
    <s v="Not Applicable"/>
    <s v="Project"/>
    <s v="Wolrd Bank/GoR"/>
    <s v="Grant/GoR"/>
    <s v="Multirateral"/>
    <s v="3. Budgeting &amp; Investment"/>
    <m/>
    <n v="175450000"/>
    <s v="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_x000a_"/>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Developing new Integrated Development Program (IDP) Model villages in 24 Districts "/>
    <n v="1653188.0556857134"/>
    <n v="4.1329701392142839E-3"/>
    <n v="1653188.0556857134"/>
    <m/>
    <m/>
    <m/>
    <m/>
    <s v="Not Applicable"/>
    <s v="Not Applicable"/>
    <s v="Urbanization, rural settlements"/>
    <x v="4"/>
    <s v="Rwanda Housing Authority (RHA)"/>
    <s v="Sectoral Ministry"/>
    <m/>
    <s v="Concluded"/>
    <s v="2020*"/>
    <n v="2021"/>
    <s v="Start date: 01/01/2016_x000a_End date: 30/06/2021_x000a_"/>
    <s v="Not Applicable"/>
    <s v="Project"/>
    <s v="Ministry of Finance and Economic Planning (MINECOFIN)/GoR"/>
    <s v="Government of Rwanda(GoR)"/>
    <s v="Government of Rwanda(GoR)"/>
    <s v="3. Budgeting &amp; Investment"/>
    <m/>
    <n v="1653188.0556857134"/>
    <s v="Nyarugenge, Burera, Nyagatare, Musanze and Gicumbi.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Innovative housing programme to improve housing building and achieve Rwanda modern household model"/>
    <n v="0"/>
    <n v="0"/>
    <m/>
    <m/>
    <m/>
    <m/>
    <m/>
    <s v="1. Support to develop the concept note . 2. Stakeholders engagement  "/>
    <n v="300000"/>
    <s v="Urbanization, rural settlements"/>
    <x v="4"/>
    <s v="Rwanda Housing Authority (RHA)"/>
    <s v="Sectoral Ministry"/>
    <m/>
    <s v="Without support"/>
    <n v="2020"/>
    <n v="2025"/>
    <s v="Start date: 2020_x000a_End date: 2025_x000a_"/>
    <s v="Medium"/>
    <s v="Project"/>
    <m/>
    <m/>
    <s v="To be determined"/>
    <s v="3. Budgeting &amp; Investment"/>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 buildings and retrofits for affordable housing"/>
    <n v="0"/>
    <n v="0"/>
    <m/>
    <m/>
    <m/>
    <m/>
    <m/>
    <s v="1.Review of the concept note and development of the project proposal                  2. Support to the development of feasibility study                                                      3. Stakeholders engagement                                                                      4.Procurement of land.                                                                                           5. Procureement of constructin materials                                                                     6. Construction "/>
    <n v="800000"/>
    <s v="Urbanization, rural settlements"/>
    <x v="4"/>
    <s v="Rwanda Housing Authority (RHA)"/>
    <s v="Private Sector Company"/>
    <m/>
    <s v="Without support"/>
    <m/>
    <m/>
    <s v="To be determined"/>
    <s v="High"/>
    <s v="Project"/>
    <m/>
    <m/>
    <s v="To be determined"/>
    <s v="3. Budgeting &amp; Investment"/>
    <m/>
    <n v="0"/>
    <s v="Business Plan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Affordable Housing land/plots serviced with road grading works  to facilitate affordable Homes (NST"/>
    <n v="22489261.800381724"/>
    <n v="5.622315450095431E-2"/>
    <n v="5622315.4500954309"/>
    <n v="5622315.4500954309"/>
    <n v="5622315.4500954309"/>
    <n v="5622315.4500954309"/>
    <m/>
    <s v="Not Applicable"/>
    <s v="Not Applicable"/>
    <s v="Urbanization, rural settlements"/>
    <x v="4"/>
    <s v="Rwanda Housing Authority (RHA)"/>
    <s v="Sectoral Ministry"/>
    <m/>
    <s v="Ongoing"/>
    <s v="2020*"/>
    <n v="2024"/>
    <s v="Start date: 1/7/2017_x000a_End date: 30/6/2024_x000a_"/>
    <s v="Not Applicable"/>
    <s v="Project"/>
    <s v="Ministry of Finance and Economic Planning (MINECOFIN)/GoR"/>
    <s v="Government of Rwanda(GoR)"/>
    <s v="Government of Rwanda(GoR)"/>
    <s v="3. Budgeting &amp; Investment"/>
    <m/>
    <n v="22489261.800381724"/>
    <s v=" Busanza and Batsinda.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Supporting Integration of Village Greening Program"/>
    <n v="502001.28643241845"/>
    <n v="1.255003216081046E-3"/>
    <m/>
    <m/>
    <m/>
    <m/>
    <m/>
    <s v="Not Applicable"/>
    <s v="Not Applicable"/>
    <s v="Urbanization, rural settlements"/>
    <x v="4"/>
    <s v="Rwanda Housing Authority (RHA)"/>
    <s v="Sectoral Ministry"/>
    <m/>
    <s v="Concluded"/>
    <n v="2020"/>
    <n v="2021"/>
    <s v="Start date: 1/1/2020_x000a_End date: 30/6/2021_x000a_"/>
    <s v="Not Applicable"/>
    <s v="Project"/>
    <s v="FONERWA"/>
    <s v="Grant/GoR"/>
    <s v="Government of Rwanda(GoR)"/>
    <s v="3. Budgeting &amp; Investment"/>
    <m/>
    <n v="502001.28643241845"/>
    <s v="Kirehe and Nyagatare. The project contributes to green rural imidugudu settlements towards achieving climate resilient human settle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ing Ntare School"/>
    <n v="758876.41458161536"/>
    <n v="1.8971910364540385E-3"/>
    <m/>
    <m/>
    <m/>
    <m/>
    <m/>
    <s v="Not Applicable"/>
    <s v="Not Applicable"/>
    <s v="Education"/>
    <x v="5"/>
    <s v="NSOBA (Ntare Shool Old Boys Association)"/>
    <s v="Non Government Organizations"/>
    <m/>
    <s v="Concluded"/>
    <n v="2020"/>
    <n v="2021"/>
    <s v="Start date: 8/12/2020_x000a_End date: 30/6/2021_x000a_"/>
    <s v="Not Applicable"/>
    <s v="Project"/>
    <s v="FONERWA"/>
    <s v="Government of Rwanda(GoR)"/>
    <s v="Government of Rwanda(GoR)"/>
    <s v="3. Budgeting &amp; Investment"/>
    <m/>
    <n v="758876.41458161536"/>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Urban Economic development project in two secondary cities and one District town"/>
    <n v="2693823.0204600003"/>
    <n v="6.734557551150001E-3"/>
    <m/>
    <m/>
    <m/>
    <n v="897941.00682000001"/>
    <n v="1795882.01364"/>
    <s v="Not Applicable"/>
    <s v="Not Applicable"/>
    <s v="Urbanization, rural settlements"/>
    <x v="4"/>
    <s v="Rwanda Housing Authority (RHA)"/>
    <s v="Sectoral Ministry"/>
    <m/>
    <s v="Ongoing"/>
    <n v="2020"/>
    <n v="2024"/>
    <s v="Start date: 1/7/2020_x000a_End date: 30/06/2024                                  Extended to 2026_x000a_"/>
    <s v="Not Applicable"/>
    <s v="Project"/>
    <s v="ENABEL"/>
    <s v="Grant/GoR"/>
    <s v="Bilateral"/>
    <s v="3. Budgeting &amp; Investment"/>
    <m/>
    <n v="1570824.3720811014"/>
    <s v="Musanze, Rubavu and Rwamagana. The project contributes to develop functional urban infrastructure for inclusive and sustainable develop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Urban Development Project in Rubavu, Musanze and Rwamagana (intervention 2)"/>
    <n v="777572.39"/>
    <n v="1.943930975E-3"/>
    <m/>
    <n v="295007.23"/>
    <m/>
    <m/>
    <m/>
    <s v="Not Applicable"/>
    <s v="Not Applicable"/>
    <s v="Education"/>
    <x v="5"/>
    <s v="RWANDA TECHNICAL VOCATIONAL EDUCATION&amp; TRAINING BOARD (RTB)"/>
    <s v="Local Government (Districts, Provinces, CoK)"/>
    <m/>
    <s v="Ongoing"/>
    <n v="2021"/>
    <n v="2023"/>
    <s v="Start date: 07/09/2021_x000a_End date: 31/12/2023_x000a_"/>
    <s v="Not Applicable"/>
    <s v="Technical Assistance"/>
    <s v="ENABEL"/>
    <s v="Grant"/>
    <s v="Bilateral"/>
    <s v="1. Knowledge Products (Capacity Building or Technology Transfer)"/>
    <m/>
    <n v="777572.39"/>
    <s v="The objective of the project is to support skills development through dual training specially to promote the production and correct use of “Made in Rwanda” (MiR) construction materials"/>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UEDI - Infra ( Urban Economic Development Intervention"/>
    <n v="22959765.302476719"/>
    <n v="5.73994132561918E-2"/>
    <n v="3951100.1002199431"/>
    <n v="7071155.6139946897"/>
    <n v="7910843.4465081189"/>
    <n v="4026666.1417539665"/>
    <m/>
    <s v="Not Applicable"/>
    <s v="Not Applicable"/>
    <s v="Urbanization, rural settlements"/>
    <x v="4"/>
    <s v="Rwanda Housing Authority (RHA)"/>
    <s v="Sectoral Ministry"/>
    <m/>
    <s v="Ongoing"/>
    <n v="2020"/>
    <n v="2024"/>
    <s v="Start date: 13/2020_x000a_End date: 30/06/2024_x000a_"/>
    <s v="Not Applicable"/>
    <s v="Project"/>
    <s v="ENABEL"/>
    <s v="Grant/GoR"/>
    <s v="Bilateral"/>
    <s v="3. Budgeting &amp; Investment"/>
    <m/>
    <n v="22959765.302476719"/>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m/>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Application to German Call for expanding the Urban Economic Development Program to Rwamagana &amp; Bugesera"/>
    <n v="0"/>
    <n v="0"/>
    <m/>
    <m/>
    <m/>
    <m/>
    <m/>
    <s v=" 1.Support to develop the concept note 2. Stakeholders engagement  "/>
    <n v="300000"/>
    <s v="Urbanization, rural settlements"/>
    <x v="4"/>
    <s v="ENABEL/EMBASSY OF BELGIUM "/>
    <s v="Non Government Organizations"/>
    <m/>
    <s v="Without support"/>
    <n v="2023"/>
    <m/>
    <s v="Start date: 01/01/2023_x000a_End date: _x000a_"/>
    <s v="Medium"/>
    <s v="Technical Assistance"/>
    <m/>
    <m/>
    <s v="To be determined"/>
    <s v="1. Knowledge Products (Capacity Building or Technology Transfer)"/>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Informal settlement upgrading"/>
    <n v="0"/>
    <n v="0"/>
    <m/>
    <m/>
    <m/>
    <m/>
    <m/>
    <s v="1. Support to develop the concept note 2. Stakeholders engagemen"/>
    <n v="50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limate proofing for Integrated rural setlement in Kirehe and Kayonza Districts of Eastern Province"/>
    <n v="10573515"/>
    <n v="2.64337875E-2"/>
    <m/>
    <m/>
    <m/>
    <m/>
    <m/>
    <s v="1.Review of the concept note and development of the project proposal                         2. Support to the development of feasibility study                                                   3. Conduct awaireness raising on climate resilience technologies"/>
    <n v="500000"/>
    <s v="Urbanization, rural settlements"/>
    <x v="4"/>
    <s v="Ministry of Environment (MoE)"/>
    <s v="Sectoral Ministry"/>
    <m/>
    <s v="Indicative"/>
    <m/>
    <m/>
    <s v="To be determined"/>
    <s v="High"/>
    <s v="Project"/>
    <s v="IFE"/>
    <m/>
    <s v="To be determined"/>
    <s v="3. Budgeting &amp; Investment"/>
    <m/>
    <n v="10573515"/>
    <s v="IFE-07-RWA-C1 Concept Note: Project (W1)"/>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ing and upgrading the rural settlement "/>
    <n v="0"/>
    <n v="0"/>
    <m/>
    <m/>
    <m/>
    <m/>
    <m/>
    <s v="1.Review of the concept note and development of the project proposal                 2. Support to the development of feasibility study"/>
    <n v="500000"/>
    <s v="Urbanization, rural settlements"/>
    <x v="4"/>
    <s v="Ministry of Environment (MoE)"/>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 City Kigali Project "/>
    <n v="10000000"/>
    <n v="2.5000000000000001E-2"/>
    <m/>
    <m/>
    <m/>
    <m/>
    <m/>
    <s v="Not Applicable"/>
    <s v="Not Applicable"/>
    <s v="Urbanization, rural settlements"/>
    <x v="4"/>
    <s v="Rwanda Green Fund"/>
    <s v="Sectoral Ministry"/>
    <m/>
    <s v="Concluded"/>
    <n v="2020"/>
    <n v="2021"/>
    <s v="Start: 01/01/2020_x000a_End: 30/09/2021_x000a_"/>
    <s v="Not Applicable"/>
    <s v="Project"/>
    <s v="GCF/GoR/Germany Government-KFW"/>
    <s v="Grant/GoR"/>
    <s v="Multirateral"/>
    <m/>
    <m/>
    <n v="10000000"/>
    <s v="Gasabo"/>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 Urban Recovery Initiative in Rwanda: promoting Green, Vibrant, and Prosperous Streets in Rwanda Satellite and Secondary Cities"/>
    <n v="0"/>
    <n v="0"/>
    <m/>
    <m/>
    <m/>
    <m/>
    <m/>
    <s v="1.Review of the concept note and development of the project proposal                 2. Support to the development of feasibility study"/>
    <n v="500000"/>
    <s v="Urbanization, rural settlements"/>
    <x v="4"/>
    <s v="Rwanda Housing Authority (RHA)"/>
    <s v="Sectoral Ministry"/>
    <m/>
    <s v="Without support"/>
    <m/>
    <m/>
    <s v="To be determined"/>
    <s v="High"/>
    <s v="Project"/>
    <m/>
    <m/>
    <s v="To be determined"/>
    <m/>
    <m/>
    <n v="0"/>
    <s v="New area of investment (Concept not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Operationalization of Green City Kigali Project"/>
    <n v="32513550"/>
    <n v="8.1283875000000005E-2"/>
    <m/>
    <m/>
    <m/>
    <m/>
    <n v="32513550"/>
    <s v="Not Applicable"/>
    <s v="Not Applicable"/>
    <s v="Urbanization, rural settlements"/>
    <x v="4"/>
    <s v="Rwanda Green Fund"/>
    <s v="Sectoral Ministry"/>
    <m/>
    <s v="Planned"/>
    <n v="2024"/>
    <n v="2030"/>
    <s v="Start: 2024_x000a_End: 2030_x000a_"/>
    <s v="Not Applicable"/>
    <s v="Project"/>
    <s v="BMWK/Germany (IKI)"/>
    <s v="Grant"/>
    <s v="Multirateral"/>
    <s v="3. Budgeting &amp; Investment"/>
    <m/>
    <n v="32513550"/>
    <s v="Updated from without support  to planned (FONERWA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Mobilize Net Zero"/>
    <n v="468700.00000000006"/>
    <n v="1.17175E-3"/>
    <m/>
    <m/>
    <m/>
    <m/>
    <m/>
    <m/>
    <m/>
    <s v="Urbanization, rural settlements"/>
    <x v="4"/>
    <s v="City of Kigali (CoK)"/>
    <s v="Sectoral Ministry"/>
    <m/>
    <s v="Ongoing"/>
    <n v="2022"/>
    <n v="2025"/>
    <s v="Start: 01/11/2022_x000a_End: 31/12/2025_x000a_"/>
    <s v="Not Applicable"/>
    <s v="Project"/>
    <s v="BMWK/Germany (IKI)"/>
    <s v="Grant/GoR"/>
    <s v="Multirateral"/>
    <s v="3. Budgeting &amp; Investment"/>
    <m/>
    <n v="468700.00000000006"/>
    <s v="New project GIZ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onstruction works of Ayabaraya IDP Model Village"/>
    <n v="1004543.2232206281"/>
    <n v="2.5113580580515701E-3"/>
    <m/>
    <n v="1004543.2232206281"/>
    <m/>
    <m/>
    <m/>
    <s v="Not Applicable"/>
    <s v="Not Applicable"/>
    <s v="Urbanization, rural settlements"/>
    <x v="4"/>
    <s v="City of Kigali (CoK)"/>
    <s v="Local Government (Districts, Provinces, CoK)"/>
    <m/>
    <s v="Planned"/>
    <m/>
    <m/>
    <s v="To be determined"/>
    <s v="Not Applicable"/>
    <s v="Project"/>
    <s v="Ministry of Finance and Economic Planning (MINECOFIN)/GoR"/>
    <s v="Government of Rwanda(GoR)"/>
    <s v="Government of Rwanda(GoR)"/>
    <m/>
    <m/>
    <n v="1004543.2232206281"/>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onstruction works (Rellocation of Households in High Risk Zones"/>
    <n v="304668.16352788213"/>
    <n v="7.6167040881970529E-4"/>
    <e v="#REF!"/>
    <m/>
    <m/>
    <m/>
    <m/>
    <s v="Not Applicable"/>
    <s v="Not Applicable"/>
    <s v="Urbanization, rural settlements"/>
    <x v="4"/>
    <s v="City of Kigali (CoK)"/>
    <s v="Local Government (Districts, Provinces, CoK)"/>
    <m/>
    <s v="Concluded"/>
    <n v="2020"/>
    <n v="2021"/>
    <s v="Start: 12/1/2020_x000a_End: 12/1/2021_x000a_"/>
    <s v="Not Applicable"/>
    <s v="Project"/>
    <s v="Ministry of Finance and Economic Planning (MINECOFIN)/GoR"/>
    <s v="Government of Rwanda(GoR)"/>
    <s v="Government of Rwanda(GoR)"/>
    <m/>
    <m/>
    <n v="304668.16352788213"/>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Open and green spaces-for secondary cities and City of Kigali (Nyagatare, Rubavu and City of Kigali)"/>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Muhanga Cultural Park Project"/>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Stadium Park Project "/>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Muhanga Core Area Community (200ha)"/>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Botanic Gardens Area - 15 ha"/>
    <n v="0"/>
    <n v="0"/>
    <m/>
    <m/>
    <m/>
    <m/>
    <m/>
    <s v=" Support to develop the concept note "/>
    <n v="25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Valley park Area - 12 ha"/>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Development of GGGI public space Area - 1.5 ha"/>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limate Adaptive and gender-responsive development of public open green spaces in Rwandan cities"/>
    <n v="0"/>
    <n v="0"/>
    <m/>
    <m/>
    <m/>
    <m/>
    <m/>
    <s v="Not Applicable"/>
    <s v="Not Applicable"/>
    <s v="Urbanization, rural settlements"/>
    <x v="4"/>
    <s v="Rwanda Environment Management Authority (REMA)"/>
    <s v="Sectoral Ministry"/>
    <m/>
    <s v="Without support"/>
    <m/>
    <m/>
    <s v="To be determined"/>
    <s v="Low"/>
    <s v="Project"/>
    <s v="KfW"/>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Equestrian Park"/>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Botanic Garden"/>
    <n v="0"/>
    <n v="0"/>
    <m/>
    <m/>
    <m/>
    <m/>
    <m/>
    <s v=" Support to develop the concept note "/>
    <n v="25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Horticulture Park at Ntora"/>
    <n v="0"/>
    <n v="0"/>
    <m/>
    <m/>
    <m/>
    <m/>
    <m/>
    <s v=" Support to develop the concept note "/>
    <n v="25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Development of open and green spaces for public use (30 ha)"/>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Agro Tourism Valley Rutunga &amp; Bumbogo"/>
    <n v="0"/>
    <n v="0"/>
    <m/>
    <m/>
    <m/>
    <m/>
    <m/>
    <s v=" Support to develop the concept note "/>
    <n v="25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Kimichanga Garden (Prev. Kimicanga Entertainment District)"/>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BD Green Corridors and Urban Parks"/>
    <n v="0"/>
    <n v="0"/>
    <m/>
    <m/>
    <m/>
    <m/>
    <m/>
    <s v=" 1. Support to develop the concept note                                                               2. Support to the development of feasibility study"/>
    <n v="250000"/>
    <s v="Urbanization, rural settlements"/>
    <x v="4"/>
    <s v="Rwanda Housing Authority (RHA)"/>
    <s v="Sectoral Ministry"/>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onstruction of 4 Provincial Industrial Park project"/>
    <n v="66687494.799999997"/>
    <n v="0.16671873700000001"/>
    <n v="16671873.699999999"/>
    <n v="16671873.699999999"/>
    <n v="16671873.699999999"/>
    <n v="16671873.699999999"/>
    <m/>
    <s v="Not Applicable"/>
    <s v="Not Applicable"/>
    <s v="Urbanization, rural settlements"/>
    <x v="4"/>
    <s v="Ministry of Trade and Industry (MINICOM)"/>
    <s v="Sectoral Ministry"/>
    <m/>
    <s v="Ongoing"/>
    <s v="2020*"/>
    <n v="2024"/>
    <s v="Start date: 01/07/2011_x000a_End date: 30/06/2024_x000a_"/>
    <s v="Not Applicable"/>
    <s v="Project"/>
    <s v="Exim Bank of India/GoR "/>
    <s v="Loan/GoR"/>
    <s v="Multirateral"/>
    <s v="3. Budgeting &amp; Investment"/>
    <m/>
    <n v="216734359.16999999"/>
    <s v="The project objectives are to develop industrial parks to attract more investment, increase manufacturing-led production, create off farm jobs and increase household incom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idem as above "/>
    <s v="Scaling Urban NbS for Climate Adaptation in sub-Saharan Africa"/>
    <n v="645444.27059546113"/>
    <n v="1.6136106764886528E-3"/>
    <m/>
    <n v="0"/>
    <n v="0"/>
    <n v="174004.80101422113"/>
    <n v="471439.46958124003"/>
    <s v="Not Applicable"/>
    <s v="Not Applicable"/>
    <s v="Urbanization, rural settlements"/>
    <x v="4"/>
    <s v="Albertine Rift Conservation Society (ARCOS)"/>
    <s v="Non Government Organizations"/>
    <m/>
    <s v="Ongoing"/>
    <n v="2024"/>
    <n v="2025"/>
    <s v="Start date: 2024_x000a_End date: 2025_x000a_"/>
    <s v="Not Applicable"/>
    <s v="Project"/>
    <s v="Canadian Government/ Canadian Fund through WRI"/>
    <s v="Grant"/>
    <s v="Multirateral"/>
    <s v="3. Budgeting &amp; Investment"/>
    <m/>
    <n v="645444.27059546113"/>
    <s v="ARCOS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Enabel-Urbanization Country program on made in Rwanda Construction materials (clay and Stone)"/>
    <n v="2858998.68"/>
    <n v="7.1474967000000004E-3"/>
    <m/>
    <n v="715338.1"/>
    <m/>
    <m/>
    <m/>
    <s v="Not Applicable"/>
    <s v="Not Applicable"/>
    <s v="Urbanization, rural settlements"/>
    <x v="4"/>
    <s v="Ministry of Trade and Industry (MINICOM)"/>
    <s v="Sectoral Ministry"/>
    <m/>
    <s v="Ongoing"/>
    <s v="2020*"/>
    <n v="2024"/>
    <s v="Start date: 02/12/2019_x000a_End date: 02/12/2024_x000a_"/>
    <s v="Not Applicable"/>
    <s v="Project"/>
    <s v="ENABEL"/>
    <s v="Grant"/>
    <s v="Bilateral"/>
    <s v="3. Budgeting &amp; Investment"/>
    <m/>
    <n v="2858998.68"/>
    <s v="This project intends to support private sector industries from clay and natural stones for competitiveness"/>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National flagship project to develop public green spaces in Rwanda"/>
    <n v="0"/>
    <n v="0"/>
    <m/>
    <m/>
    <m/>
    <m/>
    <m/>
    <s v="Not Applicable"/>
    <s v="Not Applicable"/>
    <s v="Urbanization, rural settlements"/>
    <x v="4"/>
    <s v="Rwanda Housing Authority (RHA)"/>
    <s v="Sectoral Ministry"/>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Busana Hill, vacant open spaces, Valley parks and Wetland park"/>
    <n v="0"/>
    <n v="0"/>
    <m/>
    <m/>
    <m/>
    <m/>
    <m/>
    <s v=" Support to develop the concept note "/>
    <n v="250000"/>
    <s v="Urbanization, rural settlements"/>
    <x v="4"/>
    <s v="Nyagatare District"/>
    <s v="Local Government (Districts, Provinces, CoK)"/>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Mirama Hill, Road side plantation, Open spaces, Valley parks and Wetland park"/>
    <n v="0"/>
    <n v="0"/>
    <m/>
    <m/>
    <m/>
    <m/>
    <m/>
    <s v="Not Applicable"/>
    <s v="Not Applicable"/>
    <s v="Urbanization, rural settlements"/>
    <x v="4"/>
    <s v="Nyagatare District"/>
    <s v="Local Government (Districts, Provinces, CoK)"/>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Rwamagana Market upgrading and public space development"/>
    <n v="0"/>
    <n v="0"/>
    <m/>
    <m/>
    <m/>
    <m/>
    <m/>
    <s v="Not Applicable"/>
    <s v="Not Applicable"/>
    <s v="Urbanization, rural settlements"/>
    <x v="4"/>
    <s v="Rwamagana District"/>
    <s v="Local Government (Districts, Provinces, CoK)"/>
    <m/>
    <s v="Without support"/>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Integration of Horticulture into design and development of green open spaces, urban parks, green city trails/corridors, streetscapes, and mass transport corridors."/>
    <n v="0"/>
    <n v="0"/>
    <m/>
    <m/>
    <m/>
    <m/>
    <m/>
    <s v=" Support to develop the concept note "/>
    <n v="300000"/>
    <s v="Urbanization, rural settlements"/>
    <x v="4"/>
    <s v="City of Kigali (CoK)"/>
    <s v="Local Government (Districts, Provinces, CoK)"/>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IP 3 - City Center Street Improvement (Huye)"/>
    <n v="0"/>
    <n v="0"/>
    <m/>
    <m/>
    <m/>
    <m/>
    <m/>
    <s v=" 1. Support to develop the concept note                                                                        2. Support to the development of feasibility study"/>
    <n v="500000"/>
    <s v="Urbanization, rural settlements"/>
    <x v="4"/>
    <s v="Huye District"/>
    <s v="Local Government (Districts, Provinces, CoK)"/>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CIP 1 - Creation of City Touristic Site (Musanze)"/>
    <n v="0"/>
    <n v="0"/>
    <m/>
    <m/>
    <m/>
    <m/>
    <m/>
    <s v=" 1. Support to develop the concept note                                                                       2. Support to the development of feasibility study"/>
    <n v="500000"/>
    <s v="Urbanization, rural settlements"/>
    <x v="4"/>
    <s v="Musanze District"/>
    <s v="Local Government (Districts, Provinces, CoK)"/>
    <m/>
    <s v="Without support"/>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Inclusive Green Urban Development (IGUD)"/>
    <n v="94303"/>
    <n v="2.3575749999999999E-4"/>
    <n v="94303"/>
    <m/>
    <m/>
    <m/>
    <m/>
    <s v="Not Applicable"/>
    <s v="Not Applicable"/>
    <s v="Urbanization, rural settlements"/>
    <x v="4"/>
    <s v="Global Green Growth Institute (GGGI)"/>
    <s v="Non Government Organizations"/>
    <m/>
    <s v="Concluded"/>
    <s v="2020*"/>
    <n v="2021"/>
    <s v="Start date: 01-Jul-2017_x000a_End date: 30/6/2021_x000a__x000a_"/>
    <s v="Not Applicable"/>
    <s v="Project"/>
    <s v="GGGI"/>
    <s v="Grant/GoR"/>
    <s v="Multirateral"/>
    <s v="3. Budgeting &amp; Investment"/>
    <m/>
    <n v="94303"/>
    <s v="Project is continuing in 2021 under a different title (Climate Resilient Urban Development) with more focused outputs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 Infrastructure Planning and Delivery (GIPD)_x000a__x000a_Technical asssistance  support to RHA, MININFRA, Private &amp; Public Real Estate Developers, Rwanda Green Building Organization (RwGBO)  "/>
    <n v="52819"/>
    <n v="1.320475E-4"/>
    <n v="52819"/>
    <m/>
    <m/>
    <m/>
    <m/>
    <s v="Not Applicable"/>
    <s v="Not Applicable"/>
    <s v="Urbanization, rural settlements"/>
    <x v="4"/>
    <s v="Global Green Growth Institute (GGGI)"/>
    <s v="Non Government Organizations"/>
    <m/>
    <s v="Concluded"/>
    <s v="2020*"/>
    <n v="2021"/>
    <s v="Start date: 01-Jul-2016_x000a_End date: 30/6/2021_x000a__x000a_"/>
    <s v="Not Applicable"/>
    <s v="Technical Assistance"/>
    <s v="GGGI"/>
    <s v="Grant"/>
    <s v="Multirateral"/>
    <s v="1. Knowledge Products (Capacity Building or Technology Transfer)"/>
    <m/>
    <n v="52819"/>
    <s v="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ing Rwanda’s Existing Public Building Stock_x000a__x000a_Technical asssistance support to RHA, MININFRA, MOE, RDB, RSSB, MINAFFET, Private &amp; Public Real Estate Developers, Rwanda Green Building Organization (RwGBO)  "/>
    <n v="60000"/>
    <n v="1.4999999999999999E-4"/>
    <n v="60000"/>
    <m/>
    <m/>
    <m/>
    <m/>
    <s v="Not Applicable"/>
    <s v="Not Applicable"/>
    <s v="Urbanization, rural settlements"/>
    <x v="4"/>
    <s v="Global Green Growth Institute (GGGI)"/>
    <s v="Non Government Organizations"/>
    <m/>
    <s v="Concluded"/>
    <n v="2020"/>
    <n v="2021"/>
    <s v="Start date: 01-Jul-2020_x000a_End date: 30/6/2021_x000a__x000a_"/>
    <s v="Not Applicable"/>
    <s v="Technical Assistance"/>
    <s v="GGGI"/>
    <s v="Grant"/>
    <s v="Multirateral"/>
    <s v="1. Knowledge Products (Capacity Building or Technology Transfer)"/>
    <m/>
    <n v="60000"/>
    <s v="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Establishment of Environmental Chemistry and Microbiology Laboratories"/>
    <n v="847788.90077999991"/>
    <n v="2.1194722519499998E-3"/>
    <n v="211876.3"/>
    <n v="211876.3"/>
    <n v="211876.3"/>
    <n v="31200.000779999998"/>
    <n v="180960"/>
    <s v="Not Applicable"/>
    <s v="Not Applicable"/>
    <s v="Multi-Sector"/>
    <x v="4"/>
    <s v="Rwanda Standards Board (RSB)"/>
    <s v="Sectoral Ministry"/>
    <m/>
    <s v="Ongoing"/>
    <s v="2020*"/>
    <n v="2025"/>
    <s v="Start date: 01/07/2015_x000a_End date: 30/6/2025_x000a__x000a_"/>
    <s v="Not Applicable"/>
    <s v="Technical Assistance"/>
    <s v="Ministry of Finance and Economic Planning (MINECOFIN)/GoR"/>
    <s v="Government of Rwanda(GoR)"/>
    <s v="Government of Rwanda(GoR)"/>
    <s v="1. Knowledge Products (Capacity Building or Technology Transfer)"/>
    <m/>
    <n v="2118762.75"/>
    <s v="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s v="Green City Kigali"/>
    <n v="50000000"/>
    <n v="0.125"/>
    <m/>
    <m/>
    <m/>
    <m/>
    <m/>
    <s v="Not Applicable"/>
    <s v="Not Applicable"/>
    <s v="Urbanization, rural settlements"/>
    <x v="4"/>
    <s v="City of Kigali (CoK)"/>
    <s v="Local Government (Districts, Provinces, CoK)"/>
    <m/>
    <s v="Indicative"/>
    <m/>
    <m/>
    <s v="To be determined"/>
    <s v="Low"/>
    <s v="Project"/>
    <s v="GCF/GoR"/>
    <m/>
    <s v="To be determined"/>
    <s v="3. Budgeting &amp; Investment"/>
    <m/>
    <n v="50000000"/>
    <s v="PPF. Pilot innovative strategies to develop low carbon and climate resilient neighbourhood "/>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n v="59300000"/>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Strengthening environment and forestry ecosystem protection in and around artisanal mining sites in Rwanda"/>
    <n v="0"/>
    <n v="0"/>
    <m/>
    <m/>
    <m/>
    <m/>
    <m/>
    <s v=" 1.Support to develop the concept note .                                                              2. Mapping the targeted sites                                                                                   3. Awaireness raising on sustainable mining "/>
    <n v="220000"/>
    <s v="Private Sector Development"/>
    <x v="6"/>
    <s v="Action  pour la Protection de l'Environnement et la  Protection des Filieres  Agricoles (APEFA)"/>
    <s v="Non Government Organizations"/>
    <m/>
    <s v="Without support"/>
    <m/>
    <m/>
    <s v="To be determined"/>
    <s v="Medium"/>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Integrating Landscape Rehabilitation And Green Management of Mines In Gatumba And Ndaro Sectors of Ngororero "/>
    <n v="0"/>
    <n v="0"/>
    <m/>
    <m/>
    <m/>
    <m/>
    <m/>
    <s v="Not Applicable"/>
    <s v="Not Applicable"/>
    <s v="Private Sector Development"/>
    <x v="6"/>
    <s v="Action  pour la Protection de l'Environnement et la  Protection des Filieres  Agricoles (APEFA)"/>
    <s v="Non Government Organizations"/>
    <m/>
    <s v="Without support"/>
    <m/>
    <m/>
    <s v="To be determined"/>
    <s v="Low"/>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Study for rehabilitation of abandoned mine sites and quarries in Rwanda"/>
    <n v="464213"/>
    <n v="7.8282124789207427E-3"/>
    <m/>
    <m/>
    <m/>
    <m/>
    <m/>
    <s v="Not Applicable"/>
    <s v="Not Applicable"/>
    <s v="Private Sector Development"/>
    <x v="6"/>
    <s v="RMB"/>
    <s v="Sectoral Ministry"/>
    <m/>
    <s v="Indicative"/>
    <m/>
    <m/>
    <s v="To be determined"/>
    <s v="Low"/>
    <s v="Project"/>
    <m/>
    <m/>
    <s v="To be determined"/>
    <m/>
    <m/>
    <n v="464213"/>
    <s v="concept Note 2022, 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Capacity building on sustainable and climate  compatible mining for all mining companies"/>
    <n v="0"/>
    <n v="0"/>
    <m/>
    <m/>
    <m/>
    <m/>
    <m/>
    <s v="Not Applicable"/>
    <s v="Not Applicable"/>
    <s v="Private Sector Development"/>
    <x v="6"/>
    <s v="RMB"/>
    <s v="Sectoral Ministry"/>
    <m/>
    <s v="Without support"/>
    <m/>
    <m/>
    <s v="To be determined"/>
    <s v="Low"/>
    <s v="Technical Assistance"/>
    <m/>
    <m/>
    <s v="To be determined"/>
    <s v="1. Knowledge Products (Capacity Building or Technology Transfer)"/>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Enforcement and awareness raising on sustainable mining "/>
    <n v="0"/>
    <n v="0"/>
    <m/>
    <m/>
    <m/>
    <m/>
    <m/>
    <s v="1.Review of the concept note and development of the project proposal                                                                                2. Support to the development of feasibility study"/>
    <n v="220000"/>
    <s v="Private Sector Development"/>
    <x v="6"/>
    <s v="RMB"/>
    <s v="Sectoral Ministry"/>
    <m/>
    <s v="Indicative"/>
    <m/>
    <m/>
    <s v="To be determined"/>
    <s v="Medium"/>
    <s v="Technical Assistance"/>
    <m/>
    <m/>
    <s v="To be determined"/>
    <m/>
    <m/>
    <n v="0"/>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n v="5000000"/>
    <s v="Industry"/>
    <s v="Mitigation"/>
    <s v="Ministry of Environment (MoE)_x000a_"/>
    <s v="Environment or Climate Change"/>
    <s v="Environment or Climate Change"/>
    <s v="Sectoral Ministry "/>
    <s v="To be determined (TBD)"/>
    <s v="Mining Companies"/>
    <s v="phasing out of diesel gensets for on-site electricity consumption, to be replaced with grid and/or on-site renewable power production."/>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Oil and Gas exploration project  "/>
    <n v="16688626.33"/>
    <n v="3.3377252660000001"/>
    <n v="4079241.5274044983"/>
    <m/>
    <m/>
    <m/>
    <m/>
    <s v="Not Applicable"/>
    <s v="Not Applicable"/>
    <s v="Private Sector Development"/>
    <x v="6"/>
    <s v="RMB"/>
    <s v="Sectoral Ministry"/>
    <m/>
    <s v="Ongoing"/>
    <s v="2020*"/>
    <n v="2024"/>
    <s v="Start date: 01-Jul-2016_x000a_End date: 30/6/2024_x000a__x000a_"/>
    <s v="Not Applicable"/>
    <s v="Technical Assistance"/>
    <s v="Ministry of Finance and Economic Planning (MINECOFIN)/GoR"/>
    <s v="Government of Rwanda(GoR)"/>
    <s v="Government of Rwanda(GoR)"/>
    <s v="3. Budgeting &amp; Investment"/>
    <m/>
    <n v="16688626.33"/>
    <s v="The project aims to confirm whether there are oil/gas reserves within the Kivu Rift Basin through different stages of Geology, Geophysics, Geochemistry, 2D- Seismic survey, and Drilling in the country."/>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Developing A Certified Analytical Mining Laboratory "/>
    <n v="619945.52088214259"/>
    <n v="0.12398910417642851"/>
    <n v="619945.52088214259"/>
    <m/>
    <m/>
    <m/>
    <m/>
    <s v="Not Applicable"/>
    <s v="Not Applicable"/>
    <s v="Private Sector Development"/>
    <x v="6"/>
    <s v="Rwanda Mines, Petroleum and Gas Board (RMB)"/>
    <s v="Sectoral Ministry"/>
    <m/>
    <s v="Concluded"/>
    <s v="2020*"/>
    <n v="2021"/>
    <s v="Start date: 01-Jul-2018_x000a_End date: 30- Jun- 2021_x000a_"/>
    <s v="Not Applicable"/>
    <s v="Technical Assistance"/>
    <s v="Ministry of Finance and Economic Planning (MINECOFIN)/GoR"/>
    <s v="Government of Rwanda(GoR)"/>
    <s v="Government of Rwanda(GoR)"/>
    <s v="3. Budgeting &amp; Investment"/>
    <m/>
    <n v="619945.52088214259"/>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s v="Development and Operationalization of Geological Information and Mining Cadaster System (GIMCS)"/>
    <n v="118547.65"/>
    <n v="2.3709529999999999E-2"/>
    <m/>
    <m/>
    <m/>
    <m/>
    <m/>
    <s v="Not Applicable"/>
    <s v="Not Applicable"/>
    <s v="Private Sector Development"/>
    <x v="6"/>
    <s v="Rwanda Mines, Petroleum and Gas Board (RMB)"/>
    <s v="Sectoral Ministry"/>
    <m/>
    <s v="Concluded"/>
    <n v="2021"/>
    <n v="2023"/>
    <s v="Start date: 30/09/2021 _x000a_End date: 30/06/2023     _x000a_"/>
    <s v="Not Applicable"/>
    <s v="Technical Assistance"/>
    <s v="GIZ"/>
    <s v="Grant/GoR"/>
    <s v="Bilateral"/>
    <s v="1. Knowledge Products (Capacity Building or Technology Transfer)"/>
    <m/>
    <n v="118547.65"/>
    <s v="The objective of the project is to support the digitalization of geological information in Rwanda"/>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n v="2000000"/>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Low carbon transformation of the Rwandan tea processing sector"/>
    <n v="0"/>
    <n v="0"/>
    <m/>
    <m/>
    <m/>
    <m/>
    <m/>
    <s v="1.Review of the concept note and development of the full project proposal                 "/>
    <n v="200000"/>
    <s v="Private Sector Development"/>
    <x v="6"/>
    <s v="National Agricultural Export Development Board (NAEB)"/>
    <s v="Private Sector Company"/>
    <m/>
    <s v="Without support"/>
    <m/>
    <m/>
    <s v="To be determined"/>
    <s v="High"/>
    <s v="Project"/>
    <s v="GCF/FONERWA"/>
    <m/>
    <s v="To be determined"/>
    <m/>
    <m/>
    <n v="0"/>
    <s v="Project Idea Note "/>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m/>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nhancing energy efficiency promotion for the conservation of Cyamudongo forest on Nyungwe National Park "/>
    <n v="25831.063370089276"/>
    <n v="1.2915531685044638E-2"/>
    <n v="25831.063370089276"/>
    <m/>
    <m/>
    <m/>
    <m/>
    <s v="Not Applicable"/>
    <s v="Not Applicable"/>
    <s v="Environment and Natural Resources"/>
    <x v="6"/>
    <s v="Rural Environment and Development Organization (REDO)"/>
    <s v="Non Government Organizations"/>
    <m/>
    <s v="Concluded"/>
    <n v="2020"/>
    <n v="2021"/>
    <s v="Start date: 1/10/2020 _x000a_End date: 31/10/2021     _x000a_"/>
    <s v="Not Applicable"/>
    <s v="Project"/>
    <s v="Austria"/>
    <s v="Grant"/>
    <s v="Bilateral"/>
    <s v="3. Budgeting &amp; Investment"/>
    <m/>
    <n v="25831.063370089276"/>
    <s v="Rusizi District"/>
  </r>
  <r>
    <s v="6. Enhanced green energy production and use in industries."/>
    <s v="6.2 Efficient brick kilns increased "/>
    <s v="6.2.1 Number efficient brick kilns "/>
    <s v="To be determined (TBD)"/>
    <s v="To be determined (TBD)"/>
    <s v="To be determined (TBD)"/>
    <n v="13000000"/>
    <s v="Industry"/>
    <s v="Mitigation"/>
    <s v="Ministry of Infrastructure (MININFRA)"/>
    <s v="Private Sector"/>
    <s v="Private Sector"/>
    <s v="Private Sector "/>
    <s v="To be determined (TBD)"/>
    <s v="RHA, REMA, RFA, brick companies"/>
    <s v="Phasing out use of clamp kilns, and applying energy efficiency measures in the brick manufacturing industry"/>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ECCO/ Promoting off-farm employment and income in the Great Lakes Region through climate responsive construction material production"/>
    <n v="829693.39800000004"/>
    <n v="6.3822569076923075E-2"/>
    <n v="829693.39800000004"/>
    <m/>
    <m/>
    <m/>
    <m/>
    <s v="Not Applicable"/>
    <s v="Not Applicable"/>
    <s v="Private Sector Development"/>
    <x v="6"/>
    <s v="Skat Consulting Rwanda"/>
    <s v="Private Sector Company"/>
    <m/>
    <s v="Concluded"/>
    <s v="2020*"/>
    <n v="2021"/>
    <s v="Start date: 2016_x000a_End date: 2021_x000a_"/>
    <s v="Not Applicable"/>
    <s v="Technical Assistance"/>
    <s v="Swiss Development Cooperation (SDC)/GoR"/>
    <s v="Grant"/>
    <s v="Multirateral"/>
    <s v="1. Knowledge Products (Capacity Building or Technology Transfer)"/>
    <m/>
    <n v="829693.39800000004"/>
    <s v="The Project consists of transfering . knowledge to the traditional brick makers and  building their  capacity to make mdern bricks using climate responsive methods. They are also trained to invest in big and modern brick yards"/>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Boosting the use of efficient brick construction technique "/>
    <n v="0"/>
    <n v="0"/>
    <m/>
    <m/>
    <m/>
    <m/>
    <m/>
    <s v=" 1. Support to develop the concept note                                                                  2. Support to the development of feasibility study"/>
    <n v="220000"/>
    <s v="Private Sector Development"/>
    <x v="6"/>
    <s v="Skat Consulting Rwanda"/>
    <s v="Private Sector Company"/>
    <m/>
    <s v="Without support"/>
    <n v="2021"/>
    <n v="2025"/>
    <s v="Start date: 2021_x000a_End date: 2025_x000a_"/>
    <s v="Medium"/>
    <s v="Technical Assistance"/>
    <s v="ENABEL"/>
    <m/>
    <s v="To be determined"/>
    <s v="1. Knowledge Products (Capacity Building or Technology Transfer)"/>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stablishment of brick production industrial clusters"/>
    <n v="0"/>
    <n v="0"/>
    <m/>
    <m/>
    <m/>
    <m/>
    <m/>
    <s v=" Support to develop the concept note "/>
    <n v="220000"/>
    <s v="Private Sector Development"/>
    <x v="6"/>
    <s v="Skat Consulting Rwanda"/>
    <s v="Private Sector Company"/>
    <m/>
    <s v="Without support"/>
    <n v="2021"/>
    <n v="2025"/>
    <s v="Start date: 2021_x000a_End date: 2025_x000a_"/>
    <s v="Medium"/>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motion of circular economy approach in brick kilns"/>
    <n v="0"/>
    <n v="0"/>
    <m/>
    <m/>
    <m/>
    <m/>
    <m/>
    <s v="Not Applicable"/>
    <s v="Not Applicable"/>
    <s v="Private Sector Development"/>
    <x v="6"/>
    <s v="Skat Consulting Rwanda"/>
    <s v="Private Sector Company"/>
    <m/>
    <s v="Without support"/>
    <n v="2021"/>
    <n v="2025"/>
    <s v="Start date: 2021_x000a_End date: 2025_x000a_"/>
    <s v="Low"/>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High-efficiency and sustainable plants establishment"/>
    <n v="0"/>
    <n v="0"/>
    <m/>
    <m/>
    <m/>
    <m/>
    <m/>
    <s v=" Support to develop the concept note "/>
    <n v="220000"/>
    <s v="Private Sector Development"/>
    <x v="6"/>
    <s v="Skat Consulting Rwanda"/>
    <s v="Private Sector Company"/>
    <m/>
    <s v="Without support"/>
    <n v="2021"/>
    <n v="2025"/>
    <s v="Start date: 2021_x000a_End date: 2025_x000a_"/>
    <s v="Medium"/>
    <s v="Project"/>
    <s v="ENABEL"/>
    <m/>
    <s v="To be determined"/>
    <s v="3. Budgeting &amp; Investment"/>
    <m/>
    <n v="0"/>
    <m/>
  </r>
  <r>
    <s v="6. Enhanced green energy production and use in industries."/>
    <s v="6.3 Energy efficiency in cement production increased "/>
    <s v="6.3.1  Percentage of factories using non-fossil energy for ciment production"/>
    <s v="To be determined (TBD)"/>
    <s v="To be determined (TBD)"/>
    <s v="To be determined (TBD)"/>
    <n v="11000000"/>
    <s v="Industry"/>
    <s v="Mitigation"/>
    <s v="Ministry of Trade and Industry (MINICOM)"/>
    <s v="Sectoral Ministry "/>
    <s v="Sectoral Ministry "/>
    <s v="Sectoral Ministry "/>
    <s v="To be determined (TBD)"/>
    <s v="MOE (REMA), PSF"/>
    <s v="Use of waste heat recovery (WHR) and increased use of rice husks as fuel within clinker production."/>
    <s v="Reduced CO2 emmission"/>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6. Enhanced green energy production and use in industries."/>
    <s v="6.4 Pozzolana use in cement increased  "/>
    <s v="6.4.1 Quantity (t) of pozzolana used to relace clinker "/>
    <s v="current cement-to-clinker ratio: 0.7"/>
    <s v="an incremental 5% substitution of clinker with pozzolana through 2030. "/>
    <s v="To be determined (TBD)"/>
    <n v="8200000"/>
    <s v="Industry"/>
    <s v="Mitigation"/>
    <s v="Ministry of Trade and Industry (MINICOM)"/>
    <s v="Private Sector"/>
    <s v="Private Sector"/>
    <s v="Private Sector "/>
    <s v="To be determined (TBD)"/>
    <s v="MOE (REMA,), PSF"/>
    <s v="Increasing the share of volcanic pozzalanas used within national cement production beyond current cement-to-clinker ratio of 0.7, with target for an incremental 5% substitution of clinker with pozzolana through 2030. "/>
    <s v="Reduced clinker production and associated calcination process CO2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6. Enhanced green energy production and use in industries."/>
    <s v="6.4 Pozzolana use in cement increased  "/>
    <s v="6.4.2 Percentage of clinker/cement ratio "/>
    <s v="To be determined (TBD)"/>
    <s v="To be determined (TBD)"/>
    <s v="To be determined (TBD)"/>
    <m/>
    <s v="Industry"/>
    <s v="Mitigation"/>
    <s v="Ministry of Trade and Industry (MINICOM)"/>
    <s v="Private Sector"/>
    <m/>
    <s v="Private Sector "/>
    <s v="To be determined (TBD)"/>
    <m/>
    <m/>
    <m/>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n v="328000000"/>
    <s v="Energy"/>
    <s v="Mitigation"/>
    <s v="Ministry of Infrastructure (MININFRA)"/>
    <s v="Sectoral Ministry "/>
    <s v="Sectoral Ministry "/>
    <s v="Sectoral Ministry "/>
    <s v="To be determined (TBD)"/>
    <m/>
    <s v="Development of 56.75 MW large hydro capacity (capacity &gt; 5 MW), 24.5 MW small and mini hydro projects (capacity &lt;5MW) and 75 MW regional projects by 2030. "/>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45 km of 30kv Double circuit line: Gabiro SS-Gabiro Commercial Farm constructed "/>
    <n v="1284010.4980003976"/>
    <n v="3.9146661524402365E-3"/>
    <n v="1284010.4980003976"/>
    <m/>
    <m/>
    <m/>
    <m/>
    <s v="Not Applicable"/>
    <s v="Not Applicable"/>
    <s v="Energy"/>
    <x v="7"/>
    <s v="REG, EDCL"/>
    <s v="Sectoral Ministry"/>
    <m/>
    <s v="Concluded"/>
    <s v="2020*"/>
    <n v="2021"/>
    <s v="Start date: 01/07/2018_x000a_End date: 30/06/2021_x000a_"/>
    <s v="Not Applicable"/>
    <s v="Project"/>
    <s v="Ministry of Finance and Economic Planning (MINECOFIN)/GoR"/>
    <s v="Government of Rwanda(GoR)"/>
    <s v="Government of Rwanda(GoR)"/>
    <m/>
    <m/>
    <n v="1284010.4980003976"/>
    <s v=" Gatsibo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Lake Kivu Monitoring And Management Project "/>
    <n v="2678794.1968387319"/>
    <n v="8.1670554781668649E-3"/>
    <n v="379556.0034769171"/>
    <n v="735197.25173852569"/>
    <n v="0"/>
    <n v="734665.47570760967"/>
    <n v="829375.4659156797"/>
    <s v="Not Applicable"/>
    <s v="Not Applicable"/>
    <s v="Energy"/>
    <x v="7"/>
    <s v="REG, EDCL"/>
    <s v="Sectoral Ministry"/>
    <m/>
    <s v="Ongoing"/>
    <s v="2020*"/>
    <n v="2024"/>
    <s v="Start date: 1/7/2012 _x000a_End date: 31/12/2020     Extended 2024_x000a_"/>
    <s v="Not Applicable"/>
    <s v="Project"/>
    <s v="Netherlands/GoR"/>
    <s v="Grant/GoR"/>
    <s v="Bilateral"/>
    <s v="3. Budgeting &amp; Investment"/>
    <m/>
    <n v="2678794.1968387319"/>
    <s v="Rubavu.                                                                                            Extended from $1,703,352 (REMA-2024) from concluded to ongoing"/>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 220kV single circuit Rusumo-Bugesera-Shango"/>
    <n v="7242712"/>
    <n v="2.2081439024390245E-2"/>
    <n v="4032973"/>
    <m/>
    <m/>
    <n v="3209739"/>
    <m/>
    <s v="Not Applicable"/>
    <s v="Not Applicable"/>
    <s v="Energy"/>
    <x v="7"/>
    <s v="REG, EDCL"/>
    <s v="Sectoral Ministry"/>
    <m/>
    <s v="Ongoing"/>
    <s v="2020*"/>
    <n v="2026"/>
    <s v="Start date: 1/7/2017_x000a_Initial End date: 31/08/2019._x000a_Current End date: 30/06/2021_x000a_Extended to 2026"/>
    <s v="Not Applicable"/>
    <s v="Project"/>
    <s v="AfDB/GoR "/>
    <s v="Grant/GoR"/>
    <s v="Multirateral"/>
    <m/>
    <m/>
    <n v="19341631.413005248"/>
    <s v="Kirehe                                                                                              Extended from Concluded ( $16,131,892) to ongoing MINECOFIN MTPIP 2023-2026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74 km of 220kV Bwishyura-Kigoma-Rwabusoro Transmission Line "/>
    <n v="9229470.0340199992"/>
    <n v="2.8138628152499998E-2"/>
    <n v="3712444.8"/>
    <n v="3712444.8"/>
    <m/>
    <n v="819000"/>
    <n v="985580.43402000004"/>
    <s v="Not Applicable"/>
    <s v="Not Applicable"/>
    <s v="Energy"/>
    <x v="7"/>
    <s v="REG, EDCL"/>
    <s v="Sectoral Ministry"/>
    <m/>
    <s v="Ongoing"/>
    <s v="2020*"/>
    <n v="2026"/>
    <s v="Start date: 31/7/2015_x000a_Initial End date: 11/03/2019_x000a_Current End date: 30/06/2022_x000a_Extended to 2026"/>
    <s v="Not Applicable"/>
    <s v="Project"/>
    <s v="Ministry of Finance and Economic Planning (MINECOFIN)/GoR"/>
    <s v="Government of Rwanda(GoR)"/>
    <s v="Government of Rwanda(GoR)"/>
    <m/>
    <m/>
    <n v="27791694.789219692"/>
    <s v="Karongi; Gisagara; Nyanza                                                           Extended from Concluded with $ 25,987,114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Feasibility studies for  proposed Transmission and Distribution network Projects"/>
    <n v="514800"/>
    <n v="1.5695121951219513E-3"/>
    <m/>
    <m/>
    <m/>
    <n v="514800"/>
    <m/>
    <s v="Not Applicable"/>
    <s v="Not Applicable"/>
    <s v="Energy"/>
    <x v="7"/>
    <s v="REG, EDCL"/>
    <s v="Sectoral Ministry"/>
    <m/>
    <s v="Ongoing"/>
    <n v="2023"/>
    <n v="2026"/>
    <s v="Start date: 2023_x000a_End:2026_x000a_"/>
    <s v="Not Applicable"/>
    <s v="Project"/>
    <s v="Ministry of Finance and Economic Planning (MINECOFIN)/GoR"/>
    <s v="Government of Rwanda(GoR)"/>
    <s v="Government of Rwanda(GoR)"/>
    <s v="3. Budgeting &amp; Investment"/>
    <m/>
    <n v="5148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habilitation and Replacement of Distribution Network Projects"/>
    <n v="585000"/>
    <n v="1.7835365853658537E-3"/>
    <m/>
    <m/>
    <m/>
    <n v="585000"/>
    <m/>
    <s v="Not Applicable"/>
    <s v="Not Applicable"/>
    <s v="Energy"/>
    <x v="7"/>
    <s v="REG, EDCL"/>
    <s v="Sectoral Ministry"/>
    <m/>
    <s v="Ongoing"/>
    <n v="2023"/>
    <n v="2026"/>
    <s v="Start date: 2023_x000a_End:2026_x000a_"/>
    <s v="Not Applicable"/>
    <s v="Project"/>
    <s v="Ministry of Finance and Economic Planning (MINECOFIN)/GoR"/>
    <s v="Government of Rwanda(GoR)"/>
    <s v="Government of Rwanda(GoR)"/>
    <s v="3. Budgeting &amp; Investment"/>
    <m/>
    <n v="5850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uzizi III HPP and Associated Line"/>
    <n v="331500"/>
    <n v="1.0106707317073171E-3"/>
    <m/>
    <m/>
    <m/>
    <n v="331500"/>
    <m/>
    <s v="Not Applicable"/>
    <s v="Not Applicable"/>
    <s v="Energy"/>
    <x v="7"/>
    <s v="REG, EDCL"/>
    <s v="Sectoral Ministry"/>
    <m/>
    <s v="Ongoing"/>
    <n v="2023"/>
    <n v="2026"/>
    <s v="Start date: 2023_x000a_End:2026_x000a_"/>
    <s v="Not Applicable"/>
    <s v="Project"/>
    <s v="Mixed (TBD)"/>
    <m/>
    <s v="Multirateral"/>
    <s v="3. Budgeting &amp; Investment"/>
    <m/>
    <n v="3315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single circuit Mukungwa-Nyabihu "/>
    <n v="1618315.6"/>
    <n v="4.9338890243902445E-3"/>
    <n v="1150315.6000000001"/>
    <n v="0"/>
    <n v="0"/>
    <n v="468000"/>
    <n v="0"/>
    <s v="Not Applicable"/>
    <s v="Not Applicable"/>
    <s v="Energy"/>
    <x v="7"/>
    <s v="REG, EDCL"/>
    <s v="Sectoral Ministry"/>
    <m/>
    <s v="Ongoing"/>
    <s v="2020*"/>
    <n v="2026"/>
    <s v="Start date: 1/7/2017_x000a_End date: 30/6/2020_x000a_Extended to 2026"/>
    <s v="Not Applicable"/>
    <s v="Project"/>
    <s v="Ministry of Finance and Economic Planning (MINECOFIN)/GoR"/>
    <s v="Government of Rwanda(GoR)"/>
    <s v="Government of Rwanda(GoR)"/>
    <m/>
    <m/>
    <n v="3918947.4068411426"/>
    <s v="Musanze, Nyabihu                                                                        Extended from Concluded with $3, 450,94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220kV Interconnection Substations ( Rwanda-DRC)"/>
    <n v="11723400"/>
    <n v="3.5742073170731706E-2"/>
    <m/>
    <m/>
    <m/>
    <n v="11723400"/>
    <m/>
    <s v="Not Applicable"/>
    <s v="Not Applicable"/>
    <s v="Energy"/>
    <x v="7"/>
    <s v="REG, EDCL"/>
    <s v="Sectoral Ministry"/>
    <m/>
    <s v="Ongoing"/>
    <s v="2020*"/>
    <n v="2026"/>
    <s v="Start date: 31/12/2014_x000a_Initial End date: 31/12/2019_x000a_Current End date: 30/06/2021_x000a_Extended to 2026"/>
    <s v="Not Applicable"/>
    <s v="Project"/>
    <s v="AfDB/KWF/ GoR"/>
    <s v="Grant/GoR"/>
    <s v="Multirateral"/>
    <m/>
    <m/>
    <n v="12390874.677483106"/>
    <s v="Rubavu, Karongi, Gasabo                                                             Extended from Concluded with $667,47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mprovement of Substation and Distribution Network (JICA III) "/>
    <n v="27323698.409089293"/>
    <n v="8.3303958564296621E-2"/>
    <n v="26993485.581469294"/>
    <m/>
    <m/>
    <n v="330212.82762"/>
    <m/>
    <s v="Not Applicable"/>
    <s v="Not Applicable"/>
    <s v="Energy"/>
    <x v="7"/>
    <s v="REG, EDCL"/>
    <s v="Sectoral Ministry"/>
    <m/>
    <s v="Ongoing"/>
    <s v="2020*"/>
    <n v="2026"/>
    <s v="Start date: 01/07/2019_x000a_End date: 30/06/2020_x000a_Extended to 2026"/>
    <s v="Not Applicable"/>
    <s v="Project"/>
    <s v="JICA/GoR"/>
    <s v="Grant/GoR"/>
    <s v="Bilateral"/>
    <m/>
    <m/>
    <n v="27323698.409089293"/>
    <s v="Kicukiro, Gasabo                                                                             Extended from Concluded with $26,993,48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43.5MW Nyabarongo II Hydro Power Plant"/>
    <n v="162143784.00720185"/>
    <n v="0.49434080490000565"/>
    <n v="39429110.593360618"/>
    <n v="39429110.593360618"/>
    <n v="39429110.593360618"/>
    <n v="7898452.2271199999"/>
    <n v="35958000"/>
    <s v="Not Applicable"/>
    <s v="Not Applicable"/>
    <s v="Energy"/>
    <x v="7"/>
    <s v="REG, EDCL"/>
    <s v="Sectoral Ministry"/>
    <m/>
    <s v="Ongoing"/>
    <s v="2020*"/>
    <n v="2026"/>
    <s v="Start date: 01/07/2019_x000a_Current End date: 30/06/2024 Extended to 2026 _x000a_"/>
    <s v="Not Applicable"/>
    <s v="Project"/>
    <s v="CHINA/GoR"/>
    <s v="Grant/GoR"/>
    <s v="Bilateral"/>
    <m/>
    <m/>
    <n v="162143784.00720185"/>
    <s v="Rulindo                                                                                            Extended from Concluded with $157,716,442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Steven Bihinda (MININFRA)_x000a_Anicet Mushuti/Cyiza Frederic (EDCL)_x000a_"/>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ump storage for Nyabarongo II HPP and its evacuation line to Shango (25km)"/>
    <n v="0"/>
    <n v="0"/>
    <m/>
    <m/>
    <m/>
    <m/>
    <m/>
    <s v="1. Stakeholders engagement                                                                      2.Procurement of land.                                                                                           3. Procureement of constructin materials                                                                     4. Construction "/>
    <n v="760000"/>
    <s v="Energy"/>
    <x v="7"/>
    <s v="REG, EDCL"/>
    <s v="Sectoral Ministry"/>
    <m/>
    <s v="Without support"/>
    <m/>
    <m/>
    <s v="To be determined"/>
    <s v="Medium"/>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Distribution Management System installed (DMS)"/>
    <n v="35869640.053208627"/>
    <n v="0.10935865869880679"/>
    <n v="7590097.3266043141"/>
    <n v="7590097.3266043141"/>
    <m/>
    <n v="6825000"/>
    <n v="13864445.4"/>
    <s v="Not Applicable"/>
    <s v="Not Applicable"/>
    <s v="Energy"/>
    <x v="7"/>
    <s v="REG, EDCL"/>
    <s v="Sectoral Ministry"/>
    <m/>
    <s v="Ongoing"/>
    <s v="2020*"/>
    <n v="2026"/>
    <s v="Start date: 01/07/2019_x000a_Current End date: 30/06/2022_x000a__x000a_Extended to 2026"/>
    <s v="Not Applicable"/>
    <s v="Technical Assistance"/>
    <s v="Ministry of Finance and Economic Planning (MINECOFIN)/GoR"/>
    <s v="Government of Rwanda(GoR)"/>
    <s v="Government of Rwanda(GoR)"/>
    <m/>
    <m/>
    <n v="35869640.053208627"/>
    <s v="The objective of this project is to improve visibility and remote control in the distribution network                                                          Extended from Concluded with $ 15,180,19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New Households connected to the Grid (MV and LV lines included)"/>
    <n v="180187255.39565289"/>
    <n v="0.54935138840138076"/>
    <n v="50716418.260897629"/>
    <n v="50716418.260897629"/>
    <n v="50716418.260897629"/>
    <n v="14445875.01864"/>
    <n v="13592125.594319999"/>
    <s v="Not Applicable"/>
    <s v="Not Applicable"/>
    <s v="Energy"/>
    <x v="7"/>
    <s v="REG, EDCL"/>
    <s v="Sectoral Ministry"/>
    <m/>
    <s v="Ongoing"/>
    <s v="2020*"/>
    <n v="2024"/>
    <s v="Start date: 01/07/2010 _x000a_End date: 30/06/2024                 Extended to 2026_x000a_"/>
    <s v="Not Applicable"/>
    <s v="Project"/>
    <s v="AfDB, WB, SAUDI, BELGIUM/GoR"/>
    <s v="Grant/GoR"/>
    <s v="Multirateral"/>
    <s v="3. Budgeting &amp; Investment"/>
    <m/>
    <n v="202865673.04359052"/>
    <s v="All districts                                                                                    Extended from initial fund $202,865,673 to 2026 MINECOFIN MTPIP"/>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ural electrification withmini-grid in Rwanda"/>
    <n v="0"/>
    <n v="0"/>
    <m/>
    <m/>
    <m/>
    <m/>
    <m/>
    <s v="1.Review of the concept note and development of the project proposal            2. Support to the development of feasibility study"/>
    <n v="700000"/>
    <s v="Energy"/>
    <x v="7"/>
    <s v="REG, EDCL"/>
    <s v="Sectoral Ministry"/>
    <m/>
    <s v="Without support"/>
    <m/>
    <m/>
    <s v="To be determined"/>
    <s v="Medium"/>
    <s v="Project"/>
    <m/>
    <m/>
    <s v="To be determined"/>
    <m/>
    <m/>
    <n v="0"/>
    <s v="Project  Idea  Note (PIN)"/>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SPE ( Private Sector Participation in the Generation of Electricity from Renewable Resources)"/>
    <n v="1094751.2897085142"/>
    <n v="3.3376563710625436E-3"/>
    <n v="364917.09656950471"/>
    <n v="364917.09656950471"/>
    <n v="364917.09656950471"/>
    <m/>
    <m/>
    <s v="Not Applicable"/>
    <s v="Not Applicable"/>
    <s v="Energy"/>
    <x v="7"/>
    <s v="REG, EDCL"/>
    <s v="Sectoral Ministry"/>
    <m/>
    <s v="Ongoing"/>
    <s v="2020*"/>
    <n v="2023"/>
    <s v="Start date:15/03/2018 _x000a_End date: 15/03/2023_x000a_"/>
    <s v="Not Applicable"/>
    <s v="Project"/>
    <s v="ENABEL"/>
    <s v="Grant/GoR"/>
    <s v="Bilateral"/>
    <m/>
    <m/>
    <n v="1094751.289708514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Multinational-Interconnection of Electrical Grids Of Nile Equatorial Lakes Countries (Construction Of Kigoma/Rwanda-Ngozi/Burundi 220/110kv Electric Line And Associated Substations)"/>
    <n v="14877426.617605612"/>
    <n v="4.5358007980504912E-2"/>
    <n v="6024426.6176056108"/>
    <m/>
    <m/>
    <n v="8853000"/>
    <m/>
    <s v="Not Applicable"/>
    <s v="Not Applicable"/>
    <s v="Energy"/>
    <x v="7"/>
    <s v="REG, EDCL"/>
    <s v="Sectoral Ministry"/>
    <m/>
    <s v="Ongoing"/>
    <s v="2020*"/>
    <n v="2026"/>
    <s v="Start date: 03/07/2017_x000a_End date: 30/06/2021_x000a_Extended to 2026"/>
    <s v="Not Applicable"/>
    <s v="Project"/>
    <s v="KFW/GoR "/>
    <s v="Grant/GoR"/>
    <s v="Multirateral"/>
    <m/>
    <m/>
    <n v="14877426.617605612"/>
    <s v="Gisagara, Ruhango, Nyanza                                                             Extended from Concluded $6,024,42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220kV line double Circuit Mamba-Rwabusoro-Rilima and associated substations (Mamba and Rwabusoro) and 110kV Line Gahanga -Rilima constructed and extension of Gahanga substation "/>
    <n v="8435309.9988800008"/>
    <n v="2.5717408533170734E-2"/>
    <n v="3089889.7"/>
    <n v="3089889.7"/>
    <m/>
    <n v="2255530.5988799999"/>
    <m/>
    <s v="Not Applicable"/>
    <s v="Not Applicable"/>
    <s v="Energy"/>
    <x v="7"/>
    <s v="REG, EDCL"/>
    <s v="Sectoral Ministry"/>
    <m/>
    <s v="Ongoing"/>
    <s v="2020*"/>
    <n v="2026"/>
    <s v="Start date: 31/7/2015_x000a_Initial End date: 11/03/2019_x000a_Current End date: 30/06/2022_x000a_Extended to 2026"/>
    <s v="Not Applicable"/>
    <s v="Project"/>
    <s v="Ministry of Finance and Economic Planning (MINECOFIN)/GoR"/>
    <s v="Government of Rwanda(GoR)"/>
    <s v="Government of Rwanda(GoR)"/>
    <m/>
    <m/>
    <n v="23884758.644639228"/>
    <s v="Gisagara, Bugesera, Nyanza                                                         Extended from Concluded ( $21,629,22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lectricity Loss Reduction Project- Jabana-Mt.Kigali-Gahanga with related substations "/>
    <n v="5917996.9723885907"/>
    <n v="1.8042673696306678E-2"/>
    <n v="5917996.9723885907"/>
    <m/>
    <m/>
    <m/>
    <m/>
    <s v="Not Applicable"/>
    <s v="Not Applicable"/>
    <s v="Energy"/>
    <x v="7"/>
    <s v="REG, EDCL"/>
    <s v="Sectoral Ministry"/>
    <m/>
    <s v="Concluded"/>
    <s v="2020*"/>
    <n v="2020"/>
    <s v="Start date: 19/03/2015_x000a_ End date: 31/12/2020_x000a_"/>
    <s v="Not Applicable"/>
    <s v="Project"/>
    <s v="EU/GoR"/>
    <s v="Grant/GoR"/>
    <s v="Multirateral"/>
    <m/>
    <m/>
    <n v="5917996.9723885907"/>
    <s v="Gasabo"/>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30kV single circuit Nyagasozi-Kavumu TL constructed "/>
    <n v="698260.96126863698"/>
    <n v="2.1288443941116981E-3"/>
    <n v="698260.96126863698"/>
    <m/>
    <m/>
    <m/>
    <m/>
    <s v="Not Applicable"/>
    <s v="Not Applicable"/>
    <s v="Energy"/>
    <x v="7"/>
    <s v="REG, EDCL"/>
    <s v="Sectoral Ministry"/>
    <m/>
    <s v="Concluded"/>
    <s v="2020*"/>
    <n v="2021"/>
    <s v="Start date: 01/07/2018_x000a_Initial end date: 30/06/2019_x000a_Current end date: 30/06/2021_x000a_"/>
    <s v="Not Applicable"/>
    <s v="Project"/>
    <s v="Ministry of Finance and Economic Planning (MINECOFIN)/GoR"/>
    <s v="Government of Rwanda(GoR)"/>
    <s v="Government of Rwanda(GoR)"/>
    <m/>
    <m/>
    <n v="698260.96126863698"/>
    <s v="Musanze"/>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5kV Single circuit Musha-Rwamagana industrial Parks "/>
    <n v="245911.72328324988"/>
    <n v="7.4973086366844481E-4"/>
    <n v="245911.72328324988"/>
    <m/>
    <m/>
    <m/>
    <m/>
    <s v="Not Applicable"/>
    <s v="Not Applicable"/>
    <s v="Energy"/>
    <x v="7"/>
    <s v="REG, EDCL"/>
    <s v="Sectoral Ministry"/>
    <m/>
    <s v="Concluded"/>
    <s v="2020*"/>
    <n v="2021"/>
    <s v="Start date: 01/07/2018_x000a_Initial end date: 30/06/2019_x000a_Current end date: 30/06/2021_x000a_"/>
    <s v="Not Applicable"/>
    <s v="Project"/>
    <s v="Ministry of Finance and Economic Planning (MINECOFIN)/GoR"/>
    <s v="Government of Rwanda(GoR)"/>
    <s v="Government of Rwanda(GoR)"/>
    <m/>
    <m/>
    <n v="245911.72328324988"/>
    <s v="Rwamagana"/>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30kV single circuit Kizinga Border TL constructed "/>
    <n v="87825.615458303539"/>
    <n v="2.6776102273873032E-4"/>
    <n v="87825.615458303539"/>
    <m/>
    <m/>
    <m/>
    <m/>
    <s v="Not Applicable"/>
    <s v="Not Applicable"/>
    <s v="Energy"/>
    <x v="7"/>
    <s v="REG, EDCL"/>
    <s v="Sectoral Ministry"/>
    <m/>
    <s v="Concluded"/>
    <s v="2020*"/>
    <n v="2021"/>
    <s v="Start date: 01/07/2018_x000a_Initial end date: 30/06/2019_x000a_Current end date: 30/06/2021_x000a_"/>
    <s v="Not Applicable"/>
    <s v="Project"/>
    <s v="Ministry of Finance and Economic Planning (MINECOFIN)/GoR"/>
    <s v="Government of Rwanda(GoR)"/>
    <s v="Government of Rwanda(GoR)"/>
    <m/>
    <m/>
    <n v="87825.6154583035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 30kV single circuit Ndama-Health centre connected"/>
    <n v="65869.211593727654"/>
    <n v="2.0082076705404774E-4"/>
    <n v="65869.211593727654"/>
    <m/>
    <m/>
    <m/>
    <m/>
    <s v="Not Applicable"/>
    <s v="Not Applicable"/>
    <s v="Energy"/>
    <x v="7"/>
    <s v="REG, EDCL"/>
    <s v="Sectoral Ministry"/>
    <m/>
    <s v="Concluded"/>
    <s v="2020*"/>
    <n v="2021"/>
    <s v="Start date: 01/07/2018_x000a_Initial end date: 30/06/2019_x000a_Current end date: 30/06/2021_x000a_"/>
    <s v="Not Applicable"/>
    <s v="Project"/>
    <s v="Ministry of Finance and Economic Planning (MINECOFIN)/GoR"/>
    <s v="Government of Rwanda(GoR)"/>
    <s v="Government of Rwanda(GoR)"/>
    <m/>
    <m/>
    <n v="65869.211593727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unterpart fund for Rusizi III (147 MW) /Construction of 147 Mw Rusizi III Hydropower Plant "/>
    <n v="491527.88193038834"/>
    <n v="1.4985606156414279E-3"/>
    <n v="122881.97048259708"/>
    <n v="122881.97048259708"/>
    <n v="122881.97048259708"/>
    <n v="122881.97048259708"/>
    <m/>
    <s v="Not Applicable"/>
    <s v="Not Applicable"/>
    <s v="Energy"/>
    <x v="7"/>
    <s v="REG, EDCL"/>
    <s v="Sectoral Ministry"/>
    <m/>
    <s v="Ongoing"/>
    <s v="2020*"/>
    <n v="2024"/>
    <s v="Start date: 01/01/2017_x000a_End date: 30/06/2024_x000a_"/>
    <s v="Not Applicable"/>
    <s v="Project"/>
    <s v="KFW, WB, EIB, AfDB, AFD, EU/GoR"/>
    <s v="Grant/GoR"/>
    <s v="Multirateral"/>
    <m/>
    <m/>
    <n v="491527.8819303883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vacuation line of Rusizi III (70KM)"/>
    <n v="0"/>
    <n v="0"/>
    <m/>
    <m/>
    <m/>
    <m/>
    <m/>
    <s v="1.Review of the concept note and development of the project proposal                                                            2. Support to the development of feasibility study"/>
    <n v="700000"/>
    <s v="Energy"/>
    <x v="7"/>
    <s v="REG, EDCL"/>
    <s v="Sectoral Ministry"/>
    <s v="Steven Bihinda (MININFRA)_x000a_Anicet Mushuti/Cyiza Frederic (EDCL)_x000a_"/>
    <s v="Without support"/>
    <m/>
    <m/>
    <s v="To be determined"/>
    <s v="High"/>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e-feasibility study of the project of Nuclear Power Plant based on small modular reactors (SMR NPP)"/>
    <n v="132689.70000000001"/>
    <n v="4.0454176829268296E-4"/>
    <m/>
    <m/>
    <n v="132689.70000000001"/>
    <m/>
    <m/>
    <m/>
    <m/>
    <s v="Energy"/>
    <x v="7"/>
    <s v=" RWANDA ATOMIC ENERGY BOARD (RAEB)"/>
    <s v="Sectoral Ministry"/>
    <m/>
    <s v="Ongoing"/>
    <n v="2023"/>
    <n v="2024"/>
    <s v="Start: 2023 End 2024"/>
    <m/>
    <s v="Technical Assistance"/>
    <s v="GoR"/>
    <s v="Government of Rwanda(GoR)"/>
    <s v="Government of Rwanda(GoR)"/>
    <s v="1. Knowledge Products (Capacity Building or Technology Transfer)"/>
    <m/>
    <n v="132689.70000000001"/>
    <s v="New project MINECOFIN MTPIP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Last milles connectivity project"/>
    <n v="156297760"/>
    <n v="0.47651756097560977"/>
    <m/>
    <m/>
    <m/>
    <m/>
    <m/>
    <s v="1.Review of the concept note and development of the project proposal                                                            2. Support to the development of feasibility study"/>
    <n v="700000"/>
    <s v="Energy"/>
    <x v="7"/>
    <s v="EDCL"/>
    <s v="Sectoral Ministry"/>
    <m/>
    <s v="Indicative"/>
    <m/>
    <m/>
    <s v="To be determined"/>
    <s v="Medium"/>
    <s v="Project"/>
    <m/>
    <m/>
    <s v="To be determined"/>
    <m/>
    <m/>
    <n v="156297760"/>
    <s v="concept Note 2021, 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Transformer repair workshop"/>
    <n v="1953722"/>
    <n v="5.9564695121951221E-3"/>
    <m/>
    <m/>
    <m/>
    <m/>
    <m/>
    <s v="1.Review of the concept note and development of the project proposal                                                            2. Support to the development of feasibility study"/>
    <n v="700000"/>
    <s v="Energy"/>
    <x v="7"/>
    <s v="EDCL"/>
    <s v="Sectoral Ministry"/>
    <m/>
    <s v="Indicative"/>
    <m/>
    <m/>
    <s v="To be determined"/>
    <s v="Medium"/>
    <s v="Project"/>
    <m/>
    <m/>
    <s v="To be determined"/>
    <m/>
    <m/>
    <n v="1953722"/>
    <s v="Feasiblity Study 2022"/>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lectrification of Government Priorities under Real Estate (FONERWA Green City,  Affordable Housing and IDP Models Villages)"/>
    <n v="1562977.6"/>
    <n v="4.765175609756098E-3"/>
    <m/>
    <m/>
    <m/>
    <m/>
    <m/>
    <s v="1.Review of the concept note and development of the project proposal                                                            2. Support to the development of feasibility study"/>
    <n v="700000"/>
    <s v="Energy"/>
    <x v="7"/>
    <s v="EDCL"/>
    <s v="Sectoral Ministry"/>
    <m/>
    <s v="Indicative"/>
    <m/>
    <m/>
    <s v="To be determined"/>
    <s v="Medium"/>
    <s v="Project"/>
    <m/>
    <m/>
    <s v="To be determined"/>
    <m/>
    <m/>
    <n v="1562977.6"/>
    <s v="Feasiblity Study 2019"/>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lectrification of border points and surrounding areas "/>
    <n v="10016650.011895824"/>
    <n v="3.0538567109438489E-2"/>
    <n v="4610525.0059479121"/>
    <n v="4610525.0059479121"/>
    <m/>
    <n v="795600"/>
    <m/>
    <s v="Not Applicable"/>
    <s v="Not Applicable"/>
    <s v="Energy"/>
    <x v="7"/>
    <s v="REG, EDCL"/>
    <s v="Sectoral Ministry"/>
    <m/>
    <s v="Ongoing"/>
    <n v="2020"/>
    <n v="2026"/>
    <s v="Start date: 01/07/2020_x000a_End date: 30/06/2022_x000a_Extended to 2026"/>
    <s v="Not Applicable"/>
    <s v="Project"/>
    <s v="Ministry of Finance and Economic Planning (MINECOFIN)/GoR"/>
    <s v="Government of Rwanda(GoR)"/>
    <s v="Government of Rwanda(GoR)"/>
    <m/>
    <m/>
    <n v="10016650.011895824"/>
    <s v="11 Districts including Nyagatare, Gicumbi, Burera, Musanze, Rubavu, Nyamasheke, Rusizi, Nyaruguru, Gisagara, Bugesera and Rutsiro.                                                                                   Extended from Concluded with $9,221,050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Least Cost Power Development Plan"/>
    <n v="214000000"/>
    <n v="0.65243902439024393"/>
    <m/>
    <m/>
    <m/>
    <m/>
    <m/>
    <s v="1.Review of the concept note and development of the project proposal  2. Support to the development of feasibility study"/>
    <n v="700000"/>
    <s v="Energy"/>
    <x v="7"/>
    <s v="REG, EDCL"/>
    <s v="Sectoral Ministry"/>
    <m/>
    <s v="Indicative"/>
    <m/>
    <m/>
    <s v="To be determined"/>
    <s v="Medium"/>
    <s v="Technical Assistance"/>
    <s v="Ministry of Finance and Economic Planning (MINECOFIN)/GoR"/>
    <m/>
    <s v="To be determined"/>
    <s v="2. Policy, Strategy &amp; Legislation"/>
    <m/>
    <n v="214000000"/>
    <s v="LCPDP update is undertaken  on an annual basis"/>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taining Wall of Nyabarongo I HPP Dam"/>
    <n v="1412653.019599749"/>
    <n v="4.3068689621943565E-3"/>
    <n v="1104553.019599749"/>
    <m/>
    <m/>
    <n v="308100"/>
    <m/>
    <s v="Not Applicable"/>
    <s v="Not Applicable"/>
    <s v="Energy"/>
    <x v="7"/>
    <s v="REG, EDCL"/>
    <s v="Sectoral Ministry"/>
    <m/>
    <s v="Ongoing"/>
    <n v="2020"/>
    <n v="2026"/>
    <s v="Start date: 01/07/2020_x000a_Current End date: 30/06/22_x000a_Extended to 2026"/>
    <s v="Not Applicable"/>
    <s v="Project"/>
    <s v="Ministry of Finance and Economic Planning (MINECOFIN)/GoR"/>
    <s v="Government of Rwanda(GoR)"/>
    <s v="Government of Rwanda(GoR)"/>
    <s v="3. Budgeting &amp; Investment"/>
    <m/>
    <n v="1412653.019599749"/>
    <s v="Muhanga.                                                                                       Extended from Concluded ($1,104,553)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vacuation Line for IPP's Micro Hydropower Plants (MHPPs) with the Length of 23.725 km"/>
    <n v="886593.31950892799"/>
    <n v="2.7030284131369757E-3"/>
    <n v="181131.10650297601"/>
    <n v="181131.10650297601"/>
    <n v="181131.10650297601"/>
    <n v="343200"/>
    <m/>
    <s v="Not Applicable"/>
    <s v="Not Applicable"/>
    <s v="Energy"/>
    <x v="7"/>
    <s v="REG, EDCL"/>
    <s v="Sectoral Ministry"/>
    <m/>
    <s v="Ongoing"/>
    <s v="2020*"/>
    <n v="2024"/>
    <s v="Start date: 01/07/2017_x000a_End date: 30/06/2024_x000a_"/>
    <s v="Not Applicable"/>
    <s v="Project"/>
    <s v="Ministry of Finance and Economic Planning (MINECOFIN)/GoR"/>
    <s v="Government of Rwanda(GoR)"/>
    <s v="Government of Rwanda(GoR)"/>
    <s v="3. Budgeting &amp; Investment"/>
    <m/>
    <n v="724524.42601190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truction of Rulindo-Gabiro-Musha Transmission line; 30Kv Rulindo Byumba Gatuna and Byumba Ngarama; consturction of Gabiro S/S and Extension of Musha S/S"/>
    <n v="9625733.5626781825"/>
    <n v="2.9346748666701776E-2"/>
    <n v="4812866.7813390912"/>
    <n v="4812866.7813390912"/>
    <m/>
    <m/>
    <m/>
    <s v="Not Applicable"/>
    <s v="Not Applicable"/>
    <s v="Energy"/>
    <x v="7"/>
    <s v="REG, EDCL"/>
    <s v="Sectoral Ministry"/>
    <m/>
    <s v="Ongoing"/>
    <s v="2020*"/>
    <n v="2022"/>
    <s v="Start date: 01/07/2016_x000a_End date: 30/06/2022_x000a_"/>
    <s v="Not Applicable"/>
    <s v="Project"/>
    <s v="Ministry of Finance and Economic Planning (MINECOFIN)/GoR"/>
    <s v="Government of Rwanda(GoR)"/>
    <s v="Government of Rwanda(GoR)"/>
    <s v="3. Budgeting &amp; Investment"/>
    <m/>
    <n v="9625733.56267818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56 MW Symbion Methane Gas Power Plant"/>
    <n v="77493.190110267824"/>
    <n v="2.3625972594593848E-4"/>
    <m/>
    <m/>
    <m/>
    <m/>
    <m/>
    <s v="Not Applicable"/>
    <s v="Not Applicable"/>
    <s v="Energy"/>
    <x v="7"/>
    <s v="REG, EDCL"/>
    <s v="Sectoral Ministry"/>
    <m/>
    <s v="Concluded"/>
    <n v="2020"/>
    <n v="2022"/>
    <s v="Start date: 01/07/2020_x000a_End date: 30/06/2022_x000a_"/>
    <s v="Not Applicable"/>
    <s v="Project"/>
    <s v="Ministry of Finance and Economic Planning (MINECOFIN)/GoR"/>
    <s v="Government of Rwanda(GoR)"/>
    <s v="Government of Rwanda(GoR)"/>
    <s v="3. Budgeting &amp; Investment"/>
    <m/>
    <n v="77493.19011026782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ayment for Kivuwatt pass through"/>
    <n v="5346024.618332142"/>
    <n v="1.6298855543695555E-2"/>
    <n v="3513024.6183321415"/>
    <m/>
    <m/>
    <n v="1833000"/>
    <m/>
    <s v="Not Applicable"/>
    <s v="Not Applicable"/>
    <s v="Energy"/>
    <x v="7"/>
    <s v="REG, EDCL"/>
    <s v="Sectoral Ministry"/>
    <m/>
    <s v="Ongoing"/>
    <n v="2020"/>
    <n v="2026"/>
    <s v="Start date: 01/07/2020_x000a_End date: 30/06/2024_x000a_Extended to 2026"/>
    <s v="Not Applicable"/>
    <s v="Project"/>
    <s v="Ministry of Finance and Economic Planning (MINECOFIN)/GoR"/>
    <s v="Government of Rwanda(GoR)"/>
    <s v="Government of Rwanda(GoR)"/>
    <s v="3. Budgeting &amp; Investment"/>
    <m/>
    <n v="5346024.618332142"/>
    <s v="Updated from planned ($3,513,02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astern Province distribution Network upgrade from single phase to three phase"/>
    <n v="5194876.2343758512"/>
    <n v="1.5838037299926375E-2"/>
    <m/>
    <m/>
    <m/>
    <m/>
    <m/>
    <s v="Not Applicable"/>
    <s v="Not Applicable"/>
    <s v="Energy"/>
    <x v="7"/>
    <s v="REG, EDCL"/>
    <s v="Sectoral Ministry"/>
    <m/>
    <s v="Ongoing"/>
    <n v="2020"/>
    <n v="2023"/>
    <s v="Start date: 08/04/2020_x000a_End date: 30/06/2023_x000a_"/>
    <s v="Not Applicable"/>
    <s v="Project"/>
    <s v="Ministry of Finance and Economic Planning (MINECOFIN)/GoR"/>
    <s v="Government of Rwanda(GoR)"/>
    <s v="Government of Rwanda(GoR)"/>
    <s v="3. Budgeting &amp; Investment"/>
    <m/>
    <n v="5194876.234375851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Energy  Access and Quality Improvement Project (EAQIP/AFD)"/>
    <n v="10705039.651799999"/>
    <n v="3.2637316011585364E-2"/>
    <m/>
    <m/>
    <m/>
    <n v="9100983.4718399998"/>
    <n v="1604056.1799599999"/>
    <s v="Not Applicable"/>
    <s v="Not Applicable"/>
    <s v="Energy"/>
    <x v="7"/>
    <s v="REG, EDCL"/>
    <s v="Sectoral Ministry"/>
    <m/>
    <s v="Ongoing"/>
    <n v="2021"/>
    <n v="2026"/>
    <s v="Start date: 01/07/2021_x000a_End date: 30/06/2030                  Updated to 2026_x000a_"/>
    <s v="Not Applicable"/>
    <s v="Project"/>
    <s v="Energy Access and Quality Improvement Project (EAQIP)/AfDB"/>
    <s v="Grant/GoR"/>
    <s v="Multirateral"/>
    <s v="3. Budgeting &amp; Investment"/>
    <m/>
    <n v="10705039.651800001"/>
    <s v="Updated from planned ($135,379,19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Energy Access and Quality Improvement Project (EAQIP/WB)"/>
    <n v="138763076.56926"/>
    <n v="0.42305816027213416"/>
    <m/>
    <m/>
    <m/>
    <n v="48854664.679080002"/>
    <n v="89908411.890179992"/>
    <s v="Not Applicable"/>
    <s v="Not Applicable"/>
    <s v="Energy"/>
    <x v="7"/>
    <s v="REG, EDCL"/>
    <s v="Sectoral Ministry"/>
    <m/>
    <s v="Ongoing"/>
    <n v="2021"/>
    <n v="2026"/>
    <s v="Start date: 01/07/2021_x000a_End date: 30/06/2030                  Updated to 2026_x000a_"/>
    <s v="Not Applicable"/>
    <s v="Project"/>
    <s v="Energy Access and Quality Improvement Project (EAQIP)/AfDB"/>
    <s v="Grant/GoR"/>
    <s v="Multirateral"/>
    <s v="3. Budgeting &amp; Investment"/>
    <m/>
    <n v="138763076.56926"/>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Universal Energy Access Project (OPEC FUND AND SAUDI FUND)"/>
    <n v="15115043.25708"/>
    <n v="4.6082448954512197E-2"/>
    <m/>
    <m/>
    <m/>
    <n v="4982045.7258000001"/>
    <n v="10132997.53128"/>
    <s v="Not Applicable"/>
    <s v="Not Applicable"/>
    <s v="Energy"/>
    <x v="7"/>
    <s v="REG, EDCL"/>
    <s v="Sectoral Ministry"/>
    <m/>
    <s v="Ongoing"/>
    <n v="2021"/>
    <n v="2026"/>
    <s v="Start date: 01/07/2021_x000a_End date: 30/06/2026_x000a_Updated to 2026"/>
    <s v="Not Applicable"/>
    <s v="Project"/>
    <s v="OPEC/ SAUDI"/>
    <s v="Grant/GoR"/>
    <s v="Multirateral"/>
    <s v="3. Budgeting &amp; Investment"/>
    <m/>
    <n v="15115043.25708"/>
    <s v="Extended from Planned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Universal Energy Access Program (AFDB)"/>
    <n v="91357960.100940004"/>
    <n v="0.27853036616140248"/>
    <m/>
    <m/>
    <m/>
    <n v="19596905.160300002"/>
    <n v="71761054.940640002"/>
    <s v="Not Applicable"/>
    <s v="Not Applicable"/>
    <s v="Energy"/>
    <x v="7"/>
    <s v="REG, EDCL"/>
    <s v="Sectoral Ministry"/>
    <m/>
    <s v="Ongoing"/>
    <n v="2021"/>
    <n v="2030"/>
    <s v="Start date: 01/07/2021_x000a_End date: 30/06/2030_x000a_Extended to 2026"/>
    <s v="Not Applicable"/>
    <s v="Project"/>
    <s v="AfDB"/>
    <s v="Grant/GoR"/>
    <s v="Multirateral"/>
    <s v="3. Budgeting &amp; Investment"/>
    <m/>
    <n v="91357960.100940004"/>
    <s v="Extended from Planned ($395,483,181)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Universal Energy Access Program(EIB)"/>
    <n v="66225878.159999996"/>
    <n v="0.2019081651219512"/>
    <m/>
    <m/>
    <m/>
    <n v="11510054.4"/>
    <n v="54715823.759999998"/>
    <s v="Not Applicable"/>
    <s v="Not Applicable"/>
    <s v="Energy"/>
    <x v="7"/>
    <s v="REG, EDCL"/>
    <s v="Sectoral Ministry"/>
    <m/>
    <s v="Ongoing"/>
    <n v="2021"/>
    <n v="2030"/>
    <s v="Start date: 01/07/2021_x000a_End date: 30/06/2030_x000a_Updated to 2026"/>
    <s v="Not Applicable"/>
    <s v="Project"/>
    <s v="European Investment Bank  (EIB) "/>
    <s v="Grant/GoR"/>
    <s v="Multirateral"/>
    <s v="3. Budgeting &amp; Investment"/>
    <m/>
    <n v="66225878.159999996"/>
    <s v="Extended from Planned ($169,223,99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 Rwanda Electricity Transmission Grid Expansion Project (KOREA EDCF)"/>
    <n v="10438369.67784"/>
    <n v="3.1824297798292683E-2"/>
    <m/>
    <m/>
    <m/>
    <n v="5019152.88576"/>
    <n v="5419216.79208"/>
    <s v="Not Applicable"/>
    <s v="Not Applicable"/>
    <s v="Energy"/>
    <x v="7"/>
    <s v="REG, EDCL"/>
    <s v="Sectoral Ministry"/>
    <m/>
    <s v="Ongoing"/>
    <n v="2021"/>
    <n v="2030"/>
    <s v="Start date: 26/11/2020_x000a_End date: 30/12/2030_x000a_Updated to 2026"/>
    <s v="Not Applicable"/>
    <s v="Project"/>
    <s v="KOREA/ EDCF"/>
    <s v="Loan"/>
    <s v="Multirateral"/>
    <s v="3. Budgeting &amp; Investment"/>
    <m/>
    <n v="10438369.67784"/>
    <s v="Extended from Planned ($78,323,05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habilitation of the Ntaruka Hydro Power Plant"/>
    <n v="16574605.963298533"/>
    <n v="5.0532335253958942E-2"/>
    <m/>
    <m/>
    <m/>
    <m/>
    <m/>
    <s v="Not Applicable"/>
    <s v="Not Applicable"/>
    <s v="Energy"/>
    <x v="7"/>
    <s v="REG, EDCL"/>
    <s v="Sectoral Ministry"/>
    <m/>
    <s v="Planned"/>
    <n v="2020"/>
    <n v="2025"/>
    <s v="Start date: 23/09/2020_x000a_End date: 30/06/2025_x000a_"/>
    <s v="Not Applicable"/>
    <s v="Project"/>
    <s v="Ministry of Finance and Economic Planning (MINECOFIN)/GoR"/>
    <s v="Government of Rwanda(GoR)"/>
    <s v="Government of Rwanda(GoR)"/>
    <s v="3. Budgeting &amp; Investment"/>
    <m/>
    <n v="16574605.96329853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Static Voltage Compensator ( SVC) at Shango and Rwabusoro Substations"/>
    <n v="11165750.737111608"/>
    <n v="3.4041922978998801E-2"/>
    <m/>
    <m/>
    <m/>
    <m/>
    <m/>
    <s v="Not Applicable"/>
    <s v="Not Applicable"/>
    <s v="Energy"/>
    <x v="7"/>
    <s v="REG, EDCL"/>
    <s v="Sectoral Ministry"/>
    <m/>
    <s v="Planned"/>
    <n v="2020"/>
    <n v="2023"/>
    <s v="Start date: 23/09/2020_x000a_End date: 30/06/2023_x000a_"/>
    <s v="Not Applicable"/>
    <s v="Project"/>
    <s v="Ministry of Finance and Economic Planning (MINECOFIN)/GoR"/>
    <s v="Government of Rwanda(GoR)"/>
    <s v="Government of Rwanda(GoR)"/>
    <s v="3. Budgeting &amp; Investment"/>
    <m/>
    <n v="11165750.73711160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mpleting installation of smart metering for all distribution transformers and medium/large customers."/>
    <n v="6576685.6439085538"/>
    <n v="2.005087086557486E-2"/>
    <m/>
    <m/>
    <m/>
    <m/>
    <m/>
    <s v="Not Applicable"/>
    <s v="Not Applicable"/>
    <s v="Energy"/>
    <x v="7"/>
    <s v="REG, EDCL"/>
    <s v="Sectoral Ministry"/>
    <m/>
    <s v="Planned"/>
    <n v="2020"/>
    <n v="2023"/>
    <s v="Start date: 23/09/2020_x000a_End date: 30/06/2023_x000a_"/>
    <s v="Not Applicable"/>
    <s v="Project"/>
    <s v="Ministry of Finance and Economic Planning (MINECOFIN)/GoR"/>
    <s v="Government of Rwanda(GoR)"/>
    <s v="Government of Rwanda(GoR)"/>
    <s v="3. Budgeting &amp; Investment"/>
    <m/>
    <n v="6576685.64390855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Electrical Network Connectivity Model and Satellite Imaging (Building of GIS system)"/>
    <n v="8768914.1911892425"/>
    <n v="2.6734494485333056E-2"/>
    <m/>
    <m/>
    <m/>
    <m/>
    <m/>
    <s v="Not Applicable"/>
    <s v="Not Applicable"/>
    <s v="Energy"/>
    <x v="7"/>
    <s v="REG, EDCL"/>
    <s v="Sectoral Ministry"/>
    <m/>
    <s v="Planned"/>
    <n v="2020"/>
    <n v="2024"/>
    <s v="Start date: 23/09/2020_x000a_End date: 30/06/2024_x000a_"/>
    <s v="Not Applicable"/>
    <s v="Project"/>
    <s v="Ministry of Finance and Economic Planning (MINECOFIN)/GoR"/>
    <s v="Government of Rwanda(GoR)"/>
    <s v="Government of Rwanda(GoR)"/>
    <s v="3. Budgeting &amp; Investment"/>
    <m/>
    <n v="8768914.19118924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of Karisimbi from 6.6kV line to 30kV"/>
    <n v="3018650.7220921875"/>
    <n v="9.2032034210127664E-3"/>
    <m/>
    <m/>
    <m/>
    <m/>
    <m/>
    <s v="Not Applicable"/>
    <s v="Not Applicable"/>
    <s v="Energy"/>
    <x v="7"/>
    <s v="REG, EDCL"/>
    <s v="Sectoral Ministry"/>
    <m/>
    <s v="Planned"/>
    <n v="2020"/>
    <n v="2023"/>
    <s v="Start date: 23/09/2020_x000a_End date: 30/06/2023_x000a_"/>
    <s v="Not Applicable"/>
    <s v="Project"/>
    <s v="Ministry of Finance and Economic Planning (MINECOFIN)/GoR"/>
    <s v="Government of Rwanda(GoR)"/>
    <s v="Government of Rwanda(GoR)"/>
    <s v="3. Budgeting &amp; Investment"/>
    <m/>
    <n v="3018650.722092187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inforcement and upgrade of Distribution network (countrywide)"/>
    <n v="83812576.185492516"/>
    <n v="0.25552614690698938"/>
    <m/>
    <m/>
    <m/>
    <m/>
    <m/>
    <s v="Not Applicable"/>
    <s v="Not Applicable"/>
    <s v="Energy"/>
    <x v="7"/>
    <s v="REG, EDCL"/>
    <s v="Sectoral Ministry"/>
    <m/>
    <s v="Planned"/>
    <n v="2020"/>
    <n v="2025"/>
    <s v="Start date: 30/12/2020_x000a_End date: 30/06/2025_x000a_"/>
    <s v="Not Applicable"/>
    <s v="Project"/>
    <s v="Ministry of Finance and Economic Planning (MINECOFIN)/GoR"/>
    <s v="Government of Rwanda(GoR)"/>
    <s v="Government of Rwanda(GoR)"/>
    <s v="3. Budgeting &amp; Investment"/>
    <m/>
    <n v="83812576.1854925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of single to three-phase lines countrywide"/>
    <n v="33280938.150289916"/>
    <n v="0.10146627484844487"/>
    <m/>
    <m/>
    <m/>
    <m/>
    <m/>
    <s v="Not Applicable"/>
    <s v="Not Applicable"/>
    <s v="Energy"/>
    <x v="7"/>
    <s v="REG, EDCL"/>
    <s v="Sectoral Ministry"/>
    <m/>
    <s v="Planned"/>
    <n v="2020"/>
    <n v="2025"/>
    <s v="Start date: 30/12/2020_x000a_End date: 30/06/2025_x000a_"/>
    <s v="Not Applicable"/>
    <s v="Project"/>
    <s v="Ministry of Finance and Economic Planning (MINECOFIN)/GoR"/>
    <s v="Government of Rwanda(GoR)"/>
    <s v="Government of Rwanda(GoR)"/>
    <s v="3. Budgeting &amp; Investment"/>
    <m/>
    <n v="33280938.1502899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Transformer upgrades and Replacement ( Karongi , Gikondo, Gahanga Nzove and Kibogora )"/>
    <n v="19218265.105025828"/>
    <n v="5.8592271661664107E-2"/>
    <m/>
    <m/>
    <m/>
    <m/>
    <m/>
    <s v="Not Applicable"/>
    <s v="Not Applicable"/>
    <s v="Energy"/>
    <x v="7"/>
    <s v="REG, EDCL"/>
    <s v="Sectoral Ministry"/>
    <m/>
    <s v="Planned"/>
    <n v="2020"/>
    <n v="2024"/>
    <s v="Start date: 30/12/2020_x000a_End date: 30/06/2024_x000a_"/>
    <s v="Not Applicable"/>
    <s v="Project"/>
    <s v="Ministry of Finance and Economic Planning (MINECOFIN)/GoR"/>
    <s v="Government of Rwanda(GoR)"/>
    <s v="Government of Rwanda(GoR)"/>
    <s v="3. Budgeting &amp; Investment"/>
    <m/>
    <n v="19218265.1050258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ation of Nyamata 30/30kV Switching substation , and rehabilitation of distribution substations in Rubavu, Muhanga and secondary cities (4 lots)"/>
    <n v="26414345.157880068"/>
    <n v="8.0531540115488007E-2"/>
    <m/>
    <m/>
    <m/>
    <m/>
    <m/>
    <s v="Not Applicable"/>
    <s v="Not Applicable"/>
    <s v="Energy"/>
    <x v="7"/>
    <s v="REG, EDCL"/>
    <s v="Sectoral Ministry"/>
    <m/>
    <s v="Planned"/>
    <n v="2020"/>
    <n v="2024"/>
    <s v="Start date: 30/12/2020_x000a_End date: 30/06/2024_x000a_"/>
    <s v="Not Applicable"/>
    <s v="Project"/>
    <s v="Ministry of Finance and Economic Planning (MINECOFIN)/GoR"/>
    <s v="Government of Rwanda(GoR)"/>
    <s v="Government of Rwanda(GoR)"/>
    <s v="3. Budgeting &amp; Investment"/>
    <m/>
    <n v="26414345.15788006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Kigali Distribution Rehabilitation"/>
    <n v="34732480.313232183"/>
    <n v="0.10589170827204934"/>
    <m/>
    <m/>
    <m/>
    <m/>
    <m/>
    <s v="Not Applicable"/>
    <s v="Not Applicable"/>
    <s v="Energy"/>
    <x v="7"/>
    <s v="REG, EDCL"/>
    <s v="Sectoral Ministry"/>
    <m/>
    <s v="Planned"/>
    <n v="2020"/>
    <n v="2025"/>
    <s v="Start date: 30/12/2020_x000a_End date: 30/06/2025_x000a_"/>
    <s v="Not Applicable"/>
    <s v="Project"/>
    <s v="Ministry of Finance and Economic Planning (MINECOFIN)/GoR"/>
    <s v="Government of Rwanda(GoR)"/>
    <s v="Government of Rwanda(GoR)"/>
    <s v="3. Budgeting &amp; Investment"/>
    <m/>
    <n v="34732480.31323218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truction of Bugesera Industrial park substation (3*30 MVA)"/>
    <n v="21734285.198857103"/>
    <n v="6.6263064630661894E-2"/>
    <m/>
    <m/>
    <m/>
    <m/>
    <m/>
    <s v="Not Applicable"/>
    <s v="Not Applicable"/>
    <s v="Energy"/>
    <x v="7"/>
    <s v="REG, EDCL"/>
    <s v="Sectoral Ministry"/>
    <m/>
    <s v="Planned"/>
    <n v="2020"/>
    <n v="2024"/>
    <s v="Start date: 30/12/2020_x000a_End date: 30/06/2024_x000a_"/>
    <s v="Not Applicable"/>
    <s v="Project"/>
    <s v="Ministry of Finance and Economic Planning (MINECOFIN)/GoR"/>
    <s v="Government of Rwanda(GoR)"/>
    <s v="Government of Rwanda(GoR)"/>
    <s v="3. Budgeting &amp; Investment"/>
    <m/>
    <n v="21734285.1988571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Transmission Line Rwinkwavu-Kirehe and associated Substations"/>
    <n v="30473279.039964929"/>
    <n v="9.2906338536478436E-2"/>
    <m/>
    <m/>
    <m/>
    <m/>
    <m/>
    <s v="Not Applicable"/>
    <s v="Not Applicable"/>
    <s v="Energy"/>
    <x v="7"/>
    <s v="REG, EDCL"/>
    <s v="Sectoral Ministry"/>
    <m/>
    <s v="Planned"/>
    <n v="2020"/>
    <n v="2026"/>
    <s v="Start date: 30/12/2020_x000a_End date: 30/06/2026_x000a_"/>
    <s v="Not Applicable"/>
    <s v="Project"/>
    <s v="Ministry of Finance and Economic Planning (MINECOFIN)/GoR"/>
    <s v="Government of Rwanda(GoR)"/>
    <s v="Government of Rwanda(GoR)"/>
    <s v="3. Budgeting &amp; Investment"/>
    <m/>
    <n v="30473279.03996492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Transmission Line Rukarara-Huye-Gisagara and associated Substations"/>
    <n v="26293504.31684288"/>
    <n v="8.0163122917203899E-2"/>
    <m/>
    <m/>
    <m/>
    <m/>
    <m/>
    <s v="Not Applicable"/>
    <s v="Not Applicable"/>
    <s v="Energy"/>
    <x v="7"/>
    <s v="REG, EDCL"/>
    <s v="Sectoral Ministry"/>
    <m/>
    <s v="Planned"/>
    <n v="2020"/>
    <n v="2026"/>
    <s v="Start date: 30/12/2020_x000a_End date: 30/06/2026_x000a_"/>
    <s v="Not Applicable"/>
    <s v="Project"/>
    <s v="Ministry of Finance and Economic Planning (MINECOFIN)/GoR"/>
    <s v="Government of Rwanda(GoR)"/>
    <s v="Government of Rwanda(GoR)"/>
    <s v="3. Budgeting &amp; Investment"/>
    <m/>
    <n v="26293504.3168428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Transmission Line Gabiro - Nyagatare and associated Substations"/>
    <n v="21972607.673062816"/>
    <n v="6.6989657539825664E-2"/>
    <m/>
    <m/>
    <m/>
    <m/>
    <m/>
    <s v="Not Applicable"/>
    <s v="Not Applicable"/>
    <s v="Energy"/>
    <x v="7"/>
    <s v="REG, EDCL"/>
    <s v="Sectoral Ministry"/>
    <m/>
    <s v="Planned"/>
    <n v="2020"/>
    <n v="2026"/>
    <s v="Start date: 30/12/2020_x000a_End date: 30/06/2026_x000a_"/>
    <s v="Not Applicable"/>
    <s v="Project"/>
    <s v="Ministry of Finance and Economic Planning (MINECOFIN)/GoR"/>
    <s v="Government of Rwanda(GoR)"/>
    <s v="Government of Rwanda(GoR)"/>
    <s v="3. Budgeting &amp; Investment"/>
    <m/>
    <n v="21972607.6730628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Rulindo – Gicumbi TL (cut in -cut out) and associated substations"/>
    <n v="11018075.135739809"/>
    <n v="3.3591692487011611E-2"/>
    <m/>
    <m/>
    <m/>
    <m/>
    <m/>
    <s v="Not Applicable"/>
    <s v="Not Applicable"/>
    <s v="Energy"/>
    <x v="7"/>
    <s v="REG, EDCL"/>
    <s v="Sectoral Ministry"/>
    <m/>
    <s v="Planned"/>
    <n v="2020"/>
    <n v="2026"/>
    <s v="Start date: 30/12/2020_x000a_End date: 30/06/2026_x000a_"/>
    <s v="Not Applicable"/>
    <s v="Project"/>
    <s v="Ministry of Finance and Economic Planning (MINECOFIN)/GoR"/>
    <s v="Government of Rwanda(GoR)"/>
    <s v="Government of Rwanda(GoR)"/>
    <s v="3. Budgeting &amp; Investment"/>
    <m/>
    <n v="11018075.1357398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transmission line from Bugesera industrial park to Bugesera international airport substation (2) with associated substations"/>
    <n v="33192177.744811736"/>
    <n v="0.10119566385613334"/>
    <m/>
    <m/>
    <m/>
    <m/>
    <m/>
    <s v="Not Applicable"/>
    <s v="Not Applicable"/>
    <s v="Energy"/>
    <x v="7"/>
    <s v="REG, EDCL"/>
    <s v="Sectoral Ministry"/>
    <m/>
    <s v="Planned"/>
    <n v="2020"/>
    <n v="2026"/>
    <s v="Start date: 30/12/2020_x000a_End date: 30/06/2026_x000a_"/>
    <s v="Not Applicable"/>
    <s v="Project"/>
    <s v="Ministry of Finance and Economic Planning (MINECOFIN)/GoR"/>
    <s v="Government of Rwanda(GoR)"/>
    <s v="Government of Rwanda(GoR)"/>
    <s v="3. Budgeting &amp; Investment"/>
    <m/>
    <n v="33192177.74481173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Feasibility study of REG Control Center and Communication Building"/>
    <n v="2217492.1280196011"/>
    <n v="6.7606467317670761E-3"/>
    <m/>
    <m/>
    <m/>
    <m/>
    <m/>
    <s v="Not Applicable"/>
    <s v="Not Applicable"/>
    <s v="Energy"/>
    <x v="7"/>
    <s v="REG, EDCL"/>
    <s v="Sectoral Ministry"/>
    <m/>
    <s v="Planned"/>
    <n v="2020"/>
    <n v="2023"/>
    <s v="Start date: 30/12/2020_x000a_End date: 30/06/2023_x000a_"/>
    <s v="Not Applicable"/>
    <s v="Technical Assistance"/>
    <s v="Ministry of Finance and Economic Planning (MINECOFIN)/GoR"/>
    <s v="Government of Rwanda(GoR)"/>
    <s v="Government of Rwanda(GoR)"/>
    <s v="1. Knowledge Products (Capacity Building or Technology Transfer)"/>
    <m/>
    <n v="2217492.128019601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220kV Transmission Line Mamba-Gisagara and extension of Mamba/Gisagara substations"/>
    <n v="12469462.954978714"/>
    <n v="3.801665535054486E-2"/>
    <m/>
    <m/>
    <m/>
    <m/>
    <m/>
    <s v="Not Applicable"/>
    <s v="Not Applicable"/>
    <s v="Energy"/>
    <x v="7"/>
    <s v="REG, EDCL"/>
    <s v="Sectoral Ministry"/>
    <m/>
    <s v="Planned"/>
    <n v="2020"/>
    <n v="2026"/>
    <s v="Start date: 26/11/2020_x000a_End date: 30/06/2026_x000a_"/>
    <s v="Not Applicable"/>
    <s v="Project"/>
    <s v="Ministry of Finance and Economic Planning (MINECOFIN)/GoR"/>
    <s v="Government of Rwanda(GoR)"/>
    <s v="Government of Rwanda(GoR)"/>
    <s v="3. Budgeting &amp; Investment"/>
    <m/>
    <n v="12469462.95497871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based Solar Home Systems Manufacturing (NOTS)"/>
    <n v="5424402.6373895928"/>
    <n v="1.6537812918870711E-2"/>
    <m/>
    <m/>
    <m/>
    <m/>
    <m/>
    <s v="Not Applicable"/>
    <s v="Not Applicable"/>
    <s v="Energy"/>
    <x v="7"/>
    <s v="REG, EDCL"/>
    <s v="Sectoral Ministry"/>
    <m/>
    <s v="Planned"/>
    <n v="2020"/>
    <n v="2024"/>
    <s v="Start date: 20/02/2020_x000a_End date: 30/06/2024_x000a_"/>
    <s v="Not Applicable"/>
    <s v="Project"/>
    <s v="Ministry of Finance and Economic Planning (MINECOFIN)/GoR"/>
    <s v="Government of Rwanda(GoR)"/>
    <s v="Government of Rwanda(GoR)"/>
    <s v="3. Budgeting &amp; Investment"/>
    <m/>
    <n v="5424402.63738959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ultancy Services for the Elaboration of the Detailed Geoscientific Surface Exploration Studies"/>
    <n v="516621.26740178547"/>
    <n v="1.5750648396395898E-3"/>
    <m/>
    <m/>
    <m/>
    <m/>
    <m/>
    <s v="Not Applicable"/>
    <s v="Not Applicable"/>
    <s v="Energy"/>
    <x v="7"/>
    <s v="REG, EDCL"/>
    <s v="Sectoral Ministry"/>
    <m/>
    <s v="Planned"/>
    <n v="2020"/>
    <n v="2023"/>
    <s v="Start date: 30/09/2020_x000a_End date: 30/06/2023_x000a_"/>
    <s v="Not Applicable"/>
    <s v="Technical Assistance"/>
    <s v="Ministry of Finance and Economic Planning (MINECOFIN)/GoR"/>
    <s v="Government of Rwanda(GoR)"/>
    <s v="Government of Rwanda(GoR)"/>
    <s v="1. Knowledge Products (Capacity Building or Technology Transfer)"/>
    <m/>
    <n v="516621.26740178547"/>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xpropriation Funds"/>
    <n v="1370368.6497154038"/>
    <n v="4.1779532003518409E-3"/>
    <n v="1370368.6497154038"/>
    <m/>
    <m/>
    <m/>
    <m/>
    <s v="1.Review of the concept note and development of the project proposal 2.stakeholders engagement "/>
    <n v="500000"/>
    <s v="Energy"/>
    <x v="7"/>
    <s v="REG, EDCL"/>
    <s v="Sectoral Ministry"/>
    <m/>
    <s v="Indicative"/>
    <s v="2020*"/>
    <n v="2022"/>
    <s v="Start date: 01/07/2019_x000a_End date: 30/06/2022_x000a_"/>
    <s v="High"/>
    <s v="Project"/>
    <s v="Ministry of Finance and Economic Planning (MINECOFIN)/GoR"/>
    <m/>
    <s v="To be determined"/>
    <s v="3. Budgeting &amp; Investment"/>
    <m/>
    <n v="1370368.64971540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Double Circuit Gasogi-Bugesera and extension of Gasogi/Bugesera substations"/>
    <n v="5577596.3748760056"/>
    <n v="1.7004866996573189E-2"/>
    <m/>
    <m/>
    <m/>
    <m/>
    <m/>
    <s v="1.Review of the concept note and development of the project proposal       2. Support to the development of feasibility study"/>
    <n v="800000"/>
    <s v="Energy"/>
    <x v="7"/>
    <s v="REG, EDCL"/>
    <s v="Sectoral Ministry"/>
    <m/>
    <s v="Indicative"/>
    <n v="2020"/>
    <n v="2022"/>
    <s v="Start date: 01/07/2020_x000a_End date: 30/06/2022_x000a_"/>
    <s v="Medium"/>
    <s v="Project"/>
    <s v="Ministry of Finance and Economic Planning (MINECOFIN)/GoR"/>
    <m/>
    <s v="To be determined"/>
    <s v="3. Budgeting &amp; Investment"/>
    <m/>
    <n v="5577596.374876005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Double Circuit Nyabihu-Rubavu and extension of Nyabihu/Rubavu substations"/>
    <n v="7271606.6714147739"/>
    <n v="2.216953253480114E-2"/>
    <m/>
    <m/>
    <m/>
    <m/>
    <m/>
    <s v="1.Review of the concept note and development of the project proposal          2. Support to the development of feasibility study"/>
    <n v="800000"/>
    <s v="Energy"/>
    <x v="7"/>
    <s v="REG, EDCL"/>
    <s v="Sectoral Ministry"/>
    <m/>
    <s v="Indicative"/>
    <n v="2020"/>
    <n v="2023"/>
    <s v="Start date: 01/07/2020_x000a_End date: 30/06/2023_x000a_"/>
    <s v="Medium"/>
    <s v="Project"/>
    <s v="Ministry of Finance and Economic Planning (MINECOFIN)/GoR"/>
    <m/>
    <s v="To be determined"/>
    <s v="3. Budgeting &amp; Investment"/>
    <m/>
    <n v="7271606.67141477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110kV Double Circuit Rwabusoro-Bugesera Industrial Park (IP) and extension of Rwabusoro/Bugesera IP substations"/>
    <n v="13412647.831769781"/>
    <n v="4.0892218999298111E-2"/>
    <m/>
    <m/>
    <m/>
    <m/>
    <m/>
    <s v="1.Review of the concept note and development of the project proposal          2. Support to the development of feasibility study"/>
    <n v="800000"/>
    <s v="Energy"/>
    <x v="7"/>
    <s v="REG, EDCL"/>
    <s v="Sectoral Ministry"/>
    <m/>
    <s v="Indicative"/>
    <n v="2020"/>
    <n v="2023"/>
    <s v="Start date: 01/07/2020_x000a_End date: 30/06/2023_x000a_"/>
    <s v="Medium"/>
    <s v="Project"/>
    <s v="Ministry of Finance and Economic Planning (MINECOFIN)/GoR"/>
    <m/>
    <s v="To be determined"/>
    <s v="3. Budgeting &amp; Investment"/>
    <m/>
    <n v="13412647.83176978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ower supply stabilizers and governing systems on main generators installed (Nyabarongo and Mukungwa)"/>
    <n v="869404.48151053709"/>
    <n v="2.6506234192394422E-3"/>
    <m/>
    <m/>
    <m/>
    <m/>
    <m/>
    <s v="1.Review of the concept note and development of the project proposal           2. Support to the development of feasibility study"/>
    <n v="800000"/>
    <s v="Energy"/>
    <x v="7"/>
    <s v="REG, EDCL"/>
    <s v="Sectoral Ministry"/>
    <m/>
    <s v="Indicative"/>
    <n v="2020"/>
    <n v="2023"/>
    <s v="Start date: 23/09/2020_x000a_End date: 30/06/2023_x000a_"/>
    <s v="Medium"/>
    <s v="Project"/>
    <s v="Ministry of Finance and Economic Planning (MINECOFIN)/GoR"/>
    <m/>
    <s v="To be determined"/>
    <s v="3. Budgeting &amp; Investment"/>
    <m/>
    <n v="869404.481510537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nergy PROJECT Implementation Support"/>
    <n v="0"/>
    <n v="0"/>
    <m/>
    <m/>
    <m/>
    <m/>
    <m/>
    <s v=" Support to develop the concept note "/>
    <n v="800000"/>
    <s v="Energy"/>
    <x v="7"/>
    <s v="REG, EDCL"/>
    <s v="Sectoral Ministry"/>
    <m/>
    <s v="Without support"/>
    <n v="2020"/>
    <n v="2023"/>
    <s v="Start date: 01/07/2020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Electricity Sector Strengthening"/>
    <n v="0"/>
    <n v="0"/>
    <n v="0"/>
    <m/>
    <m/>
    <m/>
    <m/>
    <s v=" Support to develop the concept note "/>
    <n v="800000"/>
    <s v="Energy"/>
    <x v="7"/>
    <s v="REG, EDCL"/>
    <s v="Sectoral Ministry"/>
    <m/>
    <s v="Without support"/>
    <s v="2020*"/>
    <n v="2023"/>
    <s v="Start date: 01/07/2014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truction of Rwanda Energy Group Office Building"/>
    <n v="0"/>
    <n v="0"/>
    <n v="0"/>
    <m/>
    <m/>
    <m/>
    <m/>
    <s v="Not Applicable"/>
    <s v="Not Applicable"/>
    <s v="Energy"/>
    <x v="7"/>
    <s v="REG, EDCL"/>
    <s v="Sectoral Ministry"/>
    <m/>
    <s v="Without support"/>
    <s v="2020*"/>
    <n v="2021"/>
    <s v="Start date: 01/07/2016_x000a_End date: 30/06/2021_x000a_"/>
    <s v="Low"/>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apacity Building of REG Staffs"/>
    <n v="0"/>
    <n v="0"/>
    <n v="0"/>
    <m/>
    <m/>
    <m/>
    <m/>
    <s v="Not Applicable"/>
    <s v="Not Applicable"/>
    <s v="Energy"/>
    <x v="7"/>
    <s v="REG, EDCL"/>
    <s v="Sectoral Ministry"/>
    <m/>
    <s v="Without support"/>
    <s v="2020*"/>
    <n v="2021"/>
    <s v="Start date: 01/07/2019_x000a_End date: 30/06/2021_x000a_"/>
    <s v="Low"/>
    <s v="Technical Assistance"/>
    <s v="Ministry of Finance and Economic Planning (MINECOFIN)/GoR"/>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DEU ( Institutional Strengthening and Capacity Development of the Electricity Utility- EUCL)"/>
    <n v="16780.472948804403"/>
    <n v="5.1159978502452448E-5"/>
    <n v="16780.472948804403"/>
    <m/>
    <m/>
    <m/>
    <m/>
    <s v="Not Applicable"/>
    <s v="Not Applicable"/>
    <s v="Energy"/>
    <x v="7"/>
    <s v="REG, EDCL"/>
    <s v="Sectoral Ministry"/>
    <m/>
    <s v="Concluded"/>
    <s v="2020*"/>
    <n v="2021"/>
    <s v="Start date: 01/07/2014_x000a_End date: 30/06/2021_x000a_"/>
    <s v="Not Applicable"/>
    <s v="Technical Assistance"/>
    <s v="ENABEL"/>
    <s v="Grant/GoR"/>
    <s v="Bilateral"/>
    <s v="1. Knowledge Products (Capacity Building or Technology Transfer)"/>
    <m/>
    <n v="16780.472948804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SEF (Studies and Expertise Fund)"/>
    <n v="22617.733960225654"/>
    <n v="6.895650597629772E-5"/>
    <n v="22617.733960225654"/>
    <m/>
    <m/>
    <m/>
    <m/>
    <s v="Not Applicable"/>
    <s v="Not Applicable"/>
    <s v="Energy"/>
    <x v="7"/>
    <s v="REG, EDCL"/>
    <s v="Sectoral Ministry"/>
    <m/>
    <s v="Concluded"/>
    <s v="2020*"/>
    <n v="2021"/>
    <s v="Start date: 17/12/2015_x000a_End date: 30/06/2021_x000a_"/>
    <s v="Not Applicable"/>
    <s v="Technical Assistance"/>
    <s v="ENABEL"/>
    <s v="Grant/GoR"/>
    <s v="Bilateral"/>
    <s v="1. Knowledge Products (Capacity Building or Technology Transfer)"/>
    <m/>
    <n v="22617.733960225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truction of 3x30MVA, 110/30kV Bugesera Industrial park substation and associated line bays"/>
    <n v="0"/>
    <n v="0"/>
    <n v="0"/>
    <m/>
    <m/>
    <m/>
    <m/>
    <s v=" 1. Support to develop the concept note                                                              2. Support to the development of feasibility study"/>
    <n v="800000"/>
    <s v="Energy"/>
    <x v="7"/>
    <s v="REG, EDCL"/>
    <s v="Sectoral Ministry"/>
    <m/>
    <s v="Without support"/>
    <s v="2020*"/>
    <n v="2021"/>
    <s v="Start date: 01/07/2019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onstruction of 2 x 40 MVA Bugesera Airport substation"/>
    <n v="0"/>
    <n v="0"/>
    <m/>
    <m/>
    <m/>
    <m/>
    <m/>
    <s v=" 1. Support to develop the concept note                                                                           2. Support to the development of feasibility study"/>
    <n v="8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of Network fro Single Phase to Three Phase"/>
    <n v="0"/>
    <n v="0"/>
    <m/>
    <m/>
    <m/>
    <m/>
    <m/>
    <s v=" Support to develop the concept note "/>
    <n v="8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of Gasogi Feeder From Gikondo to Gahanga"/>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of Transformers ( Nyabarongo I, Mukungwa I, Kibogora, Gikondo and Kilinda)"/>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placement of 2X16.5MVA, 6.6/110KV Transformers of Nyabarongo I Switchyard to 2x31.5MVA 110 KV Double Circuit Nyabarongo I-Muhanga- Kigoma Transmission Line 38 km, and Construction of Muhanga Substation 110/30 KV, 2*20MVA substation"/>
    <n v="0"/>
    <n v="0"/>
    <m/>
    <m/>
    <m/>
    <m/>
    <m/>
    <s v=" Support to develop the concept note "/>
    <n v="700000"/>
    <s v="Energy"/>
    <x v="7"/>
    <s v="REG, EDCL"/>
    <s v="Sectoral Ministry"/>
    <m/>
    <s v="Without support"/>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placement of 6.6kv switchgear at NYABARONGO I"/>
    <n v="0"/>
    <n v="0"/>
    <m/>
    <m/>
    <m/>
    <m/>
    <m/>
    <s v=" Support to develop the concept note "/>
    <n v="700000"/>
    <s v="Energy"/>
    <x v="7"/>
    <s v="REG, EDCL"/>
    <s v="Sectoral Ministry"/>
    <m/>
    <s v="Without support"/>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mprove protection of distribution transformers by installation of Cut-out and Surge arrestors combinations"/>
    <n v="0"/>
    <n v="0"/>
    <m/>
    <m/>
    <m/>
    <m/>
    <m/>
    <s v=" Support to develop the concept note "/>
    <n v="700000"/>
    <s v="Energy"/>
    <x v="7"/>
    <s v="REG, EDCL"/>
    <s v="Sectoral Ministry"/>
    <m/>
    <s v="Without support"/>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wanda Energy Group Training Center Constructed"/>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nstallation of smart metering for all distribution transformers and medium/large customers"/>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Substation upgrades, connections of feeders to substations, and rehabilitation (Nyamata, Rutongo, Gikomero and Kanombe, Shango,Muhanga, Rubavu and Nyagatare)"/>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nergizing Development (EnDev)"/>
    <n v="35390120"/>
    <n v="0.10789670731707317"/>
    <m/>
    <m/>
    <m/>
    <m/>
    <m/>
    <m/>
    <m/>
    <s v="Energy"/>
    <x v="7"/>
    <s v="Deutsche Gesellschaft für Internationale Zusammenarbeit (GIZ)"/>
    <s v="Non Government Organizations"/>
    <m/>
    <s v="Ongoing"/>
    <s v="2020*"/>
    <n v="2024"/>
    <s v="Start date: 01/10/2009_x000a_End date: 31/122024_x000a_"/>
    <m/>
    <m/>
    <s v="BMZ/Germany, the Netherlands, Norway,  Switzerland_x000a_Rwanda-specific: EU Delegation (ReCIC, 5 Mio., 11/21 - 12/25) "/>
    <s v="Grant/GoR"/>
    <s v="Multirateral"/>
    <s v="3. Budgeting &amp; Investment"/>
    <m/>
    <n v="35390120"/>
    <s v="Updated from indicative to ongoing GIZ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Study for Geothermal Energy Development in Rwanda"/>
    <n v="0"/>
    <n v="0"/>
    <m/>
    <m/>
    <m/>
    <m/>
    <m/>
    <s v=" Support to develop the concept note,  project proposal  and  feasibility study"/>
    <n v="700000"/>
    <s v="Energy"/>
    <x v="7"/>
    <s v="REG, EDCL"/>
    <s v="Sectoral Ministry"/>
    <m/>
    <s v="Without support"/>
    <m/>
    <m/>
    <s v="To be determined"/>
    <s v="High"/>
    <s v="Technical Assistance"/>
    <m/>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Upgrade and extension of different Medium Voltage lines for improved supply"/>
    <n v="0"/>
    <n v="0"/>
    <m/>
    <m/>
    <m/>
    <m/>
    <m/>
    <s v=" Support to develop the concept note "/>
    <n v="700000"/>
    <s v="Energy"/>
    <x v="7"/>
    <s v="REG, EDCL"/>
    <s v="Sectoral Ministry"/>
    <m/>
    <s v="Without support"/>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n v="206000000"/>
    <s v="Energy"/>
    <s v="Mitigation"/>
    <s v="Ministry of Infrastructure (MININFRA)"/>
    <s v="Sectoral Ministry "/>
    <m/>
    <s v="Sectoral Ministry "/>
    <s v="To be determined (TBD)"/>
    <m/>
    <s v="68 MWp of solar mini-grids to be installed in off-grid rural areas by 2030, as reflected in the Rural Electrification Strategy. "/>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ower Africa: Pro-Poor Results Based Financing Program for Off-Grid Solar "/>
    <n v="0"/>
    <n v="0"/>
    <m/>
    <m/>
    <m/>
    <m/>
    <m/>
    <s v=" Support to develop the concept note "/>
    <n v="700000"/>
    <s v="Energy"/>
    <x v="7"/>
    <s v="Energising Development"/>
    <s v="Private Sector Company"/>
    <m/>
    <s v="Without support"/>
    <s v="2020*"/>
    <n v="2021"/>
    <s v="Start date: 01/03/2018_x000a_End date: 01/12/2021_x000a_"/>
    <s v="Medium"/>
    <s v="Project"/>
    <s v="USAID"/>
    <m/>
    <s v="To be determined"/>
    <s v="3. Budgeting &amp; Investment"/>
    <m/>
    <n v="0"/>
    <m/>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ower Africa ,Renewable Energy; Climate change mitigation; Sustainable infrastructure"/>
    <n v="583333.33333333337"/>
    <n v="2.8317152103559872E-3"/>
    <n v="583333.33333333337"/>
    <m/>
    <m/>
    <m/>
    <m/>
    <s v="Not Applicable"/>
    <s v="Not Applicable"/>
    <s v="Energy"/>
    <x v="7"/>
    <s v="REG, EDCL, EUCL"/>
    <s v="Sectoral Ministry"/>
    <m/>
    <s v="Concluded"/>
    <s v="2020*"/>
    <n v="2021"/>
    <s v="Start date:2018_x000a_End date: 2021"/>
    <s v="Not Applicable"/>
    <s v="Project"/>
    <s v="USAID"/>
    <s v="Grant"/>
    <s v="Multirateral"/>
    <s v="3. Budgeting &amp; Investment"/>
    <m/>
    <n v="583333.33333333337"/>
    <s v="Pro-Poor Results Based Financing incentive program for off-grid solar home systems for low income households. Implemented by EnDev and EDCL."/>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ject Development Programme (PDP) – Renewable Energy and Energy Efficiency Business Partnerships "/>
    <n v="327000"/>
    <n v="1.587378640776699E-3"/>
    <m/>
    <m/>
    <m/>
    <m/>
    <m/>
    <s v="Not Applicable"/>
    <s v="Not Applicable"/>
    <s v="Energy"/>
    <x v="7"/>
    <s v="REG, EDCL, EUCL"/>
    <s v="Sectoral Ministry"/>
    <m/>
    <s v="Ongoing"/>
    <s v="2020*"/>
    <n v="2025"/>
    <s v="Start date:01/-4/2018_x000a_End date: 31/12/2025"/>
    <s v="Not Applicable"/>
    <s v="Project"/>
    <s v="BMWK/German"/>
    <s v="Grant"/>
    <s v="Multirateral"/>
    <s v="3. Budgeting &amp; Investment"/>
    <m/>
    <n v="327000"/>
    <s v="New Project GIZ 2024"/>
  </r>
  <r>
    <s v="7.  Electricity generation capacity increased to ensure that all demand is met and a 15% reserve margin is maintained"/>
    <s v="7.3 Off-grid and rooftop solar electrification increased "/>
    <s v="7.3.1 Quantity (MWp) rooftop solar produced"/>
    <s v="15.9 % by end of December 2020 "/>
    <s v="The target is to reach 48% by 2024 (1,500,000 households to be electrified through, equivalent to 250,000 connections per year)"/>
    <s v="To be determined (TBD)"/>
    <n v="600000000"/>
    <s v="Energy"/>
    <s v="Mitigation"/>
    <s v="Ministry of Infrastructure (MININFRA)"/>
    <s v="Sectoral Ministry "/>
    <s v="Sectoral Ministry "/>
    <s v="Sectoral Ministry "/>
    <s v="To be determined (TBD)"/>
    <m/>
    <s v="Penetration of off-grid solar and rooftop solar PV panels consistent with the ESSP targets of around 1,500,000 households to be electrified through, equivalent to 250,000 connections per year. "/>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National Electrification Programme with the support of financial support instruments established in the Rwanda Energy Access and Quality Improvement Project (REAQIP) for off-grid solar under programme 5 hosted at the Development Bank of Rwanda."/>
    <n v="225000000"/>
    <n v="0.375"/>
    <m/>
    <m/>
    <m/>
    <m/>
    <m/>
    <s v="Not Applicable"/>
    <s v="Not Applicable"/>
    <s v="Energy"/>
    <x v="7"/>
    <s v="REG, EDCL, EUCL"/>
    <s v="Sectoral Ministry"/>
    <m/>
    <s v="Ongoing"/>
    <s v="2020*"/>
    <n v="2024"/>
    <s v="Start date:_x000a_End date: 2024"/>
    <s v="Not Applicable"/>
    <s v="Project"/>
    <s v="Wolrd Bank/GoR"/>
    <s v="Grant/Loan/GoR"/>
    <s v="Multirateral"/>
    <s v="3. Budgeting &amp; Investment"/>
    <m/>
    <n v="225000000"/>
    <m/>
  </r>
  <r>
    <s v="7.  Electricity generation capacity increased to ensure that all demand is met and a 15% reserve margin is maintained"/>
    <s v="7.3 Off-grid and rooftop solar electrification increased "/>
    <s v="7.3.1 Quantity (MWp) rooftop solar produced"/>
    <s v="To be determined (TBD)"/>
    <s v="The target is to reach 48% by 2024 (1,500,000 households to be electrified through, equivalent to 250,000 connections per year)"/>
    <s v="To be determined (TBD)"/>
    <m/>
    <s v="Energy"/>
    <s v="Mitigation"/>
    <s v="Ministry of Infrastructure (MININFRA)"/>
    <s v="Sectoral Ministry "/>
    <m/>
    <s v="Sectoral Ministry "/>
    <s v="To be determined (TBD)"/>
    <m/>
    <m/>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Technical assistance to increase private sector participation in the development of off-grid connected hydro and solar power"/>
    <n v="0"/>
    <n v="0"/>
    <m/>
    <m/>
    <m/>
    <m/>
    <m/>
    <s v=" Support to develop the concept note "/>
    <n v="700000"/>
    <s v="Energy"/>
    <x v="7"/>
    <s v="REG, EDCL, EUCL"/>
    <s v="Sectoral Ministry"/>
    <m/>
    <s v="Without support"/>
    <m/>
    <m/>
    <s v="To be determined"/>
    <s v="Medium"/>
    <s v="Technical Assistance"/>
    <m/>
    <m/>
    <s v="To be determined"/>
    <s v="1. Knowledge Products (Capacity Building or Technology Transfer)"/>
    <m/>
    <n v="0"/>
    <s v="New area of investment"/>
  </r>
  <r>
    <s v="7.  Electricity generation capacity increased to ensure that all demand is met and a 15% reserve margin is maintained"/>
    <s v="7.4 Solar water heater (SWH) programme enhanced "/>
    <s v="7.4.1 Number of  SWH installed"/>
    <s v="To be determined (TBD)"/>
    <s v="To be determined (TBD)"/>
    <s v="To be determined (TBD)"/>
    <n v="52000000"/>
    <s v="Energy"/>
    <s v="Mitigation"/>
    <s v="Ministry of Infrastructure (MININFRA)"/>
    <s v="Sectoral Ministry "/>
    <s v="Sectoral Ministry "/>
    <s v="Sectoral Ministry "/>
    <s v="To be determined (TBD)"/>
    <m/>
    <s v=" Installation of solar thermal water heaters within urban residential buildings supported by use of loans and grants to subsidise purchase costs, as part of the National Green Building Code minium compliance syste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Solar lighthing in urban infrastructure"/>
    <n v="0"/>
    <n v="0"/>
    <m/>
    <m/>
    <m/>
    <m/>
    <m/>
    <s v=" Support to develop the concept note "/>
    <n v="700000"/>
    <s v="Energy"/>
    <x v="7"/>
    <s v="UN-HABITAT, ICLEI, Districts"/>
    <s v="Non Government Organizations"/>
    <m/>
    <s v="Without support"/>
    <n v="2020"/>
    <n v="2021"/>
    <s v="Start date:2020_x000a_End date: 2021"/>
    <s v="Medium"/>
    <s v="Project"/>
    <s v="European Union (EU)"/>
    <m/>
    <s v="To be determined"/>
    <s v="3. Budgeting &amp; Investment"/>
    <m/>
    <n v="0"/>
    <s v="Energy efficient lighting for selected health centres. Kigali and Muhanga"/>
  </r>
  <r>
    <s v="7.  Electricity generation capacity increased to ensure that all demand is met and a 15% reserve margin is maintained"/>
    <s v="7.4 Solar water heater (SWH) programme enhanced "/>
    <s v="7.4.1 Number of  SWH installed"/>
    <s v="To be determined (TBD)"/>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nforce use of efficient lighting in private sector building construction"/>
    <n v="0"/>
    <n v="0"/>
    <m/>
    <m/>
    <m/>
    <m/>
    <m/>
    <s v=" Support to develop the concept note "/>
    <n v="700000"/>
    <s v="Energy"/>
    <x v="7"/>
    <s v="UN-HABITAT, ICLEI, Districts"/>
    <s v="Non Government Organizations"/>
    <m/>
    <s v="Without support"/>
    <n v="2020"/>
    <n v="2025"/>
    <s v="Start date:2020_x000a_End date: 2025"/>
    <s v="Medium"/>
    <s v="Project"/>
    <m/>
    <m/>
    <s v="To be determined"/>
    <m/>
    <m/>
    <n v="0"/>
    <s v="Energy efficiency and use of renewable energy in buildings; optimisation of building orientation and fabric."/>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0"/>
    <s v="To be determined (TBD)"/>
    <n v="380000000"/>
    <s v="Energy"/>
    <s v="Mitigation"/>
    <s v="Ministry of Infrastructure (MININFRA)"/>
    <s v="Sectoral Ministry "/>
    <s v="Sectoral Ministry "/>
    <s v="Sectoral Ministry "/>
    <s v="To be determined (TBD)"/>
    <m/>
    <s v="Dissemination of modern efficient cook stoves to 80% of the rural population and 50% of the urban population by 2030, achieving a more sustainable balance between supply and demand of biomass, and reducing firewood and fossil energy consumption for cooking."/>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Clean Cooking and fuel"/>
    <n v="62000000"/>
    <n v="0.16315789473684211"/>
    <m/>
    <m/>
    <m/>
    <m/>
    <m/>
    <s v="1.Review of the concept note and development of the project proposal             2. Support to the development of feasibility study"/>
    <n v="600000"/>
    <s v="Energy"/>
    <x v="7"/>
    <s v="ECOFIX Ltd"/>
    <s v="Private Sector Company"/>
    <m/>
    <s v="Indicative"/>
    <m/>
    <m/>
    <s v="To be determined"/>
    <s v="Medium"/>
    <s v="Project"/>
    <s v="SE4All"/>
    <m/>
    <s v="To be determined"/>
    <s v="3. Budgeting &amp; Investment"/>
    <m/>
    <n v="62000000"/>
    <s v="Concept Note. There is a planned project to dissiminate Efficient cook stoves for 500,000HH to be financed by World Bank.The operation manual for this project is under development.The committed budget is 20,000,000 USD"/>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1"/>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nstallation of Clean Cooking systems in Boarding Schools"/>
    <n v="0"/>
    <n v="0"/>
    <m/>
    <m/>
    <m/>
    <m/>
    <m/>
    <s v=" Support to develop the concept note "/>
    <n v="700000"/>
    <s v="Energy"/>
    <x v="7"/>
    <s v="REG"/>
    <s v="Sectoral Ministry"/>
    <m/>
    <s v="Without support"/>
    <s v="2020*"/>
    <n v="2021"/>
    <s v="Start date: 01/07/2018_x000a_End date: 30/09/2021_x000a_"/>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2"/>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mproving the Efficiency and Sustainability of Charcoal and Wood Fuel Value Chains "/>
    <n v="618216.69120696897"/>
    <n v="1.6268860294920235E-3"/>
    <n v="618216.69120696897"/>
    <m/>
    <m/>
    <m/>
    <m/>
    <s v="Not Applicable"/>
    <s v="Not Applicable"/>
    <s v="Energy"/>
    <x v="7"/>
    <s v="Rwanda Forest Authority (RFA) "/>
    <s v="Sectoral Ministry"/>
    <m/>
    <s v="Concluded"/>
    <s v="2020*"/>
    <n v="2021"/>
    <s v="Start date: 01/07/2018_x000a_End date: 30/09/2021_x000a_"/>
    <s v="Not Applicable"/>
    <s v="Project"/>
    <s v="IDA"/>
    <s v="Grant/GoR"/>
    <s v="Multirateral"/>
    <m/>
    <m/>
    <n v="618216.69120696897"/>
    <s v="Musanze, Nyabihu, and Rutsiro"/>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3"/>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mpowering rural communities to cope with climate change effects through clean cooking and improved stoves"/>
    <n v="211022.64830646204"/>
    <n v="5.5532275870121591E-4"/>
    <m/>
    <m/>
    <m/>
    <m/>
    <m/>
    <s v="Not Applicable"/>
    <s v="Not Applicable"/>
    <s v="Energy"/>
    <x v="7"/>
    <s v="INADES-Formation Rwanda"/>
    <s v="Non Government Organizations"/>
    <m/>
    <s v="Concluded"/>
    <n v="2020"/>
    <n v="2022"/>
    <s v="Start date:21/10/2020_x000a_End date: 30/09/2022_x000a_"/>
    <s v="Not Applicable"/>
    <s v="Project"/>
    <s v="FONERWA"/>
    <s v="Government of Rwanda(GoR)"/>
    <s v="Government of Rwanda(GoR)"/>
    <s v="3. Budgeting &amp; Investment"/>
    <m/>
    <n v="211022.64830646204"/>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4"/>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Enhancing capacity building in efficient energy using improved cook stoves for the community around Nyungwe National Park in Nyamasheke District"/>
    <n v="0"/>
    <n v="0"/>
    <m/>
    <m/>
    <m/>
    <m/>
    <m/>
    <s v=" 1.Support to develop the concept note                                                                        2. Conduct capacity need assessment                                                                         3. Stakehoders engagement                                                                                           4. Capacity building in efficient energy using improved cook stoves "/>
    <n v="700000"/>
    <s v="Energy"/>
    <x v="7"/>
    <s v="Rwanda Environmental   Conservation Organization (RECOR)"/>
    <s v="Non Government Organizations"/>
    <m/>
    <s v="Without support"/>
    <m/>
    <m/>
    <s v="To be determined"/>
    <s v="Medium"/>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5"/>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Development of efficient cook stove  around Gishwati-Mukura National Park"/>
    <n v="207682"/>
    <n v="5.465315789473684E-4"/>
    <m/>
    <n v="103841"/>
    <n v="103841"/>
    <m/>
    <m/>
    <s v="Not Applicable"/>
    <s v="Not Applicable"/>
    <s v="Energy"/>
    <x v="7"/>
    <s v="ARECO Rwanda Nziza"/>
    <s v="Non Government Organizations"/>
    <m/>
    <s v="Ongoing"/>
    <n v="2021"/>
    <n v="2024"/>
    <s v="Start date: 04/03/2021_x000a_End date: 04/03/2024_x000a_"/>
    <s v="Not Applicable"/>
    <s v="Project"/>
    <s v="Likano Development GmbH "/>
    <s v="Grant"/>
    <s v="Bilateral"/>
    <s v="3. Budgeting &amp; Investment"/>
    <m/>
    <n v="207682"/>
    <s v="This project aimed at  dissemination of  70000 cook stoves Canarumwe within poor households in Rutsiro and Ngororero Districts  "/>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6"/>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duction and distribution of efficient cookstoves and fuel"/>
    <n v="0"/>
    <n v="0"/>
    <m/>
    <m/>
    <m/>
    <m/>
    <m/>
    <s v="1. Stakehoders engagement                                                                                           2. Capacity building in efficient energy using improved cook stoves                        3. support for production and distribution of efficient cookstoves and fuel"/>
    <n v="800000"/>
    <s v="Energy"/>
    <x v="7"/>
    <s v="Ministry of Infrastructure (MININFRA)"/>
    <s v="Sectoral Ministry"/>
    <m/>
    <s v="Without support"/>
    <m/>
    <m/>
    <s v="To be determined"/>
    <s v="High"/>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7"/>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Develop data platforms, online repositories and reporting systems to track actions and energy access in the cooking sector. Provide capacity-building opportunities to producers, distributors/importers and cooperatives active in the cooking sector "/>
    <n v="0"/>
    <n v="0"/>
    <m/>
    <m/>
    <m/>
    <m/>
    <m/>
    <s v="1.Support to develop the concept note                                                                        2. Conduct capacity need assessment                                                                         3. Stakehoders engagement                                                                                           4. Capacity building in efficient energy using improved cook stoves "/>
    <n v="600000"/>
    <s v="Energy"/>
    <x v="7"/>
    <s v="Ministry of Infrastructure (MININFRA)"/>
    <s v="Sectoral Ministry"/>
    <s v="Steven Bihinda (MININFRA) &amp; Oreste (EDCL)"/>
    <s v="Without support"/>
    <m/>
    <m/>
    <s v="To be determined"/>
    <s v="High"/>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8"/>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Promoting Improved Cooking Stovesfor Sustainable Conservation of Ibanda-Makera Natural Forest in Kirehe District"/>
    <n v="258310.63370089277"/>
    <n v="6.7976482552866519E-4"/>
    <n v="51662.126740178552"/>
    <n v="51662.126740178552"/>
    <n v="51662.126740178552"/>
    <n v="51662.126740178552"/>
    <n v="51662.126740178552"/>
    <s v="Not Applicable"/>
    <s v="Not Applicable"/>
    <s v="Energy"/>
    <x v="7"/>
    <s v="Rural Environment and Development Organization (REDO)"/>
    <s v="Non Government Organizations"/>
    <m/>
    <s v="Ongoing"/>
    <n v="2020"/>
    <n v="2025"/>
    <s v="Start date: 01/08/2020_x000a_End date: 01/08/2025_x000a_"/>
    <s v="Not Applicable"/>
    <s v="Project"/>
    <s v="Austria"/>
    <s v="Grant"/>
    <s v="Bilateral"/>
    <s v="3. Budgeting &amp; Investment"/>
    <m/>
    <n v="258310.63370089277"/>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9"/>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Reducing dependency on Biomas energy through the promotion of highly effeicient alternative cooking technologies and increased forests productivity"/>
    <n v="0"/>
    <n v="0"/>
    <m/>
    <m/>
    <m/>
    <m/>
    <m/>
    <s v=" Review  the concept note and development of the full proposal "/>
    <n v="700000"/>
    <s v="Energy"/>
    <x v="7"/>
    <s v="Rwanda Green Fund"/>
    <s v="Sectoral Ministry"/>
    <m/>
    <s v="Without support"/>
    <m/>
    <m/>
    <s v="To be determined"/>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0"/>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ncreasing the resilience of refugies and host communities through enhanced access to alternative energy source and improved environmental management in Rwanda"/>
    <n v="0"/>
    <n v="0"/>
    <m/>
    <m/>
    <m/>
    <m/>
    <m/>
    <s v="1.Review of the concept note and development of the project proposal       2. Support to the development of feasibility study"/>
    <n v="700000"/>
    <s v="Energy"/>
    <x v="7"/>
    <s v="ICRAF, UNHCR"/>
    <s v="Sectoral Ministry"/>
    <m/>
    <s v="Indicative"/>
    <m/>
    <m/>
    <s v="To be determined"/>
    <s v="Medium"/>
    <s v="Project"/>
    <m/>
    <m/>
    <s v="To be determined"/>
    <m/>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1"/>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s v="Improving the Efficiency and Sustainability of Charcoal and Wood fuel Value Chains"/>
    <n v="1180618.2550947666"/>
    <n v="3.1068901449862281E-3"/>
    <n v="1180618.2550947666"/>
    <m/>
    <m/>
    <m/>
    <m/>
    <s v="Not Applicable"/>
    <s v="Not Applicable"/>
    <s v="Energy"/>
    <x v="7"/>
    <s v="Rwanda Environment Management Authority (REMA)"/>
    <s v="Sectoral Ministry"/>
    <m/>
    <s v="Concluded"/>
    <s v="2020*"/>
    <n v="2021"/>
    <s v="Start date: 01/07/2018_x000a_End date: 30/9/2021_x000a_"/>
    <s v="Not Applicable"/>
    <s v="Project"/>
    <s v="IDA"/>
    <s v="Grant/GoR"/>
    <s v="Multirateral"/>
    <m/>
    <m/>
    <n v="1180618.2550947666"/>
    <s v="Nyabihu, Nyamagabe and Nyaruguru"/>
  </r>
  <r>
    <s v="8. Reduced biomass usage for cooking"/>
    <s v="8.2 On-farm biogas for energy promoted "/>
    <s v="8.2.1 Number of  on-farm biodigesters disaggregated by gender of head of households"/>
    <s v="To be determined (TBD)"/>
    <s v="To be determined (TBD)"/>
    <s v="To be determined (TBD)"/>
    <n v="62000000"/>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s v="Assessment of the Implementation of the National Biogass Programme"/>
    <n v="235185.8"/>
    <n v="3.7933193548387095E-3"/>
    <m/>
    <m/>
    <m/>
    <m/>
    <m/>
    <s v="Not Applicable"/>
    <s v="Not Applicable"/>
    <s v="Energy"/>
    <x v="7"/>
    <s v="REG, EDCL, Local Government, RAB"/>
    <s v="Sectoral Ministry"/>
    <m/>
    <s v="Ongoing"/>
    <n v="2021"/>
    <n v="2024"/>
    <s v="Start date:2021_x000a_End date: 2024"/>
    <s v="Not Applicable"/>
    <s v="Technical Assistance"/>
    <s v="EU/GoR"/>
    <s v="Grant"/>
    <s v="Multirateral"/>
    <s v="4. Monitoring &amp; Evaluation (M&amp;E)"/>
    <m/>
    <n v="235185.8"/>
    <s v="This assessment provides an assessment of Rwanda’s National Domestic Biogas Programme (NDBP) and document lessons learned"/>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s v="Biogaz Project: Pig Biogaz Promotion"/>
    <n v="24280.863419645928"/>
    <n v="3.9162682934912785E-4"/>
    <n v="24280.863419645928"/>
    <m/>
    <m/>
    <m/>
    <m/>
    <s v="Not Applicable"/>
    <s v="Not Applicable"/>
    <s v="Energy"/>
    <x v="7"/>
    <s v="DUHAMIC-ADRI"/>
    <s v="Non Government Organizations"/>
    <m/>
    <s v="Concluded"/>
    <s v="2020*"/>
    <n v="2020"/>
    <s v="Start date:2017_x000a_End date: 2020"/>
    <s v="Not Applicable"/>
    <s v="Project"/>
    <m/>
    <s v="Grant/GoR"/>
    <s v="Multirateral"/>
    <s v="3. Budgeting &amp; Investment"/>
    <m/>
    <n v="24280.863419645928"/>
    <m/>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s v="Transforming RNP into an efficient and low-carbon energy consumption institution"/>
    <n v="1432273.0358938186"/>
    <n v="2.3101177998287398E-2"/>
    <n v="1432273.0358938186"/>
    <m/>
    <m/>
    <m/>
    <m/>
    <s v="Not Applicable"/>
    <s v="Not Applicable"/>
    <s v="Energy"/>
    <x v="7"/>
    <s v="Rwanda National Police (RNP)"/>
    <s v="Sectoral Ministry"/>
    <m/>
    <s v="Concluded"/>
    <s v="2020*"/>
    <n v="2020"/>
    <s v="Start date:29/01/2019_x000a_End date: 30/9/2020"/>
    <s v="Not Applicable"/>
    <s v="Project"/>
    <s v="FONERWA"/>
    <s v="Government of Rwanda(GoR)"/>
    <s v="Government of Rwanda(GoR)"/>
    <s v="3. Budgeting &amp; Investment"/>
    <m/>
    <n v="1432273.0358938186"/>
    <m/>
  </r>
  <r>
    <s v="8. Reduced biomass usage for cooking"/>
    <s v="8.2 On-farm biogas for energy promoted "/>
    <s v="8.2.2 The number of households depending on firewood as a source of energy for cooking halved to 42% disaggregated by gender of head of households (SSP  Energy 2017-2024) "/>
    <s v="83.3%  (SSP, 2017-2024)"/>
    <s v="42%  (SSP, 2017-2024)"/>
    <s v="To be determined (TBD)"/>
    <m/>
    <s v="Energy"/>
    <s v="Mitigation"/>
    <s v="Ministry of Infrastructure (MININFRA)"/>
    <s v="Sectoral Ministry "/>
    <s v="Sectoral Ministry "/>
    <s v="Sectoral Ministry "/>
    <s v="To be determined (TBD)"/>
    <m/>
    <s v="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9. Street lighting expanded to all populated areas and main roads."/>
    <s v="9.1 Solar street lighting increased"/>
    <s v="9.1.1 Number of  Solar LED streetlights"/>
    <s v="To be determined (TBD)"/>
    <s v="To be determined (TBD)"/>
    <s v="To be determined (TBD)"/>
    <n v="28000000"/>
    <s v="Energy"/>
    <s v="Mitigation"/>
    <s v="Ministry of Infrastructure (MININFRA)"/>
    <s v="Sectoral Ministry "/>
    <s v="Sectoral Ministry "/>
    <s v="Sectoral Ministry "/>
    <s v="To be determined (TBD)"/>
    <m/>
    <s v=" Installation of solar lighting and LED systems to replace high-pressure sodium (HPS) lamps for street lighting and public spaces within populated areas and main roads by 2024.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treet Lighting of National Roads and District Roads"/>
    <n v="8423646.6600000001"/>
    <n v="0.3008445235714286"/>
    <n v="5186646.66"/>
    <m/>
    <m/>
    <n v="3237000"/>
    <m/>
    <s v="Not Applicable"/>
    <s v="Not Applicable"/>
    <s v="Energy"/>
    <x v="7"/>
    <s v="REG, EDCL"/>
    <s v="Sectoral Ministry"/>
    <m/>
    <s v="Ongoing"/>
    <s v="2020*"/>
    <n v="2026"/>
    <s v="Start date: 01/07/2018_x000a_End date: 30/06/2021_x000a_Extended to 2026"/>
    <s v="Not Applicable"/>
    <s v="Project"/>
    <s v="Ministry of Finance and Economic Planning (MINECOFIN)/GoR"/>
    <s v="Government of Rwanda(GoR)"/>
    <s v="Government of Rwanda(GoR)"/>
    <m/>
    <m/>
    <n v="18796939.98"/>
    <s v="All districts.                                                                                      Extended from Concluded ($15,559,940)  to ongoing MINECOFIN MTPIP 2023-2026"/>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olar Public Lighting"/>
    <n v="0"/>
    <n v="0"/>
    <m/>
    <m/>
    <m/>
    <m/>
    <m/>
    <s v=" Support to develop the concept note "/>
    <n v="700000"/>
    <s v="Energy"/>
    <x v="7"/>
    <s v="City of Kigali (CoK)"/>
    <s v="Local Government (Districts, Provinces, CoK)"/>
    <m/>
    <s v="Without support"/>
    <m/>
    <m/>
    <s v="To be determined"/>
    <s v="Medium"/>
    <s v="Project"/>
    <s v="BMZ"/>
    <m/>
    <s v="To be determined"/>
    <s v="3. Budgeting &amp; Investment"/>
    <m/>
    <n v="0"/>
    <s v="New area of investment"/>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Ronald Ntare (EUCL)"/>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Upgrade of LV Network in Kigali area i.e. Kisementi, Nyarutarama, Remera, Kimironko, Kicukiro, Gikondo and Kanombe areas"/>
    <n v="0"/>
    <n v="0"/>
    <m/>
    <m/>
    <m/>
    <m/>
    <m/>
    <s v=" Support to develop the concept note "/>
    <n v="600000"/>
    <s v="Energy"/>
    <x v="7"/>
    <s v="City of Kigali (CoK)"/>
    <s v="Local Government (Districts, Provinces, CoK)"/>
    <m/>
    <s v="Without support"/>
    <m/>
    <m/>
    <s v="To be determined"/>
    <s v="Medium"/>
    <s v="Project"/>
    <m/>
    <m/>
    <s v="To be determined"/>
    <s v="3. Budgeting &amp; Investment"/>
    <m/>
    <n v="0"/>
    <s v="New area of investment"/>
  </r>
  <r>
    <s v="9. Street lighting expanded to all populated areas and main roads."/>
    <s v="9.1 Solar street lighting increased"/>
    <s v="9.1.2 Number of  Solar traffic lights"/>
    <s v="To be determined (TBD)"/>
    <s v="To be determined (TBD)"/>
    <s v="To be determined (TBD)"/>
    <m/>
    <s v="Energy"/>
    <s v="Mitigation"/>
    <s v="Ministry of Infrastructure (MININFRA)"/>
    <s v="Sectoral Ministry "/>
    <s v="Sectoral Ministry "/>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9. Street lighting expanded to all populated areas and main roads."/>
    <s v="9.2 Efficient lighting in buildings increased "/>
    <s v="9.2.1 Number of  CFL replacements"/>
    <s v="To be determined (TBD)"/>
    <s v="To be determined (TBD)"/>
    <s v="To be determined (TBD)"/>
    <n v="6400000"/>
    <s v="Energy"/>
    <s v="Mitigation"/>
    <s v="Ministry of Infrastructure (MININFRA)"/>
    <s v="Private Sector"/>
    <s v="Private Sector"/>
    <s v="Private Sector "/>
    <s v="To be determined (TBD)"/>
    <m/>
    <s v="Further dissemination of CFL and LED lamps in residential, commercial and institutional buildings. Supported by government subsidies and VAT exemptions on energy saving lamps.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Green of Health System "/>
    <n v="0"/>
    <n v="0"/>
    <m/>
    <m/>
    <m/>
    <m/>
    <m/>
    <s v=" Support to develop the concept note "/>
    <n v="700000"/>
    <s v="Energy"/>
    <x v="7"/>
    <s v="REG, RHA"/>
    <s v="Local Government (Districts, Provinces, CoK)"/>
    <m/>
    <s v="Without support"/>
    <m/>
    <m/>
    <s v="To be determined"/>
    <s v="Medium"/>
    <s v="Project"/>
    <s v="BMZ"/>
    <m/>
    <s v="To be determined"/>
    <s v="3. Budgeting &amp; Investment"/>
    <m/>
    <n v="0"/>
    <s v="Lighting: Energy-efficient bulbs, outdoor energy-efficient bulbs with motion sensors, solar street lights_x000a_3. Hot water: High-pressure solar hot water geyser "/>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s v="Wide range of measures including bus rapid transport (BRT) project, bus lanes, non-motorised transport (NMT) lanes, and other modal shift projects contained in the Transport Sector Strategic Plan as part of the NST1."/>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velopment of Bus Rapid Transit (BRT) infrastructure in City of Kigali "/>
    <n v="50000000"/>
    <n v="1"/>
    <m/>
    <m/>
    <m/>
    <m/>
    <m/>
    <s v="1.Review of the concept note and development of the project proposal 2. Support to the development of feasibility study"/>
    <n v="600000"/>
    <s v="Transport"/>
    <x v="8"/>
    <s v="RTDA, RURA"/>
    <s v="Sectoral Ministry"/>
    <m/>
    <s v="Indicative"/>
    <n v="2020"/>
    <n v="2030"/>
    <s v="Start date:2020_x000a_End date: 2030"/>
    <s v="Medium"/>
    <s v="Project"/>
    <s v="Development partners"/>
    <m/>
    <s v="To be determined"/>
    <s v="3. Budgeting &amp; Investment"/>
    <m/>
    <n v="50000000"/>
    <s v="Since this is a private sector led business one needs to understand if the 50Mn USD if for purchase of buses to use in DBLs."/>
  </r>
  <r>
    <s v="10. Improved rural and urban transportation services"/>
    <s v="10.1 Public transport infrastructure improved"/>
    <s v="10.1.1 Number of buses, LDVs and HDVs"/>
    <s v="To be determined (TBD)"/>
    <s v="To be determined (TBD)"/>
    <s v="To be determined (TBD)"/>
    <n v="50000000"/>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tailed NMT plan for CBD and Kacyiru area"/>
    <n v="0"/>
    <n v="0"/>
    <m/>
    <m/>
    <m/>
    <m/>
    <m/>
    <s v="Not Applicable"/>
    <s v="Not Applicable"/>
    <s v="Transport"/>
    <x v="8"/>
    <s v="RTDA, RURA"/>
    <s v="Sectoral Ministry"/>
    <m/>
    <s v="Without support"/>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tailed NMT plan for Gahanga area"/>
    <n v="0"/>
    <n v="0"/>
    <m/>
    <m/>
    <m/>
    <m/>
    <m/>
    <s v="Not Applicable"/>
    <s v="Not Applicable"/>
    <s v="Transport"/>
    <x v="8"/>
    <s v="RTDA, RURA"/>
    <s v="Sectoral Ministry"/>
    <m/>
    <s v="Without support"/>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Reservation of BRT Corridor"/>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BRT Phase for 2025 relevant road upgrades to two lanes per direction and relevant NMT Primary Routes (RouteNyamirambo ‐"/>
    <n v="0"/>
    <n v="0"/>
    <m/>
    <m/>
    <m/>
    <m/>
    <m/>
    <s v=" Support to develop the concept note "/>
    <n v="600000"/>
    <s v="Transport"/>
    <x v="8"/>
    <s v="RTDA, RURA"/>
    <s v="Sectoral Ministry"/>
    <m/>
    <s v="Without support"/>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dicated Bus Lanes (DBL)  on  expanded roads"/>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Extension and Improvement of existing PT Services "/>
    <n v="0"/>
    <n v="0"/>
    <m/>
    <m/>
    <m/>
    <m/>
    <m/>
    <s v=" Support to develop the concept note "/>
    <n v="600000"/>
    <s v="Transport"/>
    <x v="8"/>
    <s v="RTDA, RURA"/>
    <s v="Sectoral Ministry"/>
    <m/>
    <s v="Without support"/>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Gitega Kimisagara Green Link"/>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able Car System between Nyabugogo and the CBD (Feasibility Study)"/>
    <n v="0"/>
    <n v="0"/>
    <m/>
    <m/>
    <m/>
    <m/>
    <m/>
    <s v=" 1. Support to develop the concept note                                                                       2. Support to the development of feasibility study"/>
    <n v="600000"/>
    <s v="Transport"/>
    <x v="8"/>
    <s v="RTDA, RURA"/>
    <s v="Sectoral Ministry"/>
    <m/>
    <s v="Without support"/>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100% Universal Access for Streets and Sidewalks including BRT and NMT infrastructure"/>
    <n v="0"/>
    <n v="0"/>
    <m/>
    <m/>
    <m/>
    <m/>
    <m/>
    <s v="1.Review of the concept note and development of the project proposal                                                                                                  2. Support to the development of feasibility study"/>
    <n v="600000"/>
    <s v="Transport"/>
    <x v="8"/>
    <s v="RTDA, RURA"/>
    <s v="Sectoral Ministry"/>
    <m/>
    <s v="Without support"/>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Investigate the establishment of a Kigali Transport Authority"/>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ompilation of Transport Assessment Guidelines"/>
    <n v="0"/>
    <n v="0"/>
    <m/>
    <m/>
    <m/>
    <m/>
    <m/>
    <s v="Not Applicable"/>
    <s v="Not Applicable"/>
    <s v="Transport"/>
    <x v="8"/>
    <s v="RTDA, RURA"/>
    <s v="Sectoral Ministry"/>
    <m/>
    <s v="Without support"/>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People-Centered Street Design Manual"/>
    <n v="0"/>
    <n v="0"/>
    <m/>
    <m/>
    <m/>
    <m/>
    <m/>
    <s v="Not Applicable"/>
    <s v="Not Applicable"/>
    <s v="Transport"/>
    <x v="8"/>
    <s v="RTDA, RURA"/>
    <s v="Sectoral Ministry"/>
    <m/>
    <s v="Without support"/>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ity-wide Origin-Destination Surveys"/>
    <n v="0"/>
    <n v="0"/>
    <m/>
    <m/>
    <m/>
    <m/>
    <m/>
    <s v="Not Applicable"/>
    <s v="Not Applicable"/>
    <s v="Transport"/>
    <x v="8"/>
    <s v="RTDA, RURA"/>
    <s v="Sectoral Ministry"/>
    <m/>
    <s v="Without support"/>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ommercial Street Upgrading Project I - Isoko Stade (500m) "/>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ommercial Street Upgrading Project II - NR1 (400m) "/>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ity Center Street Improvement"/>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Integrated Transport - Bus/taxi terminus"/>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IP 2: Market Street (2.5km)- Convert to one-way street with NMT lane "/>
    <n v="0"/>
    <n v="0"/>
    <m/>
    <m/>
    <m/>
    <m/>
    <m/>
    <s v=" Support to develop the concept note "/>
    <n v="600000"/>
    <s v="Transport"/>
    <x v="8"/>
    <s v="RTDA, RURA"/>
    <s v="Sectoral Ministry"/>
    <m/>
    <s v="Without support"/>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Rubavu High Street Project "/>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CIP 3 - Construction of a transit taxi park in Rusizi CBD/construction of vehicular parking lots in city center &amp; cross border areas"/>
    <n v="0"/>
    <n v="0"/>
    <m/>
    <m/>
    <m/>
    <m/>
    <m/>
    <s v="Not Applicable"/>
    <s v="Not Applicable"/>
    <s v="Transport"/>
    <x v="8"/>
    <s v="RTDA, RURA"/>
    <s v="Sectoral Ministry"/>
    <m/>
    <s v="Without support"/>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trengthen the capacity of transport sector at local and national levels for NDC implementation in the sector"/>
    <n v="0"/>
    <n v="0"/>
    <m/>
    <m/>
    <m/>
    <m/>
    <m/>
    <s v=" 1.Support to develop the concept note                                                                        2. Stakeholders engagement "/>
    <n v="300000"/>
    <s v="Transport"/>
    <x v="8"/>
    <s v="RTDA, RURA"/>
    <s v="Sectoral Ministry"/>
    <m/>
    <s v="Without support"/>
    <m/>
    <m/>
    <s v="To be determined"/>
    <s v="Medium"/>
    <s v="Technical Assistance"/>
    <m/>
    <m/>
    <s v="To be determined"/>
    <s v="1. Knowledge Products (Capacity Building or Technology Transfer)"/>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idem as above "/>
    <s v="Scale up Electric Mobility and Decarbonizing Transport sector in Rwanda project"/>
    <n v="23000000"/>
    <n v="0.46"/>
    <m/>
    <m/>
    <m/>
    <m/>
    <m/>
    <s v="1.Review of the concept note and development of the project proposal                               2. Support to the development of feasibility study"/>
    <n v="700000"/>
    <s v="Transport"/>
    <x v="8"/>
    <s v="RTDA, CoK, RURA, REMA, Transport operators"/>
    <s v="Private Sector Company"/>
    <m/>
    <s v="Indicative"/>
    <m/>
    <m/>
    <s v="To be determined"/>
    <s v="Medium"/>
    <s v="Technical Assistance"/>
    <s v="GEF-Mitigation Action Facility"/>
    <m/>
    <s v="To be determined"/>
    <s v="2. Policy, Strategy &amp; Legislation"/>
    <m/>
    <n v="23000000"/>
    <m/>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velopment of Comprehensive Mobility Plan in City of Kigali and Six Secondary Cities"/>
    <n v="201930000"/>
    <n v="4.0385999999999997"/>
    <m/>
    <m/>
    <m/>
    <m/>
    <m/>
    <s v="1.Review of the concept note and development of the project proposal                               2. Support to the development of feasibility study"/>
    <n v="700000"/>
    <s v="Transport"/>
    <x v="8"/>
    <s v="RTDA, CoK, RURA, REMA, Transport operators"/>
    <s v="Private Sector Company"/>
    <m/>
    <s v="Indicative"/>
    <n v="2020"/>
    <n v="2030"/>
    <s v="Start date:2020_x000a_End date: 2030"/>
    <s v="Medium"/>
    <s v="Technical Assistance"/>
    <s v="Development partners"/>
    <m/>
    <s v="To be determined"/>
    <s v="2. Policy, Strategy &amp; Legislation"/>
    <m/>
    <n v="201930000"/>
    <s v="Project concept note and draft ToRs"/>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mart Mobility Lab"/>
    <n v="218000.00000000003"/>
    <n v="4.3600000000000002E-3"/>
    <m/>
    <m/>
    <m/>
    <m/>
    <m/>
    <m/>
    <m/>
    <s v="Transport"/>
    <x v="8"/>
    <s v="diverse"/>
    <s v="Private Sector Company"/>
    <m/>
    <s v="Planned"/>
    <m/>
    <m/>
    <s v="to be determined"/>
    <m/>
    <s v="Technical Assistance"/>
    <s v="BMZ/Germany"/>
    <s v="Grant/GoR"/>
    <s v="Multirateral"/>
    <s v="1. Knowledge Products (Capacity Building or Technology Transfer)"/>
    <m/>
    <n v="218000.00000000003"/>
    <s v="New project GIZ"/>
  </r>
  <r>
    <s v="10. Improved rural and urban transportation services"/>
    <s v="10.2 Improved transport infrastructure and services"/>
    <s v="10.2.2 Environmental and engineering guidelines developed (for climate resilient road infrastructure) with gender consideration"/>
    <s v="Climate resilient report "/>
    <s v="To be determined (TBD)"/>
    <s v="To be determined (TBD)"/>
    <n v="600000000"/>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0. Improved rural and urban transportation services"/>
    <s v="10.2 Improved transport infrastructure and services"/>
    <s v="10.2.3 Proportion (%) of population who have easy access to public transportation disaggregated  by location (rural and urban area) (SSP  Transport 2017-2024) "/>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0. Improved rural and urban transportation services"/>
    <s v="10.2 Improved transport infrastructure and services"/>
    <s v="10.2.4 Number of passengers using the public transport each year disaggregated by gender"/>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upport the development of models to limit the increase of private motorized transport"/>
    <n v="0"/>
    <n v="0"/>
    <m/>
    <m/>
    <m/>
    <m/>
    <m/>
    <s v="Not Applicable"/>
    <s v="Not Applicable"/>
    <s v="Transport"/>
    <x v="8"/>
    <s v="Rwanda Transport Development Agency (RTDA)"/>
    <s v="Sectoral Ministry"/>
    <m/>
    <s v="Without support"/>
    <m/>
    <m/>
    <s v="To be determined"/>
    <s v="Low"/>
    <s v="Technical Assistance"/>
    <m/>
    <m/>
    <s v="To be determined"/>
    <s v="2. Policy, Strategy &amp; Legislation"/>
    <m/>
    <n v="0"/>
    <s v="New area of investment"/>
  </r>
  <r>
    <s v="10. Improved rural and urban transportation services"/>
    <s v="10.3 Vehicle emissions standards enhanced "/>
    <s v="10.3.1 Average fuel economy for newly registered vehicles (litres per 100 km)"/>
    <s v="To be determined (TBD)"/>
    <s v="To be determined (TBD)"/>
    <s v="To be determined (TBD)"/>
    <m/>
    <s v="Transport"/>
    <s v="Mitigation"/>
    <s v="Ministry of Infrastructure (MININFRA)"/>
    <s v="Sectoral Ministry "/>
    <s v="Sectoral Ministry "/>
    <s v="Sectoral Ministry "/>
    <s v="To be determined (TBD)"/>
    <m/>
    <s v="Measures introduced to increase vehicle emissions performance of national vehicle fleet, including tax incentives and scrappage of older vehicles, and inspection. "/>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Policy Dialogue on Low Emission and Resilient Economic Development (DIAPOL)"/>
    <n v="970100.00000000012"/>
    <n v="5.1057894736842111E-3"/>
    <m/>
    <m/>
    <m/>
    <m/>
    <m/>
    <m/>
    <m/>
    <s v="Multi-Sector"/>
    <x v="9"/>
    <s v="Ministry of Environment (MoE)"/>
    <s v="Sectoral Ministry"/>
    <m/>
    <s v="Ongoing"/>
    <n v="2024"/>
    <n v="2025"/>
    <s v="Start date:1/03/2024_x000a_End date: 31/03/2025"/>
    <m/>
    <s v="Technical Assistance"/>
    <s v="BMWK/Germany (IKI)"/>
    <m/>
    <s v="Bilateral"/>
    <s v="2. Policy, Strategy &amp; Legislation"/>
    <m/>
    <n v="970100.00000000012"/>
    <s v="Updadated from Indicative to ongoing (GIZ 2024)"/>
  </r>
  <r>
    <s v="10. Improved rural and urban transportation services"/>
    <s v="10.3 Vehicle emissions standards enhanced "/>
    <s v="10.3.1 Average fuel economy for newly registered vehicles (litres per 100 km)"/>
    <s v="To be determined (TBD)"/>
    <s v="To be determined (TBD)"/>
    <s v="To be determined (TBD)"/>
    <n v="190000000"/>
    <s v="Transport"/>
    <s v="Mitigation"/>
    <s v="Ministry of Infrastructure (MININFRA)"/>
    <s v="Sectoral Ministry "/>
    <s v="Sectoral Ministry "/>
    <s v="Sectoral Ministry "/>
    <s v="To be determined (TBD)"/>
    <s v="RSB, RNP, REM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Development of vehicle emission standards and adoption of IEC electric vehicle standards"/>
    <n v="0"/>
    <n v="0"/>
    <m/>
    <m/>
    <m/>
    <m/>
    <m/>
    <s v="1.Review of the concept note and development of the project proposal 2. Support to the development of feasibility study"/>
    <n v="600000"/>
    <s v="Transport"/>
    <x v="8"/>
    <s v="RSB, RNP, REMA"/>
    <s v="Sectoral Ministry"/>
    <m/>
    <s v="Without support"/>
    <m/>
    <m/>
    <s v="To be determined"/>
    <s v="Medium"/>
    <s v="Technical Assistance"/>
    <s v="Ministry of Finance and Economic Planning (MINECOFIN)/GoR"/>
    <m/>
    <s v="To be determined"/>
    <s v="2. Policy, Strategy &amp; Legislation"/>
    <m/>
    <n v="0"/>
    <s v="Vehicular emission standards are available (gazetted), and their enforcement started at Motovehicle Inspection Center, but need to be strengthened (e.g. for vehicles importation, etc.)."/>
  </r>
  <r>
    <s v="10. Improved rural and urban transportation services"/>
    <s v="10.4 Electric vehicles (EVs) increased "/>
    <s v="10.4.1 Number of Electric vehicles (EV)"/>
    <s v="To be determined (TBD)"/>
    <s v="To be determined (TBD)"/>
    <s v="To be determined (TBD)"/>
    <n v="900000000"/>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Electric Motos"/>
    <n v="650411.60941888927"/>
    <n v="7.2267956602098805E-4"/>
    <n v="650411.60941888927"/>
    <m/>
    <m/>
    <m/>
    <m/>
    <s v="Not Applicable"/>
    <s v="Not Applicable"/>
    <s v="Transport"/>
    <x v="8"/>
    <s v="Ampersand Rwanda Ltd"/>
    <s v="Private Sector Company"/>
    <m/>
    <s v="Concluded"/>
    <s v="2020*"/>
    <n v="2020"/>
    <s v="Start date: 18/01/2019_x000a_End date: 31/12/2020_x000a_"/>
    <s v="Not Applicable"/>
    <s v="Project"/>
    <s v="FONERWA"/>
    <s v="Government of Rwanda(GoR)"/>
    <s v="Government of Rwanda(GoR)"/>
    <s v="3. Budgeting &amp; Investment"/>
    <m/>
    <n v="650411.60941888927"/>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Accelerating the development of the e-mobility in Rwanda through the deployment of electric motorcycle taxis (e-motos) and e-buses "/>
    <n v="17000000"/>
    <n v="1.8888888888888889E-2"/>
    <m/>
    <m/>
    <m/>
    <m/>
    <m/>
    <s v=" 1.Development of the full proposal  2. Stakeholders engagement "/>
    <n v="500000"/>
    <s v="Transport"/>
    <x v="8"/>
    <s v="Rwanda Green Fund"/>
    <s v="Sectoral Ministry"/>
    <m/>
    <s v="Indicative"/>
    <m/>
    <m/>
    <s v="To be determined"/>
    <s v="Medium"/>
    <s v="Project"/>
    <m/>
    <m/>
    <s v="To be determined"/>
    <s v="3. Budgeting &amp; Investment"/>
    <m/>
    <n v="17000000"/>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Sustainable Mobility - Strengthening, Prioritizing, and Investing in Non-Motorized Transport Infrastructure"/>
    <n v="48500"/>
    <n v="5.3888888888888889E-5"/>
    <n v="24250"/>
    <n v="24250"/>
    <m/>
    <m/>
    <m/>
    <s v="Not Applicable"/>
    <s v="Not Applicable"/>
    <s v="Transport"/>
    <x v="8"/>
    <s v="Global Green Growth Institute (GGGI)"/>
    <s v="Non Government Organizations"/>
    <m/>
    <s v="Concluded"/>
    <s v="2020*"/>
    <n v="2022"/>
    <s v="Start date: 2018_x000a_End date: 2022_x000a_"/>
    <s v="Not Applicable"/>
    <s v="Technical Assistance"/>
    <s v="GGGI"/>
    <s v="Grant"/>
    <s v="Multirateral"/>
    <s v="1. Knowledge Products (Capacity Building or Technology Transfer)"/>
    <m/>
    <n v="48500"/>
    <s v="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s v="RTDA, CoK, RURA"/>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s v="E-Moto Deployment"/>
    <n v="18000000"/>
    <n v="0.02"/>
    <m/>
    <m/>
    <m/>
    <m/>
    <m/>
    <s v="1.Review of the concept note and development of the project proposal  2. Establish E-moto station "/>
    <n v="800000"/>
    <s v="Transport"/>
    <x v="8"/>
    <s v="Rwanda Transport Development Agency (RTDA)"/>
    <s v="Sectoral Ministry"/>
    <m/>
    <s v="Indicative"/>
    <m/>
    <m/>
    <s v="To be determined"/>
    <s v="Medium"/>
    <s v="Project"/>
    <s v="NAMA"/>
    <m/>
    <s v="To be determined"/>
    <s v="3. Budgeting &amp; Investment"/>
    <m/>
    <n v="18000000"/>
    <s v="Concept note"/>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_x000a_reduction of harmful pollutants, enhacing_x000a_resilience of population to disease and_x000a_adverse climate impacts.     "/>
    <s v="OZONE PROJECT "/>
    <n v="1366278.4015709851"/>
    <n v="5.8891310412542461E-2"/>
    <n v="109599.11724937221"/>
    <n v="134210.74084376448"/>
    <n v="120440.39502689359"/>
    <n v="903534.62188354181"/>
    <n v="98493.526567413108"/>
    <s v="Not Applicable"/>
    <s v="Not Applicable"/>
    <s v="Private Sector Development"/>
    <x v="6"/>
    <s v="Rwanda Environment Management Authority (REMA)"/>
    <s v="Sectoral Ministry"/>
    <m/>
    <s v="Ongoing"/>
    <s v="2020*"/>
    <n v="2026"/>
    <s v="Start date: 28/3/2019_x000a_End date: 31/12/2021     Extended to 2026_x000a_"/>
    <s v="Not Applicable"/>
    <s v="Technical Assistance"/>
    <s v="UNEP/UNIDO"/>
    <s v="Grant"/>
    <s v="Multirateral"/>
    <s v="2. Policy, Strategy &amp; Legislation"/>
    <m/>
    <n v="1366278.4015709851"/>
    <s v="The project intends to streamline ozone protection issues to other stakeholders through trainings .                                            Updated from $46,113 REMA-2024"/>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idem as above "/>
    <s v="Africa centre of excellence for sustainable cooling and cold chain"/>
    <n v="1128648.6179185081"/>
    <n v="4.8648647324073625E-2"/>
    <n v="0"/>
    <n v="0"/>
    <n v="341768.80345648533"/>
    <n v="786879.81446202274"/>
    <n v="0"/>
    <s v="Not Applicable"/>
    <s v="Not Applicable"/>
    <s v="Private Sector Development"/>
    <x v="6"/>
    <s v="Rwanda Environment Management Authority (REMA)"/>
    <s v="Sectoral Ministry"/>
    <m/>
    <s v="Ongoing"/>
    <n v="2021"/>
    <n v="2024"/>
    <s v="Start date: 08/3/2021_x000a_End date: 30/06/2024    _x000a_"/>
    <s v="Not Applicable"/>
    <s v="Technical Assistance"/>
    <s v="UK,GoR"/>
    <s v="Grant"/>
    <s v="Bilateral"/>
    <s v="1. Knowledge Products (Capacity Building or Technology Transfer)"/>
    <m/>
    <n v="1128648.6179185081"/>
    <s v="new project REMA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n v="6000000"/>
    <s v="Multi-sector"/>
    <s v="Cross-cutting"/>
    <s v="Ministry of Environment (MoE)_x000a_"/>
    <s v="Environment or Climate Change"/>
    <s v="Environment or Climate Change"/>
    <s v="Sectoral Ministry "/>
    <s v="To be determined (TBD)"/>
    <s v="other NDC participating sectors"/>
    <s v="The objective of the project is to build practical capacity of agricultural practitioners through learning by doing"/>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s v="Howard G. Buffet Foundation Project "/>
    <n v="45652777.200000003"/>
    <n v="7.6087962000000005"/>
    <n v="9299182.8132321388"/>
    <n v="231310.88"/>
    <m/>
    <m/>
    <m/>
    <s v="Not Applicable"/>
    <s v="Not Applicable"/>
    <s v="Multi-Sector"/>
    <x v="9"/>
    <s v="Ministry of Agriculture and Animal Resources (MINAGRI)"/>
    <s v="Sectoral Ministry"/>
    <m/>
    <s v="Ongoing"/>
    <s v="2020*"/>
    <n v="2023"/>
    <s v="Start date: 01/07/2015_x000a_End date: 30/06/2023_x000a_"/>
    <s v="Not Applicable"/>
    <s v="Technical Assistance"/>
    <s v="Howard G. Buffet/GoR"/>
    <s v="Grant/GoR"/>
    <s v="Multirateral"/>
    <s v="1. Knowledge Products (Capacity Building or Technology Transfer)"/>
    <m/>
    <n v="45652777.200000003"/>
    <s v="The objective of the project is to build practical capacity of agricultural practitioners through learning by doing in Kirehe, Bugeser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Deeping Efforts to accelerate Nationally Determined Contribution (NDC) implementation project "/>
    <n v="800380.42"/>
    <n v="0.13339673666666668"/>
    <m/>
    <m/>
    <m/>
    <m/>
    <m/>
    <s v="Not Applicable"/>
    <s v="Not Applicable"/>
    <s v="Multi-Sector"/>
    <x v="9"/>
    <s v="Ministry of Agriculture and Animal Resources (MINAGRI)"/>
    <s v="Sectoral Ministry"/>
    <m/>
    <s v="Ongoing"/>
    <n v="2020"/>
    <n v="2023"/>
    <s v="Start date: 01/07/2020_x000a_End date: 30/6/2023_x000a_"/>
    <s v="Not Applicable"/>
    <s v="Technical Assistance"/>
    <s v="UNDP"/>
    <s v="Grant"/>
    <s v="Multirateral"/>
    <s v="1. Knowledge Products (Capacity Building or Technology Transfer)"/>
    <m/>
    <n v="800380.42"/>
    <s v="The objective of the project is to implement the milestones of the Nationally Determined Contribution (NDC) falling under Agriculture Sector"/>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Capacity development for the implementation of Rwanda’s National Climate Contributions (NDCs)"/>
    <n v="9265000"/>
    <n v="1.5441666666666667"/>
    <m/>
    <m/>
    <m/>
    <m/>
    <m/>
    <s v="Not Applicable"/>
    <s v="Not Applicable"/>
    <s v="Multi-Sector"/>
    <x v="9"/>
    <s v="Ministry of Environment (MoE)"/>
    <s v="Sectoral Ministry"/>
    <m/>
    <s v="Ongoing"/>
    <n v="2022"/>
    <n v="2026"/>
    <s v="Start date: 01/10/2022_x000a_End date: 30/9/2026_x000a_"/>
    <s v="Not Applicable"/>
    <s v="Technical Assistance"/>
    <s v="BMZ/Germany"/>
    <s v="Grant"/>
    <s v="Multirateral"/>
    <s v="1. Knowledge Products (Capacity Building or Technology Transfer)"/>
    <m/>
    <n v="926500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Increasing Awareness of Rural Communities in Climate Change and NDCs for their Effective Participation in NDC Implementation in four Districts of the Amayaga Region of Rwanda"/>
    <n v="39000"/>
    <n v="6.4999999999999997E-3"/>
    <m/>
    <m/>
    <m/>
    <n v="39000"/>
    <m/>
    <s v="Not Applicable"/>
    <s v="Not Applicable"/>
    <s v="Multi-Sector"/>
    <x v="9"/>
    <s v="RENGOF"/>
    <s v="Non Government Organizations"/>
    <m/>
    <s v="Ongoing"/>
    <n v="2024"/>
    <n v="2024"/>
    <s v="Start date: 01/03/2024_x000a_End date: 30/8/2024_x000a_"/>
    <s v="Not Applicable"/>
    <s v="Technical Assistance"/>
    <s v="GIZ/DGG-WINS"/>
    <s v="Grant"/>
    <s v="Multirateral"/>
    <s v="1. Knowledge Products (Capacity Building or Technology Transfer)"/>
    <m/>
    <n v="39000"/>
    <s v="New project RENGOF 2024                                                      Kamonyi, Ruhango, Nyanza and Gisagara District/ Southern Provinc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NDC Assist II (NDC mainstreaming + Capacity Building f. Art. 6)"/>
    <n v="600590"/>
    <n v="0.10009833333333333"/>
    <m/>
    <m/>
    <m/>
    <m/>
    <m/>
    <s v="Not Applicable"/>
    <s v="Not Applicable"/>
    <s v="Multi-Sector"/>
    <x v="9"/>
    <s v="Rwanda Environment Management Authority (REMA)"/>
    <s v="Sectoral Ministry"/>
    <m/>
    <s v="Ongoing"/>
    <n v="2021"/>
    <n v="2025"/>
    <s v="Start date: 01/12/2021_x000a_End date: 31/12/2025"/>
    <s v="Not Applicable"/>
    <s v="Technical Assistance"/>
    <s v="BMZ/Germany co-financed by New Zealand_x000a_"/>
    <s v="Grant"/>
    <s v="Multirateral"/>
    <s v="1. Knowledge Products (Capacity Building or Technology Transfer)"/>
    <m/>
    <n v="60059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Integration of Updated Nationally Determined Contribution (NDC) Into the Upcoming District Developments Strategies (2025-2030) "/>
    <n v="382740.42000000004"/>
    <n v="6.3790070000000004E-2"/>
    <m/>
    <m/>
    <m/>
    <m/>
    <m/>
    <s v="Not Applicable"/>
    <s v="Not Applicable"/>
    <s v="Multi-Sector"/>
    <x v="9"/>
    <s v="Ministry of Environment (MoE)"/>
    <s v="Sectoral Ministry"/>
    <m/>
    <s v="Ongoing"/>
    <n v="2022"/>
    <n v="2024"/>
    <s v="Start date: 01/01/2022_x000a_End date: 31/12/2024"/>
    <s v="Not Applicable"/>
    <s v="Technical Assistance"/>
    <s v="BMZ/Germany_x000a_"/>
    <s v="Grant"/>
    <s v="Multirateral"/>
    <s v="1. Knowledge Products (Capacity Building or Technology Transfer)"/>
    <m/>
    <n v="382740.42"/>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s v="Awareness raising of local stakeholders in climate change and NDCs"/>
    <n v="130800.00000000001"/>
    <n v="2.1800000000000003E-2"/>
    <m/>
    <m/>
    <m/>
    <m/>
    <m/>
    <s v="Not Applicable"/>
    <s v="Not Applicable"/>
    <s v="Multi-Sector"/>
    <x v="9"/>
    <s v="Ministry of Environment (MoE)"/>
    <s v="Sectoral Ministry"/>
    <m/>
    <s v="Ongoing"/>
    <n v="2022"/>
    <n v="2025"/>
    <s v="Start date: 01/01/2022_x000a_End date: 31/12/2025"/>
    <s v="Not Applicable"/>
    <s v="Technical Assistance"/>
    <s v="BMZ/Germany_x000a_"/>
    <s v="Grant"/>
    <s v="Multirateral"/>
    <s v="1. Knowledge Products (Capacity Building or Technology Transfer)"/>
    <m/>
    <n v="130800.00000000001"/>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m/>
    <s v="Reduced GHG emissions from improved access to technology and knowledge"/>
    <m/>
    <s v="Building capacity of meteorological, hydrological, and air quality services to support the implementation of Nationally Determined Contribution (NDC)"/>
    <n v="0"/>
    <n v="0"/>
    <m/>
    <m/>
    <m/>
    <m/>
    <m/>
    <s v="support to the sector for project implementation"/>
    <n v="300000"/>
    <m/>
    <x v="10"/>
    <s v="Meteo Rwanda"/>
    <s v="Sectoral Ministry"/>
    <m/>
    <s v="Without support"/>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Institutional support project to the Ministry of Environment "/>
    <n v="0"/>
    <n v="0"/>
    <m/>
    <m/>
    <m/>
    <m/>
    <m/>
    <s v="Not Applicable"/>
    <s v="Not Applicable"/>
    <s v="Environment and Natural Resources"/>
    <x v="11"/>
    <s v="Ministry of Environment (MoE)"/>
    <s v="Sectoral Ministry"/>
    <m/>
    <s v="Without support"/>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Strengthenig capacity of focal ministries for NDC coordination and stakeholders engagement"/>
    <n v="0"/>
    <n v="0"/>
    <m/>
    <m/>
    <m/>
    <m/>
    <m/>
    <s v="1. Support to develop the concept note and development of the project proposal  2. Stakeholders engagement"/>
    <n v="300000"/>
    <s v="Environment and Natural Resources"/>
    <x v="11"/>
    <s v="Ministry of Environment (MoE)"/>
    <s v="Sectoral Ministry"/>
    <m/>
    <s v="Without support"/>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Capacity building for sector experts on developing bankable projects inclusive of water, nutrients use efficiency, energy and agriculture sector needs"/>
    <n v="0"/>
    <n v="0"/>
    <m/>
    <m/>
    <m/>
    <m/>
    <m/>
    <s v="Not Applicable"/>
    <s v="Not Applicable"/>
    <s v="Environment and Natural Resources"/>
    <x v="11"/>
    <s v="Ministry of Environment (MoE)"/>
    <s v="Sectoral Ministry"/>
    <m/>
    <s v="Without support"/>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Scaling up the implementation of the NDCs in all Districts based on lessons learnt from 4 pilot Districts"/>
    <n v="0"/>
    <n v="0"/>
    <m/>
    <m/>
    <m/>
    <m/>
    <m/>
    <s v="1.Awareness raising at Distrct level 2. Capacity development  on NDCs at District level. 3. Imbeded technical assistance to LODA ; 4 Support to 4 pilote Districts to finalize Project Idea Notes (PINs) and develop full project proposals."/>
    <n v="550000"/>
    <s v="Environment and Natural Resources"/>
    <x v="11"/>
    <s v="Ministry of Environment (MoE)"/>
    <s v="Sectoral Ministry"/>
    <m/>
    <s v="Without support"/>
    <m/>
    <m/>
    <s v="To be determined"/>
    <s v="High"/>
    <s v="Project"/>
    <m/>
    <m/>
    <s v="To be determined"/>
    <s v="1. Knowledge Products (Capacity Building or Technology Transfer)"/>
    <m/>
    <n v="0"/>
    <s v="Concept  note  (see  Thabith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Support to the Rwandan Nationally Determined Contributions"/>
    <n v="0"/>
    <n v="0"/>
    <m/>
    <m/>
    <m/>
    <m/>
    <m/>
    <s v="1.Review of the concept note and development of the project proposal  2.Stakeholders engagement"/>
    <n v="230000"/>
    <s v="Multi-Sector"/>
    <x v="9"/>
    <s v="KFW Development  Bank"/>
    <s v="Non Government Organizations"/>
    <m/>
    <s v="Indicative"/>
    <m/>
    <m/>
    <s v="To be determined"/>
    <s v="High"/>
    <s v="Technical Assistance"/>
    <s v="KFW Development  Bank"/>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Climate Action Enhancement Package (CAEP) – Revision of the ENR SSP and integration of NDC in districts plans "/>
    <n v="200000"/>
    <n v="3.3333333333333333E-2"/>
    <m/>
    <m/>
    <m/>
    <m/>
    <m/>
    <s v="Not Applicable"/>
    <s v="Not Applicable"/>
    <s v="Multi-Sector"/>
    <x v="9"/>
    <s v="Ministry of Environment (MoE)"/>
    <s v="Sectoral Ministry"/>
    <m/>
    <s v="Ongoing"/>
    <m/>
    <m/>
    <s v="To be determined"/>
    <s v="Not Applicable"/>
    <s v="Technical Assistance"/>
    <s v="CAEP/ World Bank"/>
    <s v="Grant"/>
    <s v="Multirateral"/>
    <s v="2. Policy, Strategy &amp; Legislation"/>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Climate Action Enhancement Package (CAEP)-Technical assistance to conduct baseline study in agriculture "/>
    <n v="100000"/>
    <n v="1.6666666666666666E-2"/>
    <m/>
    <m/>
    <m/>
    <m/>
    <m/>
    <s v="Not Applicable"/>
    <s v="Not Applicable"/>
    <s v="Multi-Sector"/>
    <x v="9"/>
    <s v="Ministry of Agriculture and Animal Resources (MINAGRI)"/>
    <s v="Sectoral Ministry"/>
    <m/>
    <s v="Concluded"/>
    <m/>
    <m/>
    <s v="To be determined"/>
    <s v="Not Applicable"/>
    <s v="Technical Assistance"/>
    <s v="NDC Partneship  Support Unit"/>
    <s v="Grant"/>
    <s v="Multirateral"/>
    <s v="1. Knowledge Products (Capacity Building or Technology Transfer)"/>
    <m/>
    <n v="1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Climate Action Enhancement Package (CAEP)-Technical assistance to support to private sector to develop business ideas "/>
    <n v="120000"/>
    <n v="0.02"/>
    <m/>
    <m/>
    <m/>
    <m/>
    <m/>
    <s v="Not Applicable"/>
    <s v="Not Applicable"/>
    <s v="Multi-Sector"/>
    <x v="9"/>
    <s v="Private Sector Federation (PSF)"/>
    <s v="Private Sector Company"/>
    <m/>
    <s v="Concluded"/>
    <m/>
    <m/>
    <s v="To be determined"/>
    <s v="Not Applicable"/>
    <s v="Technical Assistance"/>
    <s v="NDC Partneship  Support Unit"/>
    <s v="Grant"/>
    <s v="Multirateral"/>
    <s v="1. Knowledge Products (Capacity Building or Technology Transfer)"/>
    <m/>
    <n v="12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Climate promise phase 2"/>
    <n v="200000"/>
    <n v="3.3333333333333333E-2"/>
    <m/>
    <m/>
    <m/>
    <m/>
    <m/>
    <s v="1.Review of the concept note and development of the project proposal  2. Support to the development of feasibility study   3. Conduct awaireness raising on climate resilience technologies"/>
    <n v="230000"/>
    <s v="Multi-Sector"/>
    <x v="9"/>
    <s v="Ministry of Environment (MoE)"/>
    <s v="Sectoral Ministry"/>
    <m/>
    <s v="Indicative"/>
    <m/>
    <m/>
    <s v="To be determined"/>
    <s v="High"/>
    <s v="Technical Assistance"/>
    <s v="UNDP"/>
    <m/>
    <s v="To be determined"/>
    <s v="1. Knowledge Products (Capacity Building or Technology Transfer)"/>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Support to FONERWA basket-earmarked"/>
    <n v="10000000"/>
    <n v="1.6666666666666667"/>
    <m/>
    <m/>
    <m/>
    <m/>
    <m/>
    <s v="Not Applicable"/>
    <s v="Not Applicable"/>
    <s v="Multi-Sector"/>
    <x v="9"/>
    <s v="Rwanda Green Fund"/>
    <s v="Sectoral Ministry"/>
    <m/>
    <s v="Planned"/>
    <m/>
    <m/>
    <s v="To be determined"/>
    <s v="Not Applicable"/>
    <s v="Project"/>
    <s v="KFW Development  Bank"/>
    <s v="Grant/GoR"/>
    <s v="Multirateral"/>
    <s v="3. Budgeting &amp; Investment"/>
    <m/>
    <n v="10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Support to FONERWA basket-earmarked/Adaptation"/>
    <n v="5000000"/>
    <n v="0.83333333333333337"/>
    <m/>
    <m/>
    <m/>
    <m/>
    <m/>
    <s v="1.Review of the concept note and development of the project proposal  2.Stakeholders engagement"/>
    <n v="250000"/>
    <s v="Multi-Sector"/>
    <x v="9"/>
    <s v="Rwanda Green Fund"/>
    <s v="Sectoral Ministry"/>
    <m/>
    <s v="Indicative"/>
    <m/>
    <m/>
    <s v="To be determined"/>
    <s v="High"/>
    <s v="Project"/>
    <s v="KFW Development  Bank"/>
    <m/>
    <s v="To be determined"/>
    <s v="3. Budgeting &amp; Investment"/>
    <m/>
    <n v="5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FONERWA-Technical assistance to support to private sector to develop and implement NDCs projects through the development of flagships (Forestry, Agriculture, Energy) "/>
    <n v="0"/>
    <n v="0"/>
    <m/>
    <m/>
    <m/>
    <m/>
    <m/>
    <s v="1. Support to develop the concept note 2. Stakeholders engagement"/>
    <n v="250000"/>
    <s v="Multi-Sector"/>
    <x v="9"/>
    <s v="Rwanda Green Fund"/>
    <s v="Sectoral Ministry"/>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s v="NDC deepdive: Advancing Financial innovation to scale up climate action project"/>
    <n v="4600000"/>
    <n v="0.76666666666666672"/>
    <m/>
    <m/>
    <m/>
    <m/>
    <m/>
    <s v="Not Applicable"/>
    <s v="Not Applicable"/>
    <s v="Multi-Sector"/>
    <x v="9"/>
    <s v="Rwanda Green Fund"/>
    <s v="Sectoral Ministry"/>
    <m/>
    <s v="Concluded"/>
    <n v="2020"/>
    <n v="2022"/>
    <s v="Start date: 07/01/2020_x000a_End date: 30/06/2022_x000a_"/>
    <s v="Not Applicable"/>
    <s v="Technical Assistance"/>
    <s v="FONERWA"/>
    <s v="Government of Rwanda(GoR)"/>
    <s v="Government of Rwanda(GoR)"/>
    <s v="1. Knowledge Products (Capacity Building or Technology Transfer)"/>
    <m/>
    <n v="46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s v="Environment and Natural resources"/>
    <n v="4143961.4946600003"/>
    <n v="0.69066024911000001"/>
    <m/>
    <m/>
    <m/>
    <n v="1314874.665"/>
    <n v="2829086.8296600003"/>
    <s v="Not Applicable"/>
    <s v="Not Applicable"/>
    <s v="Multi-Sector"/>
    <x v="9"/>
    <s v="Districts/LODA"/>
    <s v="Local Government (Districts, Provinces, CoK)"/>
    <m/>
    <s v="Ongoing"/>
    <n v="2023"/>
    <n v="2026"/>
    <s v="Start date: 2023_x000a_Current End date: 2026_x000a_"/>
    <s v="Not Applicable"/>
    <s v="Technical Assistance"/>
    <s v="Ministry of Finance and Economic Planning (MINECOFIN)/GoR"/>
    <s v="Government of Rwanda(GoR)"/>
    <s v="Government of Rwanda(GoR)"/>
    <s v="1. Knowledge Products (Capacity Building or Technology Transfer)"/>
    <m/>
    <n v="4143961.4946600003"/>
    <s v="Gakenke,Gicumbi, Rusizi                                                                                                    New project MTPIP 2023-2026  MINECOFIN"/>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s v="Strengthening Capacities of the Environment And Natural Resources (ENR) Sector For Green Economy Transformation"/>
    <n v="4292260.32"/>
    <n v="0.71537672000000008"/>
    <n v="2334884.3199999998"/>
    <n v="1407376"/>
    <n v="550000"/>
    <m/>
    <m/>
    <s v="Not Applicable"/>
    <s v="Not Applicable"/>
    <s v="Multi-Sector"/>
    <x v="9"/>
    <s v="Ministry of Environment (MoE)"/>
    <s v="Sectoral Ministry"/>
    <m/>
    <s v="Ongoing"/>
    <s v="2020*"/>
    <n v="2023"/>
    <s v="Start date: 01/01/2019_x000a_Current End date: 30/06/2023_x000a_"/>
    <s v="Not Applicable"/>
    <s v="Technical Assistance"/>
    <s v="UNDP, SIDA"/>
    <s v="Grant"/>
    <s v="Multirateral"/>
    <s v="1. Knowledge Products (Capacity Building or Technology Transfer)"/>
    <m/>
    <n v="4292260.32"/>
    <s v="The project’s objective is to provide technical assistance/Coordination capacities of NDC sectors.                 Updated from $1,336,118 (See UNDP projects 2024) $4,292,260 different to REMA update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s v="Building the Capacity of Rwanda’s Government to advance the National Adaptation Planning Process (NAP project)"/>
    <n v="4662339.2183183972"/>
    <n v="0.77705653638639949"/>
    <n v="1734153.4411821517"/>
    <n v="1119698.1325915623"/>
    <n v="904953.02266114112"/>
    <n v="903534.62188354181"/>
    <n v="0"/>
    <s v="Not Applicable"/>
    <s v="Not Applicable"/>
    <s v="Multi-Sector"/>
    <x v="9"/>
    <s v="Rwanda Environment Management Authority (REMA)"/>
    <s v="Sectoral Ministry"/>
    <m/>
    <s v="Ongoing"/>
    <s v="2020*"/>
    <n v="2024"/>
    <s v="Start date: 01/01/2019_x000a_Current End date: 30/06/2024_x000a_"/>
    <s v="Not Applicable"/>
    <s v="Technical Assistance"/>
    <s v="UNEP/GEF"/>
    <s v="Grant"/>
    <s v="Multirateral"/>
    <s v="2. Policy, Strategy &amp; Legislation"/>
    <m/>
    <n v="4662339.2183183972"/>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s v="NAP Phase II"/>
    <n v="0"/>
    <n v="0"/>
    <m/>
    <m/>
    <m/>
    <m/>
    <m/>
    <s v="Not Applicable"/>
    <s v="Not Applicable"/>
    <s v="Multi-Sector"/>
    <x v="9"/>
    <s v="Rwanda Environment Management Authority (REMA)"/>
    <s v="Sectoral Ministry"/>
    <m/>
    <s v="Without support"/>
    <m/>
    <m/>
    <s v="To be determined"/>
    <s v="Medium"/>
    <m/>
    <s v="GCF"/>
    <m/>
    <s v="To be determined"/>
    <m/>
    <m/>
    <n v="0"/>
    <s v="NEW ARE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s v="Innovative Development Policy and Finance for Impact"/>
    <n v="2079615.75"/>
    <n v="0.346602625"/>
    <m/>
    <n v="219791.26"/>
    <m/>
    <m/>
    <m/>
    <s v="Not Applicable"/>
    <s v="Not Applicable"/>
    <s v="Multi-Sector"/>
    <x v="9"/>
    <s v="MINECOFIN"/>
    <s v="Sectoral Ministry"/>
    <m/>
    <s v="Concluded"/>
    <s v="2020*"/>
    <n v="2023"/>
    <s v="Start Date: 01/07/2019_x000a_End date: 30/06/20223_x000a_"/>
    <s v="Not Applicable"/>
    <s v="Technical Assistance"/>
    <s v="Domestic Financing"/>
    <s v="Government of Rwanda(GoR)"/>
    <s v="Government of Rwanda(GoR)"/>
    <s v="2. Policy, Strategy &amp; Legislation"/>
    <m/>
    <n v="2079615.75"/>
    <s v="Strengthened national capacities for evidence-based planning, innovative policy analysis and M&amp;E to inform the implementation of NST1 and the SDG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s v="National Employment Program (NEP)-Coordination and Business Development Advisors  ( BDAs)"/>
    <n v="17162062.539999999"/>
    <n v="2.8603437566666665"/>
    <m/>
    <m/>
    <m/>
    <m/>
    <m/>
    <s v="Not Applicable"/>
    <s v="Not Applicable"/>
    <s v="Multi-Sector"/>
    <x v="9"/>
    <s v="Rwanda Development Board (RDB)"/>
    <s v="Sectoral Ministry"/>
    <m/>
    <s v="Ongoing"/>
    <s v="2020*"/>
    <n v="2024"/>
    <s v="Start Date:01/07/2015_x000a_End date: 31/10/2024_x000a_"/>
    <s v="Not Applicable"/>
    <s v="Technical Assistance"/>
    <s v="Swedish International Development Cooperation Agency (SIDA ) "/>
    <s v="Grant/GoR"/>
    <s v="Multirateral"/>
    <s v="1. Knowledge Products (Capacity Building or Technology Transfer)"/>
    <m/>
    <n v="17162062.539999999"/>
    <s v="The purpose of the project is to equip the workforce with vital skills and attitude for increased productivity that are needed for the private sector growth in all District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s v="Rwanda Innovation Fund project"/>
    <n v="18026580"/>
    <n v="3.0044300000000002"/>
    <m/>
    <m/>
    <n v="5413980"/>
    <n v="6046560"/>
    <n v="6566040"/>
    <s v="Not Applicable"/>
    <s v="Not Applicable"/>
    <s v="Multi-Sector"/>
    <x v="9"/>
    <s v="Rwanda Development Board (RDB)"/>
    <s v="Sectoral Ministry"/>
    <m/>
    <s v="Ongoing"/>
    <n v="2023"/>
    <n v="2026"/>
    <s v="Start Date:22/03/2023_x000a_End date: 31/12/2026_x000a_"/>
    <s v="Not Applicable"/>
    <s v="Technical Assistance"/>
    <s v="AfDB/Private Investors/GoR"/>
    <s v="Loan/GoR"/>
    <s v="Multirateral"/>
    <s v="3. Budgeting &amp; Investment"/>
    <m/>
    <n v="18026580"/>
    <s v="The objective of this project is to establish the innovation fund (addressing the financing gap that tech-enabled companies face at different growth stages in Rwanda and in the wider East African region) and technical support for innovative companies in Gasabo Distric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s v="Support to Investment Promotion in Rwanda"/>
    <n v="2975884.74"/>
    <n v="0.49598079000000006"/>
    <m/>
    <m/>
    <m/>
    <m/>
    <m/>
    <s v="Not Applicable"/>
    <s v="Not Applicable"/>
    <s v="Multi-Sector"/>
    <x v="9"/>
    <s v="Rwanda Development Board (RDB)"/>
    <s v="Sectoral Ministry"/>
    <m/>
    <s v="Ongoing"/>
    <n v="2020"/>
    <n v="2026"/>
    <s v="Start Date:10/07/2021_x000a_End date: 30/06/2026_x000a_"/>
    <s v="Not Applicable"/>
    <s v="Project"/>
    <s v="European Union (EU)"/>
    <s v="Grant"/>
    <s v="Multirateral"/>
    <s v="3. Budgeting &amp; Investment"/>
    <m/>
    <n v="2975884.74"/>
    <s v="The objective of this project is to promote trade and investment across sectors which would provide support to households and boost employment and growth towards recovery of COVID-19 impact to Rwand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s v="Strategic Capacity Building Initiative (SCBI)"/>
    <n v="3978000"/>
    <n v="0.66300000000000003"/>
    <m/>
    <m/>
    <n v="1482000"/>
    <n v="1014000"/>
    <n v="1482000"/>
    <s v="Not Applicable"/>
    <s v="Not Applicable"/>
    <s v="Multi-Sector"/>
    <x v="9"/>
    <s v="Rwanda Development Board (RDB)"/>
    <s v="Sectoral Ministry"/>
    <m/>
    <s v="Ongoing"/>
    <n v="2020"/>
    <n v="2026"/>
    <s v="Start Date:01/07/2020_x000a_End date: 31/12/2026_x000a_"/>
    <s v="Not Applicable"/>
    <s v="Technical Assistance"/>
    <s v="GoR"/>
    <s v="Government of Rwanda(GoR)"/>
    <s v="Government of Rwanda(GoR)"/>
    <s v="1. Knowledge Products (Capacity Building or Technology Transfer)"/>
    <m/>
    <n v="3978000"/>
    <s v="The objective of this project is to strengthen the capacity of institutions in priority sector of NST1 by increasing productivity and performance through coaching and training in Gasabo, Kicukiro, Nyarugenge districts. ( Updaded Feb 2024 MINECOFIN MTPIP)"/>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s v="Strengthening citizen participation in national planning and Budgeting for increased transparency and Accountability in Rwanda "/>
    <n v="45749.88"/>
    <n v="7.62498E-3"/>
    <m/>
    <m/>
    <m/>
    <m/>
    <m/>
    <s v="Not Applicable"/>
    <s v="Not Applicable"/>
    <s v="Multi-Sector"/>
    <x v="9"/>
    <s v="MINECOFIN"/>
    <s v="Sectoral Ministry"/>
    <m/>
    <s v="Concluded"/>
    <n v="2020"/>
    <n v="2023"/>
    <s v="Start Date:01/07/2019_x000a_End date: 30/06/2023_x000a_"/>
    <s v="Not Applicable"/>
    <s v="Technical Assistance"/>
    <s v="UNICEF/GoR"/>
    <s v="Grant"/>
    <s v="Multirateral"/>
    <s v="1. Knowledge Products (Capacity Building or Technology Transfer)"/>
    <m/>
    <n v="45749.88"/>
    <s v="Objectives of the project is to Strengthen Citizens' participation in planning and Budgeting"/>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s v="NSDS3 Basket Fund NIS "/>
    <n v="2099958"/>
    <n v="0.349993"/>
    <m/>
    <n v="2099958"/>
    <m/>
    <m/>
    <m/>
    <s v="Not Applicable"/>
    <s v="Not Applicable"/>
    <s v="Multi-Sector"/>
    <x v="9"/>
    <s v="National Institute of Statistics of Rwanda (NISR)"/>
    <s v="Sectoral Ministry"/>
    <m/>
    <s v="Concluded"/>
    <n v="2020"/>
    <n v="2023"/>
    <s v="Start Date:01/07/2019_x000a_End date: 30/06/2023_x000a_"/>
    <s v="Not Applicable"/>
    <s v="Technical Assistance"/>
    <s v="DFID, EU, WB, ONE UN and GOR "/>
    <s v="Loan/GoR"/>
    <s v="Multirateral"/>
    <s v="2. Policy, Strategy &amp; Legislation"/>
    <m/>
    <n v="2099958"/>
    <s v="The objective of the project is to enhance capacity development within NISR and National Statistics Services (NS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Baseline Survey to inform tracking of NDC actions "/>
    <m/>
    <s v="International protocols implementation"/>
    <n v="1186635.6838218304"/>
    <n v="0.19777261397030507"/>
    <n v="186530.63936642843"/>
    <n v="369497.06073249882"/>
    <n v="265186.99585574464"/>
    <n v="267683.76542698586"/>
    <n v="97737.222440172613"/>
    <s v="Not Applicable"/>
    <s v="Not Applicable"/>
    <s v="Multi-Sector"/>
    <x v="9"/>
    <s v="Rwanda Environment Management Authority (REMA)"/>
    <s v="Sectoral Ministry"/>
    <m/>
    <s v="Ongoing"/>
    <s v="2020*"/>
    <n v="2026"/>
    <s v="Start date:1-7-2008_x000a_Current End date:30-6-2026_x000a_"/>
    <s v="Not Applicable"/>
    <s v="Technical Assistance"/>
    <s v="Italy, UNDP,UNEP"/>
    <s v="Grant"/>
    <s v="Multirateral"/>
    <s v="4. Monitoring &amp; Evaluation (M&amp;E)"/>
    <m/>
    <n v="1186635.6838218304"/>
    <s v="Countrywide                                                                                     Updated from $ 2,694,730 (REM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Improve GHG inventory and MRV system"/>
    <m/>
    <m/>
    <s v="Capacity building initiative transparency (CBIT)"/>
    <n v="361759.07784660591"/>
    <n v="6.0293179641100987E-2"/>
    <n v="83134.498744446581"/>
    <n v="200466.42373667131"/>
    <n v="78158.155365488055"/>
    <n v="0"/>
    <n v="0"/>
    <s v="Not Applicable"/>
    <s v="Not Applicable"/>
    <s v="Multi-Sector"/>
    <x v="9"/>
    <s v="Rwanda Environment Management Authority (REMA)"/>
    <s v="Sectoral Ministry"/>
    <m/>
    <s v="Ongoing"/>
    <n v="2020"/>
    <n v="2024"/>
    <s v="Start Date: 1-7-2020  _x000a_End date: 30-10-2021                 Extended to 2024_x000a_"/>
    <s v="Not Applicable"/>
    <s v="Technical Assistance"/>
    <s v="Conservation International (CI) ,GEF/UNDP"/>
    <s v="Grant"/>
    <s v="Multirateral"/>
    <s v="4. Monitoring &amp; Evaluation (M&amp;E)"/>
    <m/>
    <n v="361759.07784660591"/>
    <s v="The project aims to strengthen the Capacity of Institutions in Rwanda to comply with the Transparency Requirements of the Paris Agreement .                                                                          Updated from concluded ($724,921) RE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s v="ICT Private Sector Development &amp; Kigali Innovation City "/>
    <n v="22288909.279259998"/>
    <n v="3.7148182132099996"/>
    <m/>
    <m/>
    <n v="6984516.4264199995"/>
    <n v="7911936.4264199995"/>
    <n v="7392456.4264199995"/>
    <s v="Not Applicable"/>
    <s v="Not Applicable"/>
    <s v="Multi-Sector"/>
    <x v="9"/>
    <s v="Rwanda  Development Board (RDB) "/>
    <s v="Sectoral Ministry"/>
    <m/>
    <s v="Ongoing"/>
    <s v="2020*"/>
    <n v="2026"/>
    <s v="Start Date: 1-7-2008  _x000a_End date: 30-06-2026_x000a_"/>
    <s v="Not Applicable"/>
    <s v="Project"/>
    <s v="Africa50 and Arab Development Bank-BADEA"/>
    <s v="Loan/GoR"/>
    <s v="Multirateral"/>
    <s v="3. Budgeting &amp; Investment"/>
    <m/>
    <n v="22288909.279259998"/>
    <s v="The project aims to is to attract private investors in ICT sector . Updated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s v="GIH  E-Service in key sectors"/>
    <n v="0"/>
    <n v="0"/>
    <m/>
    <m/>
    <m/>
    <m/>
    <m/>
    <m/>
    <m/>
    <s v="Multi-Sector"/>
    <x v="9"/>
    <s v="RWANDA INFORMATION SOCIETY AUTHORITY (RISA)"/>
    <s v="Sectoral Ministry"/>
    <m/>
    <s v="Without support"/>
    <m/>
    <m/>
    <s v="To be determined"/>
    <s v="High"/>
    <s v="Project"/>
    <m/>
    <m/>
    <s v="To be determined"/>
    <s v="3. Budgeting &amp; Investment"/>
    <m/>
    <n v="0"/>
    <s v="New Project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s v="Manufacturing Growth Project (Construction of Two Advanced Factory Units)"/>
    <n v="7329828"/>
    <n v="1.221638"/>
    <m/>
    <m/>
    <m/>
    <m/>
    <m/>
    <s v="Not Applicable"/>
    <s v="Not Applicable"/>
    <s v="Multi-Sector"/>
    <x v="9"/>
    <s v="Rwanda  Development Board (RDB) "/>
    <s v="Sectoral Ministry"/>
    <m/>
    <s v="Ongoing"/>
    <s v="2020*"/>
    <n v="2023"/>
    <s v="Start Date: 1-7-2015  _x000a_End date: 30-06-2023_x000a_"/>
    <s v="Not Applicable"/>
    <s v="Project"/>
    <s v="Africa50 and Arab Development Bank-BADEA"/>
    <s v="Grant"/>
    <s v="Multirateral"/>
    <s v="3. Budgeting &amp; Investment"/>
    <m/>
    <n v="7329828"/>
    <s v="_x000a_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s v="Rwanda Engineering and Manufacturing Corporation (REMCo)"/>
    <n v="9553266.3399999999"/>
    <n v="1.5922110566666667"/>
    <m/>
    <m/>
    <m/>
    <m/>
    <m/>
    <s v="Not Applicable"/>
    <s v="Not Applicable"/>
    <s v="Multi-Sector"/>
    <x v="9"/>
    <s v="Ministry of Defense (MoD)"/>
    <s v="Sectoral Ministry"/>
    <m/>
    <s v="Ongoing"/>
    <s v="2020*"/>
    <n v="2024"/>
    <s v="Start Date: 10-07-2017  _x000a_End date: 30-09-2024_x000a_"/>
    <s v="Not Applicable"/>
    <s v="Project"/>
    <s v="China/GoR"/>
    <s v="Loan/GoR"/>
    <s v="Bilateral"/>
    <s v="3. Budgeting &amp; Investment"/>
    <m/>
    <n v="9553266.3399999999"/>
    <s v="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Improved green culture and climate change resilience within Rwandan rulal communities"/>
    <n v="1000000"/>
    <n v="0.16666666666666666"/>
    <n v="200000"/>
    <n v="400000"/>
    <n v="400000"/>
    <m/>
    <m/>
    <s v="Not Applicable"/>
    <s v="Not Applicable"/>
    <s v="Multi-Sector"/>
    <x v="9"/>
    <s v="Rural Environment and Development Organization (REDO)"/>
    <s v="Non Government Organizations"/>
    <m/>
    <s v="Planned"/>
    <n v="2021"/>
    <n v="2024"/>
    <s v="Start Date: 1/08/2021_x000a_End date: 31/07/2024_x000a_"/>
    <s v="Not Applicable"/>
    <s v="Technical Assistance"/>
    <s v="Government of Italy"/>
    <s v="Grant"/>
    <s v="Bilateral"/>
    <s v="1. Knowledge Products (Capacity Building or Technology Transfer)"/>
    <m/>
    <n v="1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Strengthening Community Based Climate change Adaptation of smallholder farmers in Bugesera District Project"/>
    <n v="27298.518"/>
    <n v="4.5497530000000001E-3"/>
    <n v="27298.518"/>
    <m/>
    <m/>
    <m/>
    <m/>
    <s v="Not Applicable"/>
    <s v="Not Applicable"/>
    <s v="Multi-Sector"/>
    <x v="9"/>
    <s v="Action  pour la Protection de l'Environnement et la  Protection des Filieres  Agricoles (APEFA)"/>
    <s v="Non Government Organizations"/>
    <m/>
    <s v="Concluded"/>
    <n v="2020"/>
    <n v="2021"/>
    <s v="Start Date: 15/06/2020_x000a_End date: 31/08/2021_x000a_"/>
    <s v="Not Applicable"/>
    <s v="Technical Assistance"/>
    <s v="UNDP"/>
    <s v="Grant"/>
    <s v="Multirateral"/>
    <s v="1. Knowledge Products (Capacity Building or Technology Transfer)"/>
    <m/>
    <n v="27298.518"/>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Enhancing Socio-Economic And Climate Resilience Through Ecosystem Based Adaptation ( Esecreba) In Gakenke District"/>
    <n v="0"/>
    <n v="0"/>
    <m/>
    <m/>
    <m/>
    <m/>
    <m/>
    <s v="1. Support to develop the concept note                                                                        2. Stakeholders engagement"/>
    <n v="250000"/>
    <s v="Multi-Sector"/>
    <x v="9"/>
    <s v="Action  pour la Protection de l'Environnement et la  Protection des Filieres  Agricoles (APEFA)"/>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Integrated Natural Resources Management for Resilience to climate Change and improving the livelihood for communities in Gakenke District. (INRM- Gakenke District)"/>
    <n v="0"/>
    <n v="0"/>
    <m/>
    <m/>
    <m/>
    <m/>
    <m/>
    <s v="1. Support to develop the concept note                                                                    2. Stakeholders engagement"/>
    <n v="250000"/>
    <s v="Multi-Sector"/>
    <x v="9"/>
    <s v="Action  pour la Protection de l'Environnement et la  Protection des Filieres  Agricoles (APEFA)"/>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Strengthening the Capacity of Environmental NGOs to actively participate and contribute to the Implementation of NDC and GGCRS Priorities through Bankable projects."/>
    <n v="0"/>
    <n v="0"/>
    <m/>
    <m/>
    <m/>
    <m/>
    <m/>
    <s v="1. Support to develop the concept note                                                                         2. Stakeholders engagement"/>
    <n v="230000"/>
    <s v="Multi-Sector"/>
    <x v="9"/>
    <s v="Rwanda Environmental NGO's Forum (RENGOF)"/>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Gender and NDC: Empower Women and Youth Organisations and Structures to actively participate in the implementation of NDC Priorities "/>
    <n v="0"/>
    <n v="0"/>
    <m/>
    <m/>
    <m/>
    <m/>
    <m/>
    <s v="1. Support to develop the concept note                                                                        2. Stakeholders engagement"/>
    <n v="230000"/>
    <s v="Multi-Sector"/>
    <x v="9"/>
    <s v="Rwanda Environmental NGO's Forum (RENGOF)"/>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Evidence Based Advocacy: Conduct Policy and communuty based Research on   environmental and climate change Laws and strategies (2 annual policy research and  Policy Dialogue)"/>
    <n v="0"/>
    <n v="0"/>
    <m/>
    <m/>
    <m/>
    <m/>
    <m/>
    <s v="1. Support to develop the concept note                                                                        2. Stakeholders engagement"/>
    <n v="300000"/>
    <s v="Environment and Natural Resources"/>
    <x v="11"/>
    <s v="Rwanda Environmental NGO's Forum (RENGOF)"/>
    <s v="Non Government Organizations"/>
    <m/>
    <s v="Without support"/>
    <m/>
    <m/>
    <s v="To be determined"/>
    <s v="Medium"/>
    <s v="Technical Assistance"/>
    <m/>
    <m/>
    <s v="To be determined"/>
    <s v="2. Policy, Strategy &amp; Legislation"/>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Environmental and climate change education including training and build capacity of Media in environment and climate change reporting and establish a national/regional education and research centre"/>
    <n v="0"/>
    <n v="0"/>
    <m/>
    <m/>
    <m/>
    <m/>
    <m/>
    <s v="1. Support to develop the concept note                                                                       2. Stakeholders engagement"/>
    <n v="300000"/>
    <s v="Environment and Natural Resources"/>
    <x v="11"/>
    <s v="Rwanda Environmental NGO's Forum (RENGOF)"/>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Eco-Schools Programme"/>
    <n v="1020614.20045"/>
    <n v="0.17010236674166668"/>
    <n v="68417.820449999999"/>
    <n v="596279"/>
    <n v="163667.84"/>
    <n v="192249.54"/>
    <m/>
    <s v="Not Applicable"/>
    <s v="Not Applicable"/>
    <s v="Education"/>
    <x v="5"/>
    <s v="Albertine Rift Conservation Society (ARCOS)"/>
    <s v="Non Government Organizations"/>
    <m/>
    <s v="Ongoing"/>
    <n v="2020"/>
    <n v="2023"/>
    <s v="Start: 30/09/2020_x000a_End: 30/09/2023_x000a_"/>
    <s v="Not Applicable"/>
    <s v="Project"/>
    <s v="Danish Outdoor Council/Civil Society in Development (DOC-CISU)"/>
    <s v="Grant"/>
    <s v="Multirateral"/>
    <s v="3. Budgeting &amp; Investment"/>
    <m/>
    <n v="1020614.20045"/>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Eco-Schools as a tool for integrating sustainable development and climate action within the Competency-Based Curriculum in Rwanda "/>
    <n v="0"/>
    <n v="0"/>
    <m/>
    <m/>
    <m/>
    <m/>
    <m/>
    <s v="1.Review of the concept note and development of the project proposal                                            2. Develop awaireness tools and curricula integrating for integrating sustainable development and climate action sustainable development and climate action "/>
    <n v="250000"/>
    <s v="Education"/>
    <x v="5"/>
    <s v="Albertine Rift Conservation Society (ARCOS)"/>
    <s v="Non Government Organizations"/>
    <m/>
    <s v="Without support"/>
    <m/>
    <m/>
    <s v="To be determined"/>
    <s v="Medium"/>
    <s v="Project"/>
    <m/>
    <m/>
    <s v="To be determined"/>
    <s v="3. Budgeting &amp; Investment"/>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Knowledge management and learning: Establish an online platform for best practices in environmental climate change for CSOs"/>
    <n v="0"/>
    <n v="0"/>
    <m/>
    <m/>
    <m/>
    <m/>
    <m/>
    <s v=" Support to develop the concept note "/>
    <n v="300000"/>
    <s v="Environment and Natural Resources"/>
    <x v="11"/>
    <s v="Rwanda Environmental NGO's Forum (RENGOF)"/>
    <s v="Non Government Organizations"/>
    <m/>
    <s v="Without support"/>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Building Nature Based Community Development Models for sustainable livelihoods and climate resilience in East Africa Mountain ecosystems "/>
    <n v="0"/>
    <n v="0"/>
    <m/>
    <m/>
    <m/>
    <m/>
    <m/>
    <s v=" Support to develop the concept note "/>
    <n v="300000"/>
    <s v="Environment and Natural Resources"/>
    <x v="11"/>
    <s v="Albertine Rift Conservation Society (ARCOS)"/>
    <s v="Non Government Organizations"/>
    <m/>
    <s v="Without support"/>
    <m/>
    <m/>
    <s v="To be determined"/>
    <s v="Medium"/>
    <s v="Technical Assistance"/>
    <m/>
    <m/>
    <s v="To be determined"/>
    <m/>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s v="International Networking, Knowledge Sharing, and Capacity Building for Improved Air Quality in East African Countries (Rwanda, Kenya, Uganda)"/>
    <n v="0"/>
    <n v="0"/>
    <m/>
    <m/>
    <m/>
    <m/>
    <m/>
    <s v="Not Applicable"/>
    <s v="Not Applicable"/>
    <s v="Environment and Natural Resources"/>
    <x v="11"/>
    <s v="USAID"/>
    <s v="Non Government Organizations"/>
    <m/>
    <s v="Without support"/>
    <n v="2020"/>
    <n v="2023"/>
    <s v="Start: 30/09/2020_x000a_End: 30/09/2023_x000a_"/>
    <s v="Low"/>
    <s v="Technical Assistance"/>
    <s v="US State Department"/>
    <m/>
    <s v="To be determined"/>
    <s v="1. Knowledge Products (Capacity Building or Technology Transfer)"/>
    <m/>
    <n v="0"/>
    <s v="Build a strong international community of practice that provides an exchange of knowledge, teaching materials, and data among scientists, practitioners, decision makers, and other stakeholders towards the goal of clean air in East Afric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Rwanda Air Quality and Climate Change Monitoring Project"/>
    <n v="239542.08657118049"/>
    <n v="3.9923681095196749E-2"/>
    <n v="239542.08657118049"/>
    <m/>
    <m/>
    <m/>
    <m/>
    <s v="Not Applicable"/>
    <s v="Not Applicable"/>
    <s v="Multi-Sector"/>
    <x v="11"/>
    <s v="Rwanda Environment Management Authority (REMA)"/>
    <s v="Sectoral Ministry"/>
    <m/>
    <s v="Concluded"/>
    <s v="2020*"/>
    <n v="2021"/>
    <s v="Start date: 01/07/2017_x000a_Current End date: 25-3-2021_x000a_"/>
    <s v="Not Applicable"/>
    <s v="Technical Assistance"/>
    <s v="UNEP/GoR"/>
    <s v="Grant/GoR"/>
    <s v="Multirateral"/>
    <s v="4. Monitoring &amp; Evaluation (M&amp;E)"/>
    <m/>
    <n v="239542.08657118049"/>
    <s v="The objective of the project is to Monitor Air Quality and Climate chang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s v="Kigali Amendiment Implementation Plan"/>
    <n v="0"/>
    <n v="0"/>
    <m/>
    <m/>
    <m/>
    <m/>
    <m/>
    <s v="1.Review of the concept note and development of the project proposal            2. Support to the development of feasibility study"/>
    <n v="230000"/>
    <s v="Multi-Sector"/>
    <x v="11"/>
    <s v="Rwanda Environment Management Authority (REMA)"/>
    <s v="Sectoral Ministry"/>
    <m/>
    <s v="Without support"/>
    <m/>
    <m/>
    <s v="To be determined"/>
    <s v="Medium"/>
    <s v="Technical Assistance"/>
    <s v="Ozone Secretariat/ UNEP&amp; UNIDO"/>
    <m/>
    <s v="To be determined"/>
    <s v="4. Monitoring &amp; Evaluation (M&amp;E)"/>
    <m/>
    <n v="0"/>
    <s v="NEW AREA"/>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2 NDC MRV report, 1 NCs and 1 BURs"/>
    <s v="To be determined (TBD)"/>
    <n v="7000000"/>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Operationalization of Rwanda NDCs Implementation Framework "/>
    <n v="0"/>
    <n v="0"/>
    <m/>
    <m/>
    <m/>
    <m/>
    <m/>
    <s v="1.Review of the concept note and development of the project proposal            2. Support to the development of feasibility study"/>
    <n v="230000"/>
    <s v="Multi-Sector"/>
    <x v="9"/>
    <s v="Ministry of Environment (MoE)"/>
    <s v="Sectoral Ministry"/>
    <m/>
    <s v="Without support"/>
    <m/>
    <m/>
    <s v="To be determined"/>
    <s v="High"/>
    <s v="Technical Assistance"/>
    <m/>
    <m/>
    <s v="To be determined"/>
    <s v="4. Monitoring &amp; Evaluation (M&amp;E)"/>
    <m/>
    <n v="0"/>
    <s v="Concept note   "/>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3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Operationalise the MRV "/>
    <n v="0"/>
    <n v="0"/>
    <m/>
    <m/>
    <m/>
    <m/>
    <m/>
    <s v="1.Review of the concept note and development of the project proposal              2. Support to the development of feasibility study"/>
    <n v="230000"/>
    <s v="Multi-Sector"/>
    <x v="9"/>
    <s v="Ministry of Environment (MoE)"/>
    <s v="Sectoral Ministry"/>
    <m/>
    <s v="Without support"/>
    <m/>
    <m/>
    <s v="To be determined"/>
    <s v="High"/>
    <s v="Technical Assistance"/>
    <m/>
    <m/>
    <s v="To be determined"/>
    <s v="4. Monitoring &amp; Evaluation (M&amp;E)"/>
    <m/>
    <n v="0"/>
    <s v=" MRV framework for Rwanda’s updated NDC"/>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4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Rwanda  Biennial Transparent Report (BTR) "/>
    <n v="356417.69774936943"/>
    <n v="5.0916813964195631E-2"/>
    <n v="0"/>
    <n v="0"/>
    <m/>
    <n v="27246.277224230671"/>
    <n v="329171.42052513873"/>
    <s v="Not Applicable"/>
    <s v="Not Applicable"/>
    <s v="Multi-Sector"/>
    <x v="9"/>
    <s v="Rwanda Environment Management Authority (REMA)"/>
    <s v="Sectoral Ministry"/>
    <m/>
    <s v="Ongoing"/>
    <n v="2021"/>
    <n v="2024"/>
    <s v="Start date: 14/9/2021_x000a_Current End date:14/9/2024_x000a_"/>
    <s v="Not Applicable"/>
    <s v="Technical Assistance"/>
    <s v="UNEP"/>
    <s v="Grant"/>
    <s v="Multirateral"/>
    <s v="4. Monitoring &amp; Evaluation (M&amp;E)"/>
    <m/>
    <n v="559314.00532096613"/>
    <s v="Conduct National GHG inventory of GHG emissions by sources and removals by sink.                                                                        Updated from $479,084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5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Fourth National Communication (NC4) project"/>
    <n v="560410.83417057607"/>
    <n v="8.0058690595796581E-2"/>
    <n v="13521.344407958275"/>
    <n v="82127.648585999079"/>
    <n v="241671.11894894633"/>
    <n v="131450.70653524392"/>
    <n v="91640.015692428409"/>
    <m/>
    <m/>
    <s v="Multi-Sector"/>
    <x v="9"/>
    <s v="Rwanda Environment Management Authority (REMA)"/>
    <s v="Sectoral Ministry"/>
    <m/>
    <s v="Ongoing"/>
    <n v="2021"/>
    <n v="2024"/>
    <s v="Start date: 14/09/2021_x000a_Current End date:09/04/2024_x000a_"/>
    <s v="Not Applicable"/>
    <s v="Technical Assistance"/>
    <s v="UNEP/GEF"/>
    <s v="Grant/GoR"/>
    <s v="Multirateral"/>
    <s v="4. Monitoring &amp; Evaluation (M&amp;E)"/>
    <m/>
    <n v="560410.83417057607"/>
    <s v="Updated from without support to ongoing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6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trengthening national capacity for NDC implementation, tracking the progress and reporting"/>
    <n v="0"/>
    <n v="0"/>
    <m/>
    <m/>
    <m/>
    <m/>
    <m/>
    <s v=" 1.Support to develop the concept note 2. Conduct capacity need assessment "/>
    <n v="230000"/>
    <s v="Multi-Sector"/>
    <x v="9"/>
    <s v="Ministry of Environment (MoE)"/>
    <s v="Sectoral Ministry"/>
    <m/>
    <s v="Without support"/>
    <m/>
    <m/>
    <s v="To be determined"/>
    <s v="Medium"/>
    <s v="Technical Assistance"/>
    <s v="Swedish Environmental Protection Agency"/>
    <m/>
    <s v="To be determined"/>
    <s v="4. Monitoring &amp; Evaluation (M&amp;E)"/>
    <m/>
    <n v="0"/>
    <s v="New area of investment"/>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7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upport Communication and awereness raising on NDCs Implementation"/>
    <n v="0"/>
    <n v="0"/>
    <m/>
    <m/>
    <m/>
    <m/>
    <m/>
    <s v="1. Support to develop the concept note and development of the project proposal"/>
    <n v="230000"/>
    <s v="Multi-Sector"/>
    <x v="9"/>
    <s v="Ministry of Environment (MoE)"/>
    <s v="Sectoral Ministry"/>
    <m/>
    <s v="Without support"/>
    <m/>
    <m/>
    <s v="To be determined"/>
    <s v="High"/>
    <s v="Technical Assistance"/>
    <m/>
    <m/>
    <s v="To be determined"/>
    <s v="4. Monitoring &amp; Evaluation (M&amp;E)"/>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Building Capacity of  Local Government  to integrate climate change (adaptation and mitigation) into District Development Strategies based on experience of the 4 pilote Districts (Musanze, Nyagatare, Rubavu and Muhanga)"/>
    <n v="0"/>
    <e v="#DIV/0!"/>
    <m/>
    <m/>
    <m/>
    <m/>
    <m/>
    <s v="Not Applicable"/>
    <s v="Not Applicable"/>
    <s v="Multi-Sector"/>
    <x v="9"/>
    <s v="Ministry of Environment (MoE)"/>
    <s v="Sectoral Ministry"/>
    <m/>
    <s v="Without support"/>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Building Capacity of national negotiators and technical officers  to effectively negotiate in international climate change meetings"/>
    <n v="0"/>
    <e v="#DIV/0!"/>
    <m/>
    <m/>
    <m/>
    <m/>
    <m/>
    <s v="Not Applicable"/>
    <s v="Not Applicable"/>
    <s v="Multi-Sector"/>
    <x v="9"/>
    <s v="Ministry of Environment (MoE)"/>
    <s v="Sectoral Ministry"/>
    <m/>
    <s v="Without support"/>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2 2 Number of awareness Campaign on ECC mainstreaming conducted"/>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roject to be developed"/>
    <n v="0"/>
    <e v="#DIV/0!"/>
    <m/>
    <m/>
    <m/>
    <m/>
    <m/>
    <s v="Support to the sector for project identification"/>
    <s v="Not Applicable"/>
    <s v="To be determined"/>
    <x v="1"/>
    <s v="To be detemined"/>
    <s v="To be determined"/>
    <m/>
    <s v="To be determined"/>
    <m/>
    <m/>
    <s v="To be determined"/>
    <s v="Not Applicable"/>
    <s v="To be determined"/>
    <m/>
    <m/>
    <s v="To be determined"/>
    <m/>
    <m/>
    <m/>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n v="3000000"/>
    <s v="Multi-sector"/>
    <s v="Mitigation"/>
    <s v="Ministry of Finance (MINECOFIN)"/>
    <s v="Finance or Planning"/>
    <s v="Environment or Climate Change"/>
    <s v="Sectoral Ministry "/>
    <s v="To be determined (TBD)"/>
    <s v="MoE,  REMA and other NDC participating sectors)"/>
    <s v="technical assistance to scale up project proposal"/>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upport for the development of a scale-up plan for the project reducing vulnerability to climate change in north west Rwanda through community based adaptation"/>
    <n v="101068.10124484875"/>
    <n v="3.3689367081616246E-2"/>
    <m/>
    <m/>
    <m/>
    <m/>
    <m/>
    <s v="Not Applicable"/>
    <s v="Not Applicable"/>
    <s v="Multi-Sector"/>
    <x v="11"/>
    <s v="Ministry of Environment (MoE)"/>
    <s v="Sectoral Ministry"/>
    <m/>
    <s v="Ongoing"/>
    <s v="2020*"/>
    <n v="2023"/>
    <s v="Start: 30/06/2018_x000a_End: 30/06/2023_x000a_"/>
    <s v="Not Applicable"/>
    <s v="Technical Assistance"/>
    <s v="UNFCCC"/>
    <s v="Grant/GoR"/>
    <s v="Multirateral"/>
    <s v="2. Policy, Strategy &amp; Legislation"/>
    <m/>
    <n v="101068.10124484875"/>
    <s v="The project aims to design and develop scaling up pathways for adaptation funds proje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overty Environment Action (PEA) for SDG Programme"/>
    <n v="832742.10669030191"/>
    <n v="0.27758070223010062"/>
    <n v="208185.52667257548"/>
    <n v="208185.52667257548"/>
    <n v="208185.52667257548"/>
    <n v="208185.52667257548"/>
    <m/>
    <s v="Not Applicable"/>
    <s v="Not Applicable"/>
    <s v="Multi-Sector"/>
    <x v="11"/>
    <s v="Rwanda Environment Management Authority (REMA)"/>
    <s v="Sectoral Ministry"/>
    <m/>
    <s v="Ongoing"/>
    <s v="2020*"/>
    <n v="2024"/>
    <s v="Start date: 12/7/2017_x000a_End date: 30/6/2024_x000a_"/>
    <s v="Not Applicable"/>
    <s v="Technical Assistance"/>
    <s v="UNEP/UNDP "/>
    <s v="Grant/GoR"/>
    <s v="Multirateral"/>
    <s v="2. Policy, Strategy &amp; Legislation"/>
    <m/>
    <n v="832742.10669030191"/>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EA phase II"/>
    <n v="0"/>
    <n v="0"/>
    <m/>
    <m/>
    <m/>
    <m/>
    <m/>
    <s v="1.Review of the concept note and development of the project proposal              2. Support to the development of feasibility study"/>
    <n v="230000"/>
    <s v="Multi-Sector"/>
    <x v="11"/>
    <s v="Rwanda Environment Management Authority (REMA)"/>
    <s v="Sectoral Ministry"/>
    <m/>
    <s v="Without support"/>
    <m/>
    <m/>
    <s v="To be determined"/>
    <s v="Medium"/>
    <s v="Technical Assistance"/>
    <s v="EU,GoR"/>
    <m/>
    <s v="To be determined"/>
    <m/>
    <m/>
    <n v="0"/>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Improving livelihoods and climate resilience of the smallholder farmers by the use of green technologies in the district of Ngoma"/>
    <n v="38832.464329176823"/>
    <n v="1.2944154776392275E-2"/>
    <n v="19416.232164588411"/>
    <n v="19416.232164588411"/>
    <m/>
    <m/>
    <m/>
    <s v="Not Applicable"/>
    <s v="Not Applicable"/>
    <s v="Multi-Sector"/>
    <x v="11"/>
    <s v="RWARRI (Rwanda Rural Rehabilitaion Initiatives)"/>
    <s v="Non Government Organizations"/>
    <m/>
    <s v="Concluded"/>
    <s v="2020*"/>
    <n v="2022"/>
    <s v="Start date: 21/10/2010_x000a_End date: 30/6/2022_x000a_"/>
    <s v="Not Applicable"/>
    <s v="Project"/>
    <s v="FONERWA"/>
    <s v="Grant/GoR"/>
    <s v="Government of Rwanda(GoR)"/>
    <s v="3. Budgeting &amp; Investment"/>
    <m/>
    <n v="194162.32164588411"/>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romoting Smallholder Agro-export Competitiveness Project (PSAC)"/>
    <n v="0"/>
    <n v="0"/>
    <m/>
    <m/>
    <m/>
    <m/>
    <m/>
    <m/>
    <m/>
    <s v="Agriculture"/>
    <x v="0"/>
    <s v="NATIONAL AGRICULTURAL EXPORT DEVELOPMENT BOARD (NAEB)"/>
    <s v="Sectoral Ministry"/>
    <m/>
    <s v="Without support"/>
    <m/>
    <m/>
    <s v="To be determined"/>
    <s v="Medium"/>
    <s v="To be determined"/>
    <m/>
    <m/>
    <s v="To be determined"/>
    <m/>
    <m/>
    <n v="0"/>
    <s v="New MTPIP MINECOFIN 2023-2026"/>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Improving the livelihood of the small holder farmers by promoting climate resilient measures in Ngeruka and Nyarugenge sectors, Bugesera District"/>
    <n v="19500"/>
    <n v="6.4999999999999997E-3"/>
    <n v="19500"/>
    <m/>
    <m/>
    <m/>
    <m/>
    <s v="Not Applicable"/>
    <s v="Not Applicable"/>
    <s v="Multi-Sector"/>
    <x v="11"/>
    <s v="Action  pour la Protection de l'Environnement et la  Protection des Filieres  Agricoles (APEFA)"/>
    <s v="Non Government Organizations"/>
    <m/>
    <s v="Concluded"/>
    <n v="2020"/>
    <n v="2021"/>
    <s v="Start date:19/03/2020_x000a_End date: 19/08/2021_x000a_"/>
    <s v="Not Applicable"/>
    <s v="Project"/>
    <s v="UNDP"/>
    <s v="Grant"/>
    <s v="Multirateral"/>
    <s v="3. Budgeting &amp; Investment"/>
    <m/>
    <n v="19500"/>
    <s v="Updated from $25,000 (RENFOF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Community empowerment by Beekeeping and beehives for honey production in Musanze District, National Volcanoes Park"/>
    <n v="0"/>
    <n v="0"/>
    <m/>
    <m/>
    <m/>
    <m/>
    <m/>
    <s v=" Support to develop the concept note "/>
    <n v="300000"/>
    <s v="Multi-Sector"/>
    <x v="11"/>
    <s v="Rwanda Environmental   Conservation Organization (RECOR)"/>
    <s v="Non Government Organizations"/>
    <m/>
    <s v="Without support"/>
    <n v="2022"/>
    <n v="2023"/>
    <s v="Start date: 30/06/2022_x000a_End date: 30/06/2023_x000a_"/>
    <s v="Medium"/>
    <s v="Project"/>
    <m/>
    <m/>
    <s v="To be determined"/>
    <s v="3. Budgeting &amp; Investment"/>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Community Processing Centers"/>
    <n v="11384818.51"/>
    <n v="3.7949395033333331"/>
    <n v="2825017"/>
    <n v="84750.51"/>
    <n v="2825017"/>
    <n v="2825017"/>
    <n v="2825017"/>
    <s v="Not Applicable"/>
    <m/>
    <s v="Multi-Sector"/>
    <x v="9"/>
    <s v="MINECOFIN"/>
    <s v="Sectoral Ministry"/>
    <m/>
    <s v="Concluded"/>
    <s v="2020*"/>
    <n v="2024"/>
    <s v="Start date: 01/07/2015_x000a_End date: 30/06/2024_x000a_"/>
    <s v="Not Applicable"/>
    <s v="Technical Assistance"/>
    <s v="Ministry of Finance and Economic Planning (MINECOFIN)/GoR"/>
    <s v="Government of Rwanda(GoR)"/>
    <s v="Government of Rwanda(GoR)"/>
    <s v="3. Budgeting &amp; Investment"/>
    <m/>
    <n v="25425153"/>
    <s v="The project aims atpromoting and facilitating the private sector access finance, technology outsourcing, demonstration, adaptation, transfer, capacity development, innovation and value addition for sustained rural industrializ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upport to the EDF National Authorizing Office Project"/>
    <n v="102397.99"/>
    <n v="3.4132663333333334E-2"/>
    <m/>
    <n v="102397.99"/>
    <m/>
    <m/>
    <m/>
    <s v="Not Applicable"/>
    <m/>
    <s v="Multi-Sector"/>
    <x v="6"/>
    <s v="National Industrial Research and Development Agency (NIRDA)"/>
    <s v="Sectoral Ministry"/>
    <m/>
    <s v="Concluded"/>
    <s v="2020*"/>
    <n v="2022"/>
    <s v="Start date: 01/07/2017_x000a_End date: 30/06/2022_x000a_"/>
    <s v="Not Applicable"/>
    <s v="Project"/>
    <s v="European Union (EU)"/>
    <s v="Grant"/>
    <s v="Multirateral"/>
    <s v="4. Monitoring &amp; Evaluation (M&amp;E)"/>
    <m/>
    <n v="102397.99"/>
    <s v="To reinforce and strengthen permanent national capabilities to maximize the absorption, effectiveness and coherence of EU aid to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romotion of a bee-friendly environment around Akagera National Park in the Eastern province"/>
    <n v="27654.736444017577"/>
    <n v="9.2182454813391924E-3"/>
    <n v="27654.736444017577"/>
    <m/>
    <m/>
    <m/>
    <m/>
    <s v="Not Applicable"/>
    <s v="Not Applicable"/>
    <s v="Multi-Sector"/>
    <x v="11"/>
    <s v="The Future in Our Minds Rwanda (FIOM Rwanda)"/>
    <s v="Non Government Organizations"/>
    <m/>
    <s v="Concluded"/>
    <n v="2020"/>
    <n v="2021"/>
    <s v="Start date: 30/09/2020_x000a_End date: 30/09/2021_x000a_"/>
    <s v="Not Applicable"/>
    <s v="Project"/>
    <s v="UNDP "/>
    <s v="Grant"/>
    <s v="Multirateral"/>
    <s v="3. Budgeting &amp; Investment"/>
    <m/>
    <n v="27654.7364440175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romoting community and cultural based tourism in Gishwati-Mukura National Park area"/>
    <n v="14465.395487249994"/>
    <n v="4.8217984957499979E-3"/>
    <n v="14465.395487249994"/>
    <m/>
    <m/>
    <m/>
    <m/>
    <s v="Not Applicable"/>
    <s v="Not Applicable"/>
    <s v="Multi-Sector"/>
    <x v="11"/>
    <s v="Rural Environment and Development Organization (REDO)"/>
    <s v="Non Government Organizations"/>
    <m/>
    <s v="Concluded"/>
    <n v="2020"/>
    <n v="2021"/>
    <s v="Start date: 30/05/2020_x000a_End date: 30/06/2021_x000a_"/>
    <s v="Not Applicable"/>
    <s v="Project"/>
    <s v="Austria"/>
    <s v="Grant"/>
    <s v="Bilateral"/>
    <s v="3. Budgeting &amp; Investment"/>
    <m/>
    <n v="14465.39548724999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Integrated Action for Climate Change Resilience and Livelihood in mountainous Rwanda "/>
    <n v="38725.955556955443"/>
    <n v="1.2908651852318482E-2"/>
    <m/>
    <n v="0"/>
    <n v="21703.763169913538"/>
    <n v="17022.192387041905"/>
    <n v="0"/>
    <s v="Not Applicable"/>
    <s v="Not Applicable"/>
    <s v="Multi-Sector"/>
    <x v="11"/>
    <s v="Albertine Rift Conservation Society (ARCOS)"/>
    <s v="Non Government Organizations"/>
    <m/>
    <s v="Ongoing"/>
    <n v="2023"/>
    <n v="2024"/>
    <s v="Start date: 2023_x000a_End date: 2024_x000a_"/>
    <s v="Not Applicable"/>
    <s v="Project"/>
    <s v="CISU (Danish Civil Society Development Fund) "/>
    <s v="Grant"/>
    <s v="Multirateral"/>
    <s v="3. Budgeting &amp; Investment"/>
    <m/>
    <n v="38725.955556955443"/>
    <s v="ARCOS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Facilitate Research activities on Gishwati National Park biodiversity under Gishwati Primate Project"/>
    <n v="1640"/>
    <n v="5.4666666666666665E-4"/>
    <n v="410"/>
    <n v="410"/>
    <n v="410"/>
    <n v="410"/>
    <m/>
    <s v="Not Applicable"/>
    <s v="Not Applicable"/>
    <s v="Multi-Sector"/>
    <x v="11"/>
    <s v="FHA Rwanda"/>
    <s v="Non Government Organizations"/>
    <m/>
    <s v="Ongoing"/>
    <s v="2020*"/>
    <n v="2024"/>
    <s v="Start date: 2012_x000a_End date: 2024_x000a_"/>
    <s v="Not Applicable"/>
    <s v="Technical Assistance"/>
    <s v="West Chester University"/>
    <s v="Grant"/>
    <s v="Multirateral"/>
    <s v="1. Knowledge Products (Capacity Building or Technology Transfer)"/>
    <m/>
    <n v="4915.0451999999996"/>
    <s v="Monitoring and habituating the Gishwati chimps’ community for tourism purpose. The progress is promis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Habituation of the Gishwati Chimps Community for tourism Purpose"/>
    <n v="10410.9252"/>
    <n v="3.4703083999999998E-3"/>
    <n v="10410.9252"/>
    <m/>
    <m/>
    <m/>
    <m/>
    <s v="Not Applicable"/>
    <s v="Not Applicable"/>
    <s v="Multi-Sector"/>
    <x v="11"/>
    <s v="FHA Rwanda"/>
    <s v="Non Government Organizations"/>
    <m/>
    <s v="Ongoing"/>
    <n v="2020"/>
    <n v="2024"/>
    <s v="Start date: 2020_x000a_End date: 2024_x000a_"/>
    <s v="Not Applicable"/>
    <s v="Technical Assistance"/>
    <s v="Wilderness Safari_Rwanda"/>
    <s v="Grant"/>
    <s v="Multirateral"/>
    <s v="1. Knowledge Products (Capacity Building or Technology Transfer)"/>
    <m/>
    <n v="10410.9252"/>
    <s v="Rutsiro District, Western Provi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Tourism and Conservation Management Project"/>
    <n v="11497736.48"/>
    <n v="3.8325788266666669"/>
    <m/>
    <m/>
    <m/>
    <m/>
    <m/>
    <s v="Not Applicable"/>
    <s v="Not Applicable"/>
    <s v="Multi-Sector"/>
    <x v="11"/>
    <s v="Rwanda Development Board (RDB)"/>
    <s v="Sectoral Ministry"/>
    <m/>
    <s v="Concluded"/>
    <n v="2020"/>
    <n v="2023"/>
    <s v="Start date: 31/12/2020_x000a_End date: 30/06/2023_x000a_"/>
    <s v="Not Applicable"/>
    <s v="Project"/>
    <s v="Buffet Foundation "/>
    <s v="Grant"/>
    <s v="Multirateral"/>
    <s v="3. Budgeting &amp; Investment"/>
    <m/>
    <n v="11497736.48"/>
    <s v="The objective of this project is to conserve the rich biodiversity of the protected Areas and to develop sustainable tourism with stakeholders for the benefit of all the Rwandan Peopl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Development of Mice Tourism Project"/>
    <n v="28920598.074420001"/>
    <n v="9.6401993581400003"/>
    <m/>
    <m/>
    <n v="8796598.0744199995"/>
    <n v="9672000"/>
    <n v="10452000"/>
    <s v="Not Applicable"/>
    <s v="Not Applicable"/>
    <s v="Multi-Sector"/>
    <x v="11"/>
    <s v="Rwanda Development Board (RDB)"/>
    <s v="Sectoral Ministry"/>
    <m/>
    <s v="Ongoing"/>
    <n v="2023"/>
    <n v="2026"/>
    <s v="Start date: 31/12/2023_x000a_End date: 30/06/2026_x000a_"/>
    <s v="Not Applicable"/>
    <s v="Project"/>
    <s v="GoR"/>
    <s v="Government of Rwanda(GoR)"/>
    <s v="Government of Rwanda(GoR)"/>
    <s v="3. Budgeting &amp; Investment"/>
    <m/>
    <n v="28920598.074420001"/>
    <s v="New Project MINECOFIN MTPIP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Heritage Corridor Tourism Development Project"/>
    <n v="4227109"/>
    <n v="1.4090363333333333"/>
    <n v="845421.8"/>
    <n v="845421.8"/>
    <n v="845421.8"/>
    <m/>
    <m/>
    <s v="Not Applicable"/>
    <s v="Not Applicable"/>
    <s v="Multi-Sector"/>
    <x v="12"/>
    <s v="Rwanda Development Board (RDB)"/>
    <s v="Sectoral Ministry"/>
    <m/>
    <s v="Concluded"/>
    <s v="2020*"/>
    <n v="2023"/>
    <s v="Start date: 01/07/2018_x000a_End date: 30/06/2023_x000a_"/>
    <s v="Not Applicable"/>
    <s v="Project"/>
    <s v="GoR"/>
    <s v="Grant/GoR"/>
    <s v="Government of Rwanda(GoR)"/>
    <s v="3. Budgeting &amp; Investment"/>
    <m/>
    <n v="4227109"/>
    <s v="The Project aims at diversification of tourism products, cultural, historical and religious tourism promotion and job cre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Ubukerarugendo Imbere (Support to Private Sector and Job Creation in Rwanda) Project"/>
    <n v="4721464.28"/>
    <n v="1.5738214266666668"/>
    <m/>
    <n v="497297.9"/>
    <m/>
    <m/>
    <m/>
    <s v="Not Applicable"/>
    <s v="Not Applicable"/>
    <s v="Multi-Sector"/>
    <x v="5"/>
    <s v="RWANDA TECHNICAL VOCATIONAL EDUCATION&amp; TRAINING BOARD (RTB)"/>
    <s v="Local Government (Districts, Provinces, CoK)"/>
    <m/>
    <s v="Ongoing"/>
    <n v="2021"/>
    <n v="2025"/>
    <s v="Start date: 22/09/2021_x000a_End date: 22/09/2025_x000a_"/>
    <s v="Not Applicable"/>
    <s v="Technical Assistance"/>
    <s v="European Union (EU)"/>
    <s v="Grant"/>
    <s v="Multirateral"/>
    <s v="1. Knowledge Products (Capacity Building or Technology Transfer)"/>
    <m/>
    <n v="4721464.28"/>
    <s v="The Project aims at improving market-oriented skills of the youth in the tourism and hospitality sector in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Empowerment of women and youth for climate change resilience and environmental conservation in Nyagatare District"/>
    <n v="204181.19404809564"/>
    <n v="6.8060398016031878E-2"/>
    <n v="17015.099504007969"/>
    <n v="17015.099504007969"/>
    <m/>
    <m/>
    <m/>
    <s v="Not Applicable"/>
    <s v="Not Applicable"/>
    <s v="Multi-Sector"/>
    <x v="11"/>
    <s v="SGO (Save Generations Organization)"/>
    <s v="Non Government Organizations"/>
    <m/>
    <s v="Concluded"/>
    <s v="2020*"/>
    <n v="2022"/>
    <s v="Start date: 21/10/2010_x000a_End date: 30/6/2022_x000a_"/>
    <s v="Not Applicable"/>
    <s v="Project"/>
    <s v="FONERWA"/>
    <s v="Government of Rwanda(GoR)"/>
    <s v="Government of Rwanda(GoR)"/>
    <s v="3. Budgeting &amp; Investment"/>
    <m/>
    <n v="204181.1940480956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BIODIVERISTY FINANCE INITIATIVE PHASE II (BIOFIN II)"/>
    <n v="626523.3320367455"/>
    <n v="0.20884111067891517"/>
    <n v="262460.3320367455"/>
    <m/>
    <n v="115465"/>
    <n v="248598"/>
    <m/>
    <s v="Not Applicable"/>
    <s v="Not Applicable"/>
    <s v="Multi-Sector"/>
    <x v="11"/>
    <s v="Rwanda Environment Management Authority (REMA)"/>
    <s v="Sectoral Ministry"/>
    <m/>
    <s v="Ongoing"/>
    <n v="2020"/>
    <n v="2026"/>
    <s v="Start Date: 1-7-2020 _x000a_End date: 30/9/2026_x000a_"/>
    <s v="Not Applicable"/>
    <s v="Technical Assistance"/>
    <s v="UNDP"/>
    <s v="Grant/GoR"/>
    <s v="Multirateral"/>
    <s v="3. Budgeting &amp; Investment"/>
    <m/>
    <n v="626523.3320367455"/>
    <s v="The project aims to fully Channeling Environmental Fees and Fines through FONERWA.                                                             Updated from Concluded ( $ 262,460) to ongoing (UNDP,2024) , $626,523 Different from currente REMA Updat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Enhancement of EBM V.2 "/>
    <n v="1986136.5404929598"/>
    <n v="0.66204551349765328"/>
    <n v="515764.61524647987"/>
    <n v="954607.31"/>
    <n v="515764.61524647987"/>
    <m/>
    <m/>
    <s v="Not Applicable"/>
    <s v="Not Applicable"/>
    <s v="Multi-Sector"/>
    <x v="9"/>
    <s v="Rwanda Revenue Authoriry (RRA)"/>
    <s v="Sectoral Ministry"/>
    <m/>
    <s v="Concluded"/>
    <s v="2020*"/>
    <n v="2023"/>
    <s v="Start date: 01/05/2018_x000a_End date: 30/06/2023_x000a_"/>
    <s v="Not Applicable"/>
    <s v="Technical Assistance"/>
    <s v="JAPAN"/>
    <s v="Grant/GoR"/>
    <s v="Bilateral"/>
    <s v="3. Budgeting &amp; Investment"/>
    <m/>
    <n v="2578823.0762323993"/>
    <s v="The number of taxpayers with EBM Version 2 is increasing and will help complete migration from EBM V1 to EBMV2 which is more user friendl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Fund Recapitalization "/>
    <n v="0"/>
    <n v="0"/>
    <m/>
    <m/>
    <m/>
    <m/>
    <m/>
    <s v=" Support to develop the concept note "/>
    <n v="230000"/>
    <s v="Multi-Sector"/>
    <x v="9"/>
    <s v="Rwanda Green Fund"/>
    <s v="Sectoral Ministry"/>
    <m/>
    <s v="Without support"/>
    <m/>
    <m/>
    <s v="To be determined"/>
    <s v="Medium"/>
    <s v="Technical Assistance"/>
    <s v="BMZ"/>
    <m/>
    <s v="To be determined"/>
    <s v="3. Budgeting &amp; Investment"/>
    <m/>
    <n v="0"/>
    <s v="FONERWA is aiming to recapitalize its basket fund and put out a call for proposals (CFP) earmarked for NDC implementation measure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Redness suppprt to strengthen Rwanda's capacity to access GCF funds"/>
    <n v="297677"/>
    <n v="9.922566666666667E-2"/>
    <m/>
    <m/>
    <m/>
    <m/>
    <m/>
    <s v="Not Applicable"/>
    <s v="Not Applicable"/>
    <s v="Multi-Sector"/>
    <x v="9"/>
    <s v="Rwanda Environment Management Authority (REMA)"/>
    <s v="Sectoral Ministry"/>
    <m/>
    <s v="Ongoing"/>
    <n v="2021"/>
    <n v="2023"/>
    <s v="Start: 01/07/2021_x000a_End: 30/06/2023_x000a_"/>
    <s v="Not Applicable"/>
    <s v="Technical Assistance"/>
    <s v="GCF"/>
    <s v="Loan/GoR"/>
    <s v="Multirateral"/>
    <s v="1. Knowledge Products (Capacity Building or Technology Transfer)"/>
    <m/>
    <n v="2976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GCF Readiness and Preparatory Support to Capacitate Rwanda’s Sub-National Level Actors in Green Growth and Climate Resilience"/>
    <n v="699940"/>
    <n v="0.23331333333333334"/>
    <n v="699940"/>
    <m/>
    <m/>
    <m/>
    <m/>
    <s v="                                                                 "/>
    <s v="Not Applicable"/>
    <s v="Multi-Sector"/>
    <x v="9"/>
    <s v="Global Green Growth Institute (GGGI)"/>
    <s v="Non Government Organizations"/>
    <m/>
    <s v="Concluded"/>
    <n v="2020"/>
    <n v="2021"/>
    <s v="Start: 06/05/2020_x000a_End:  06/11/2021_x000a_"/>
    <s v="Not Applicable"/>
    <s v="Technical Assistance"/>
    <s v="GCF"/>
    <s v="Grant"/>
    <s v="Multirateral"/>
    <s v="1. Knowledge Products (Capacity Building or Technology Transfer)"/>
    <m/>
    <n v="699940"/>
    <s v="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UEDI - MiR ( Urban Economic Development Intervention, promotion of Made in Rwanda products)"/>
    <n v="9932678.9106366243"/>
    <n v="3.3108929702122083"/>
    <n v="1802292.9683213569"/>
    <n v="2970670.7871565628"/>
    <n v="2912352.2787315487"/>
    <n v="2247362.876427155"/>
    <m/>
    <s v="Not Applicable"/>
    <s v="Not Applicable"/>
    <s v="Multi-Sector"/>
    <x v="9"/>
    <s v="Ministry of Trade and Industry (MINICOM)"/>
    <s v="Sectoral Ministry"/>
    <m/>
    <s v="Ongoing"/>
    <n v="2020"/>
    <n v="2024"/>
    <s v="Start: 01/03/2020_x000a_End: 30/06/2024_x000a_"/>
    <s v="Not Applicable"/>
    <s v="Project"/>
    <s v="ENABEL"/>
    <s v="Loan/GoR"/>
    <s v="Bilateral"/>
    <s v="3. Budgeting &amp; Investment"/>
    <m/>
    <n v="9932678.9106366243"/>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ustainability Support Project"/>
    <n v="117379.8"/>
    <n v="3.9126600000000004E-2"/>
    <m/>
    <n v="117379.8"/>
    <m/>
    <m/>
    <m/>
    <s v="Not Applicable"/>
    <s v="Not Applicable"/>
    <s v="Multi-Sector"/>
    <x v="6"/>
    <s v="Ministry of Trade and Industry (MINICOM)"/>
    <s v="Sectoral Ministry"/>
    <m/>
    <s v="Concluded"/>
    <s v="2020*"/>
    <n v="2022"/>
    <s v="Start: 01/07/2018_x000a_End: 31/04/2022_x000a_"/>
    <s v="Not Applicable"/>
    <s v="Technical Assistance"/>
    <s v="EIF/UNOPS "/>
    <s v="Grant"/>
    <s v="Multirateral"/>
    <s v="2. Policy, Strategy &amp; Legislation"/>
    <m/>
    <n v="300000"/>
    <s v="Overall project achievements;_x000a_-_x0009_The trade policy was developed as planned._x000a_-_x0009_ The National Cross Border Trade Strategy (NCBTS) was reviewed and updated in consultation with key stakeholders, and was approved at sector level waiting Cabinet approval."/>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Enhancing Trade Competitiveness through E-Commerce in Rwanda"/>
    <n v="846092.29"/>
    <n v="0.28203076333333332"/>
    <m/>
    <n v="846092.29"/>
    <m/>
    <m/>
    <m/>
    <s v="Not Applicable"/>
    <s v="Not Applicable"/>
    <s v="Multi-Sector"/>
    <x v="6"/>
    <s v="Ministry of Trade and Industry (MINICOM)"/>
    <s v="Sectoral Ministry"/>
    <m/>
    <s v="Concluded"/>
    <s v="2020*"/>
    <n v="2022"/>
    <s v="Start: 01/07/2018_x000a_End: 30/12/2022_x000a_"/>
    <s v="Not Applicable"/>
    <s v="Technical Assistance"/>
    <s v="EIF/UNOPS "/>
    <s v="Grant"/>
    <s v="Multirateral"/>
    <s v="1. Knowledge Products (Capacity Building or Technology Transfer)"/>
    <m/>
    <n v="500000"/>
    <s v="This project aims to integrate Rwanda into global trade in a way which contributes to poverty reduction and sustainable develop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Access to Finance for Recovery and Resilience Project (phase2)"/>
    <n v="257500000"/>
    <n v="85.833333333333329"/>
    <m/>
    <m/>
    <m/>
    <n v="352290.12624000001"/>
    <n v="46866.985619999999"/>
    <s v="Not Applicable"/>
    <s v="Not Applicable"/>
    <s v="Multi-Sector"/>
    <x v="6"/>
    <s v="Development Bank of Rwanda (BRD) &amp; Business Development Fund (BDF) "/>
    <s v="Non Government Organizations"/>
    <m/>
    <s v="Ongoing"/>
    <n v="2021"/>
    <n v="2026"/>
    <s v="Start: 20/10/2021_x000a_End: 30/06/2026_x000a_"/>
    <s v="Not Applicable"/>
    <s v="Project"/>
    <s v="WB and Asian Infrastructure Investment Bank"/>
    <s v="Grant"/>
    <s v="Multirateral"/>
    <s v="3. Budgeting &amp; Investment"/>
    <m/>
    <n v="257500000"/>
    <s v="Objective: To increase access to finance and further support economic recovery mostly through investments._x000a_The ERF 2 will provide funding to key sectors in manufacturing that champion innovation, create employment opportunities and prioritize Made in Rwanda such as construction material, agro processing, textiles and light manufactur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ublic Finance Management -PFM, (Basket Fund)"/>
    <n v="26018406.57"/>
    <n v="8.6728021900000005"/>
    <m/>
    <n v="10030650.720000001"/>
    <m/>
    <m/>
    <m/>
    <s v="Not Applicable"/>
    <s v="Not Applicable"/>
    <s v="Multi-Sector"/>
    <x v="9"/>
    <s v="MINECOFIN"/>
    <s v="Sectoral Ministry"/>
    <m/>
    <s v="Ongoing"/>
    <s v="2020*"/>
    <n v="2024"/>
    <s v="Start: 01/07/2018_x000a_End: 30/06/2024_x000a_"/>
    <s v="Not Applicable"/>
    <s v="Technical Assistance"/>
    <s v="KFW/EU"/>
    <s v="Grant"/>
    <s v="Multirateral"/>
    <s v="1. Knowledge Products (Capacity Building or Technology Transfer)"/>
    <m/>
    <n v="26018406.57"/>
    <s v="The project’s objective is to improve government’s capacity and systems to utilize public funds towards meeting Government goal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Ireme Invest "/>
    <n v="29839126"/>
    <n v="9.946375333333334"/>
    <m/>
    <m/>
    <m/>
    <m/>
    <m/>
    <s v="Not Applicable"/>
    <s v="Not Applicable"/>
    <s v="Multi-Sector"/>
    <x v="9"/>
    <s v="Rwanda Green Fund"/>
    <s v="Sectoral Ministry"/>
    <m/>
    <s v="Ongoing"/>
    <n v="2022"/>
    <m/>
    <s v="Start: 07/11/2022_x000a_End:_x000a_"/>
    <s v="Not Applicable"/>
    <s v="Project"/>
    <s v="GIZ/BMGF/DANIDA/BRD"/>
    <s v="Grant/GoR"/>
    <s v="Multirateral"/>
    <s v="3. Budgeting &amp; Investment"/>
    <m/>
    <n v="29839126"/>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s v="Ireme Invest_planned"/>
    <n v="213953865"/>
    <n v="71.317954999999998"/>
    <m/>
    <m/>
    <m/>
    <m/>
    <m/>
    <s v="Not Applicable"/>
    <s v="Not Applicable"/>
    <s v="Multi-Sector"/>
    <x v="9"/>
    <s v="Rwanda Green Fund"/>
    <s v="Sectoral Ministry"/>
    <m/>
    <s v="Planned"/>
    <n v="2022"/>
    <m/>
    <s v="Start: 07/11/2022_x000a_End:_x000a_"/>
    <s v="Not Applicable"/>
    <s v="Project"/>
    <s v="FCDO/GCF/EIB/AFD/SIDA/Afdb"/>
    <s v="Grant/GoR"/>
    <s v="Multirateral"/>
    <s v="3. Budgeting &amp; Investment"/>
    <m/>
    <n v="213953865"/>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s v="Nature, People, Climate"/>
    <n v="35000000"/>
    <n v="11.666666666666666"/>
    <m/>
    <m/>
    <m/>
    <m/>
    <m/>
    <s v="Not Applicable"/>
    <s v="Not Applicable"/>
    <s v="Multi-Sector"/>
    <x v="9"/>
    <s v="Rwanda Green Fund"/>
    <s v="Sectoral Ministry"/>
    <m/>
    <s v="Planned"/>
    <n v="2022"/>
    <m/>
    <s v="Start: 07/11/2022_x000a_End:_x000a_"/>
    <s v="Not Applicable"/>
    <s v="Project"/>
    <s v="CIF"/>
    <s v="Grant/GoR"/>
    <s v="Multirateral"/>
    <s v="3. Budgeting &amp; Investment"/>
    <m/>
    <n v="35000000"/>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Intego - Rwanda's NDC Facility"/>
    <n v="46000000"/>
    <n v="15.333333333333334"/>
    <m/>
    <m/>
    <m/>
    <m/>
    <m/>
    <s v="Not Applicable"/>
    <s v="Not Applicable"/>
    <s v="Multi-Sector"/>
    <x v="9"/>
    <s v="Rwanda Green Fund"/>
    <s v="Sectoral Ministry"/>
    <m/>
    <s v="Ongoing"/>
    <n v="2022"/>
    <m/>
    <s v="Start: 07/11/2022_x000a_End:_x000a_"/>
    <s v="Not Applicable"/>
    <s v="Project"/>
    <s v="KFW"/>
    <s v="Grant/GoR"/>
    <s v="Multirateral"/>
    <s v="3. Budgeting &amp; Investment"/>
    <m/>
    <n v="46000000"/>
    <s v="Intego will finance the implementation of public sector led projects that align to at least one of the mitigation or adaptation measures as per sectors of intervention in Rwanda's NDC climate action pla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E-mobility"/>
    <n v="18000000"/>
    <n v="6"/>
    <m/>
    <m/>
    <m/>
    <m/>
    <m/>
    <s v="Not Applicable"/>
    <s v="Not Applicable"/>
    <s v="Multi-Sector"/>
    <x v="9"/>
    <s v="Rwanda Green Fund"/>
    <s v="Sectoral Ministry"/>
    <m/>
    <s v="Planned"/>
    <n v="2022"/>
    <m/>
    <s v="Start: 07/11/2022_x000a_End:_x000a_"/>
    <s v="Not Applicable"/>
    <s v="Project"/>
    <s v="NAMA (MAF)"/>
    <s v="Grant/GoR"/>
    <s v="Multirateral"/>
    <s v="3. Budgeting &amp; Investment"/>
    <m/>
    <n v="18000000"/>
    <s v="under Irem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Resilience and Sustainability Trust (RST)"/>
    <n v="50000000"/>
    <n v="16.666666666666668"/>
    <m/>
    <m/>
    <m/>
    <m/>
    <m/>
    <s v="Not Applicable"/>
    <s v="Not Applicable"/>
    <s v="Multi-Sector"/>
    <x v="9"/>
    <s v="Rwanda Green Fund"/>
    <s v="Sectoral Ministry"/>
    <m/>
    <s v="Planned"/>
    <n v="2022"/>
    <m/>
    <s v="Start: 07/11/2022_x000a_End:_x000a_"/>
    <s v="Not Applicable"/>
    <s v="Project"/>
    <s v="IMF"/>
    <s v="Loan"/>
    <s v="Multirateral"/>
    <s v="3. Budgeting &amp; Investment"/>
    <m/>
    <n v="50000000"/>
    <s v="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ublic Finance Management Reforms Project"/>
    <n v="14407586.699999999"/>
    <n v="4.8025288999999995"/>
    <m/>
    <m/>
    <m/>
    <m/>
    <m/>
    <s v="Not Applicable"/>
    <s v="Not Applicable"/>
    <s v="Multi-Sector"/>
    <x v="9"/>
    <s v="MINECOFIN"/>
    <s v="Sectoral Ministry"/>
    <m/>
    <s v="Ongoing"/>
    <s v="2020*"/>
    <n v="2024"/>
    <s v="Start: 01/07/2018_x000a_End: 30/06/2024_x000a_"/>
    <s v="Not Applicable"/>
    <s v="Technical Assistance"/>
    <s v="World Bank"/>
    <s v="Loan"/>
    <s v="Multirateral"/>
    <s v="1. Knowledge Products (Capacity Building or Technology Transfer)"/>
    <m/>
    <n v="14407586.699999999"/>
    <s v="The project’s objective is to strengthen policy alignment of the budget, improve reliability and control of funds for service delivery, and transparency of budget execution and plann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Macroeconomic and Investment Policies (MIP): Green taxonomy; regulatory measurer(s) to support implementation"/>
    <n v="0"/>
    <n v="0"/>
    <m/>
    <m/>
    <m/>
    <m/>
    <m/>
    <m/>
    <m/>
    <s v="Multi-Sector"/>
    <x v="9"/>
    <s v="MINECOFIN"/>
    <s v="Sectoral Ministry"/>
    <m/>
    <s v="Without support"/>
    <m/>
    <m/>
    <s v="To be determined"/>
    <s v="High"/>
    <s v="Technical Assistance"/>
    <s v="BMZ/Germany "/>
    <m/>
    <s v="To be determined"/>
    <s v="1. Knowledge Products (Capacity Building or Technology Transfer)"/>
    <m/>
    <n v="0"/>
    <s v="new areas of investement GIZ project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ustainable DGP Budget"/>
    <n v="475632.43194000004"/>
    <n v="0.15854414398000002"/>
    <n v="175494.00311999998"/>
    <n v="76449.957047999997"/>
    <n v="73420.402386000002"/>
    <n v="73420.402386000002"/>
    <n v="76847.667000000001"/>
    <s v="Not Applicable"/>
    <s v="Not Applicable"/>
    <s v="Multi-Sector"/>
    <x v="9"/>
    <s v="Albertine Rift Conservation Society (ARCOS)"/>
    <s v="Non Government Organizations"/>
    <m/>
    <s v="Ongoing"/>
    <n v="2020"/>
    <n v="2025"/>
    <s v="Start: 2020_x000a_End: 2025_x000a_"/>
    <s v="Not Applicable"/>
    <s v="Project"/>
    <s v="Danish Outdoor Council/Civil Society in Development (DOC-CISU)"/>
    <s v="Grant"/>
    <s v="Multirateral"/>
    <s v="3. Budgeting &amp; Investment"/>
    <m/>
    <n v="475632.4319400000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Adpatation at Altitude "/>
    <n v="50000"/>
    <n v="1.6666666666666666E-2"/>
    <m/>
    <n v="50000"/>
    <m/>
    <m/>
    <m/>
    <s v="Not Applicable"/>
    <s v="Not Applicable"/>
    <s v="Multi-Sector"/>
    <x v="9"/>
    <s v="Albertine Rift Conservation Society (ARCOS)"/>
    <s v="Non Government Organizations"/>
    <m/>
    <s v="Planned"/>
    <n v="2020"/>
    <n v="2021"/>
    <s v="Start: 2020_x000a_End: 2021_x000a_"/>
    <s v="Not Applicable"/>
    <s v="Project"/>
    <s v="UNEP-Grid Arental "/>
    <s v="Grant"/>
    <s v="Multirateral"/>
    <s v="3. Budgeting &amp; Investment"/>
    <m/>
    <n v="5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Action Plan for Made in Rwanda construction sector"/>
    <n v="0"/>
    <n v="0"/>
    <m/>
    <m/>
    <m/>
    <m/>
    <m/>
    <s v=" Support to develop the concept note "/>
    <n v="230000"/>
    <s v="Multi-Sector"/>
    <x v="9"/>
    <s v="ENABEL/EMBASSY OF BELGIUM "/>
    <s v="Non Government Organizations"/>
    <m/>
    <s v="Without support"/>
    <n v="2020"/>
    <n v="2025"/>
    <s v="Start: 01/03/2020_x000a_End: 30/06/2025_x000a_"/>
    <s v="Medium"/>
    <s v="Technical Assistance"/>
    <s v="ENABEL"/>
    <m/>
    <s v="To be determined"/>
    <s v="2. Policy, Strategy &amp; Legislation"/>
    <m/>
    <n v="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riority Skills for Growth (PSG) project"/>
    <n v="124493051.06"/>
    <n v="41.497683686666669"/>
    <m/>
    <n v="7754475.7599999998"/>
    <m/>
    <m/>
    <m/>
    <s v="Not Applicable"/>
    <m/>
    <s v="Multi-Sector"/>
    <x v="5"/>
    <s v="Ministry of Education (MINEDUC)"/>
    <s v="Sectoral Ministry"/>
    <m/>
    <s v="Ongoing"/>
    <n v="2020"/>
    <n v="2023"/>
    <s v="Start: 30/09/2020_x000a_End: 09/09/2023_x000a_"/>
    <s v="Not Applicable"/>
    <s v="Technical Assistance"/>
    <s v="World Bank"/>
    <s v="Loan"/>
    <s v="Multirateral"/>
    <s v="1. Knowledge Products (Capacity Building or Technology Transfer)"/>
    <m/>
    <n v="124493051.06"/>
    <s v="The objective of this project is to expand opportunities for the acquisition of quality, market-relevant skills in 5 economic sectors (Energy, Transport and Logistics, and Manufacturing with a focus on ‘Made in Rwanda’ produ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kills Development fund (SDF) Project"/>
    <n v="16996399.050000001"/>
    <n v="5.66546635"/>
    <m/>
    <n v="4249238.9400000004"/>
    <m/>
    <m/>
    <m/>
    <s v="Not Applicable"/>
    <m/>
    <s v="Multi-Sector"/>
    <x v="5"/>
    <s v="RWANDA TECHNICAL VOCATIONAL EDUCATION&amp; TRAINING BOARD (RTB)"/>
    <s v="Local Government (Districts, Provinces, CoK)"/>
    <m/>
    <s v="Ongoing"/>
    <n v="2020"/>
    <n v="2023"/>
    <s v="Start:01/10/2020_x000a_End: 30/09/2023_x000a_"/>
    <s v="Not Applicable"/>
    <s v="Technical Assistance"/>
    <s v="World Bank"/>
    <s v="Loan"/>
    <s v="Multirateral"/>
    <s v="1. Knowledge Products (Capacity Building or Technology Transfer)"/>
    <m/>
    <n v="16996399.050000001"/>
    <s v="1.Employer-led short-term vocational training responding to specific skills requirements (Rapid Response Training)_x000a_2.Provision of labor market relevant skills for out-of-school youth, recognition of skills acquired through informal and non-formal training, and upgrading of the skills of owners and employees of micro enterprises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Regional Program on Social Protection and Climate Friendly Job Creation "/>
    <n v="18000000"/>
    <n v="6"/>
    <m/>
    <m/>
    <m/>
    <m/>
    <m/>
    <s v="Not Applicable"/>
    <s v="Not Applicable"/>
    <s v="Multi-Sector"/>
    <x v="9"/>
    <s v="ENABEL/EMBASSY OF BELGIUM "/>
    <s v="Non Government Organizations"/>
    <m/>
    <s v="Planned"/>
    <n v="2022"/>
    <n v="2025"/>
    <s v="Start: 01/07/2022_x000a_End: 30/06/2025_x000a_"/>
    <s v="Not Applicable"/>
    <s v="Project"/>
    <s v="ENABEL"/>
    <s v="Loan/GoR"/>
    <s v="Bilateral"/>
    <s v="3. Budgeting &amp; Investment"/>
    <m/>
    <n v="1800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NATIONAL EMPLOYMENT PROGRAMME PROJECT"/>
    <n v="283914.21000000002"/>
    <n v="9.4638070000000005E-2"/>
    <m/>
    <n v="187298.63"/>
    <m/>
    <m/>
    <m/>
    <s v="Not Applicable"/>
    <s v="Not Applicable"/>
    <s v="Multi-Sector"/>
    <x v="9"/>
    <s v="Ministry of Trade and Industry (MINICOM)"/>
    <s v="Sectoral Ministry"/>
    <m/>
    <s v="Concluded"/>
    <s v="2020*"/>
    <n v="2023"/>
    <s v="Start: 01/07/2017_x000a_End: 30/06/2023_x000a_"/>
    <s v="Not Applicable"/>
    <s v="Project"/>
    <s v="Ministry of Finance and Economic Planning (MINECOFIN)/GoR"/>
    <s v="Government of Rwanda(GoR)"/>
    <s v="Government of Rwanda(GoR)"/>
    <s v="3. Budgeting &amp; Investment"/>
    <m/>
    <n v="283914.21000000002"/>
    <s v="The objective of this project is to create off-farm jobs countrywide. Ended project with low perorma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Capacity development and the improvement of Rehabilitation and reformation programs in Rwanda prisons "/>
    <n v="477810.4"/>
    <n v="0.15927013333333334"/>
    <m/>
    <n v="477810.4"/>
    <m/>
    <m/>
    <m/>
    <s v="Not Applicable"/>
    <s v="Not Applicable"/>
    <s v="Multi-Sector"/>
    <x v="9"/>
    <s v="Rwanda Correctional Service (RCS)"/>
    <s v="Sectoral Ministry"/>
    <m/>
    <s v="Concluded"/>
    <s v="2020*"/>
    <n v="2022"/>
    <s v="Start: 01/07/2019_x000a_End: 30/06/2022_x000a_"/>
    <s v="Not Applicable"/>
    <s v="Technical Assistance"/>
    <s v="Netherlands/GoR"/>
    <s v="Grant/GoR"/>
    <s v="Bilateral"/>
    <s v="1. Knowledge Products (Capacity Building or Technology Transfer)"/>
    <m/>
    <n v="477810.4"/>
    <s v="The objective of the project to develop the institutional capacity to deliver professional services and to provide opportunities to prisoners gain skills which will increase their chances of finding gainful employment and achieve self-resilience upon release from pris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COVID Response and Recovery: Impact Assessment of COVID-19 of CSO's Community Based Interventions and strategic Measures to improve community Livelihood and green recover"/>
    <n v="0"/>
    <n v="0"/>
    <m/>
    <m/>
    <m/>
    <m/>
    <m/>
    <s v="1.Review of the concept note and development of the project proposal                2. Support to the development of feasibility study                                                     3. Conduct awaireness raising on climate resilience technologies"/>
    <n v="230000"/>
    <s v="Multi-Sector"/>
    <x v="9"/>
    <s v="Rwanda Environmental NGO's Forum (RENGOF)"/>
    <s v="Non Government Organizations"/>
    <m/>
    <s v="Without support"/>
    <m/>
    <m/>
    <s v="To be determined"/>
    <s v="High"/>
    <s v="Technical Assistance"/>
    <m/>
    <m/>
    <s v="To be determined"/>
    <s v="1. Knowledge Products (Capacity Building or Technology Transfer)"/>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Post Implementation Support of Electronic Cargo Tracking System (ECTS) "/>
    <n v="82610.840385149917"/>
    <n v="2.7536946795049973E-2"/>
    <n v="82610.840385149917"/>
    <m/>
    <m/>
    <m/>
    <m/>
    <s v="Not Applicable"/>
    <s v="Not Applicable"/>
    <s v="Multi-Sector"/>
    <x v="9"/>
    <s v="Rwanda Revenue Authoriry (RRA)"/>
    <s v="Sectoral Ministry"/>
    <m/>
    <s v="Concluded"/>
    <s v="2020*"/>
    <n v="2021"/>
    <s v="Start date: 01/05/2018_x000a_End date: 30/06/2021_x000a_"/>
    <s v="Not Applicable"/>
    <s v="Technical Assistance"/>
    <s v=" TMEA"/>
    <s v="Grant/GoR"/>
    <s v="Multirateral"/>
    <s v="3. Budgeting &amp; Investment"/>
    <m/>
    <n v="82610.840385149917"/>
    <s v="The project contributes to increase the number of taxpayers with EBM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s v="Smart NPPA project"/>
    <n v="2205799.62"/>
    <n v="0.73526654000000002"/>
    <m/>
    <n v="468527.19"/>
    <m/>
    <m/>
    <m/>
    <s v="Not Applicable"/>
    <s v="Not Applicable"/>
    <s v="Multi-Sector"/>
    <x v="9"/>
    <s v="National Public Prosecution Authority (NPPA)"/>
    <s v="Sectoral Ministry"/>
    <m/>
    <s v="Ongoing"/>
    <s v="2020*"/>
    <n v="2023"/>
    <s v="Start date: 01/12/2018_x000a_End date: 30/06/2023_x000a_"/>
    <s v="Not Applicable"/>
    <s v="Technical Assistance"/>
    <s v="Domestic Financing"/>
    <s v="Government of Rwanda(GoR)"/>
    <s v="Government of Rwanda(GoR)"/>
    <s v="1. Knowledge Products (Capacity Building or Technology Transfer)"/>
    <m/>
    <n v="2205799.62"/>
    <s v="Objective of the Project is designed to support the JRO ambition of enhnancing rule of law to promote accountable governance by providing the most suitable IT environment . Low performing project"/>
  </r>
  <r>
    <s v="12. Integrated and sustained  Waste Management Services  "/>
    <s v="12.1 Waste-to-energy (WtE) plants inceased "/>
    <s v="12.1.1 Number of WtE sites"/>
    <s v="To be determined (TBD)"/>
    <s v="To be determined (TBD)"/>
    <s v="To be determined (TBD)"/>
    <n v="8000000"/>
    <s v="Waste"/>
    <s v="Mitigation"/>
    <s v="Ministry of Infrastructure (MININFRA)"/>
    <s v="Sectoral Ministry "/>
    <m/>
    <s v="Sectoral Ministry "/>
    <s v="To be determined (TBD)"/>
    <m/>
    <s v="Development of WtE plants in Kigali and other urban areas through energy recovery options other than LFG. "/>
    <s v="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Improving Municipal Solid Waste (MSW) in secondary cities of Rwanda:  Muhanga and Huye Districs"/>
    <n v="11465359.27"/>
    <n v="1.4331699087500001"/>
    <m/>
    <m/>
    <m/>
    <m/>
    <m/>
    <s v="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_x000a_"/>
    <n v="320000"/>
    <s v="Water and Sanitation"/>
    <x v="13"/>
    <s v="Ministry of Environment (MoE)"/>
    <s v="Sectoral Ministry"/>
    <m/>
    <s v="Indicative"/>
    <m/>
    <m/>
    <s v="To be determined"/>
    <s v="Medium"/>
    <s v="Project"/>
    <s v="Investing for Employment (IFE)"/>
    <m/>
    <s v="To be determined"/>
    <s v="3. Budgeting &amp; Investment"/>
    <m/>
    <n v="11465359.27"/>
    <s v="IFE-07-RWA-C1 Concept Note: Project (W1)"/>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ircular economy in waste management"/>
    <n v="0"/>
    <n v="0"/>
    <m/>
    <m/>
    <m/>
    <m/>
    <m/>
    <s v="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
    <n v="600000"/>
    <s v="Water and Sanitation"/>
    <x v="13"/>
    <s v="Ministry of Environment (MoE)"/>
    <s v="Sectoral Ministry"/>
    <m/>
    <s v="Without support"/>
    <m/>
    <m/>
    <s v="To be determined"/>
    <s v="High"/>
    <s v="Project"/>
    <m/>
    <m/>
    <s v="To be determined"/>
    <m/>
    <m/>
    <n v="0"/>
    <s v="new area of Investment; project with business plan"/>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Supporting a Sustainable Waste and Circular Economy in Rwanda"/>
    <n v="7630000"/>
    <n v="0.95374999999999999"/>
    <m/>
    <m/>
    <m/>
    <m/>
    <m/>
    <s v="Not Applicable"/>
    <s v="Not Applicable"/>
    <s v="Water and Sanitation"/>
    <x v="13"/>
    <s v="Ministry of Environment (MoE)"/>
    <s v="Sectoral Ministry"/>
    <m/>
    <s v="Ongoing"/>
    <n v="2022"/>
    <n v="2026"/>
    <s v="Start: 01/09/2022_x000a_End: 31/08/2026_x000a_"/>
    <m/>
    <m/>
    <s v="BMZ/Germany"/>
    <s v="Grant/GoR"/>
    <s v="Multirateral"/>
    <s v="3. Budgeting &amp; Investment"/>
    <m/>
    <n v="7630000"/>
    <s v="New project GIZ 2024"/>
  </r>
  <r>
    <s v="12. Integrated and sustained  Waste Management Services  "/>
    <s v="12.1 Waste-to-energy (WtE) plants inceased "/>
    <s v="12.1.2 Quantity of energy (MW) generated through f WtE"/>
    <s v="22.1MW (SSP)"/>
    <s v="To be determined (TBD)"/>
    <s v="To be determined (TBD)"/>
    <n v="8000000"/>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2. Integrated and sustained  Waste Management Services  "/>
    <s v="12.2 Landfill gas utilisation increased "/>
    <s v="12.2.1 Number of Sites with LFG capture"/>
    <s v="To be determined (TBD)"/>
    <s v="To be determined (TBD)"/>
    <s v="To be determined (TBD)"/>
    <n v="28000000"/>
    <s v="Waste"/>
    <s v="Mitigation"/>
    <s v="Ministry of Infrastructure (MININFRA)"/>
    <s v="Sectoral Ministry "/>
    <s v="Sectoral Ministry "/>
    <s v="Sectoral Ministry "/>
    <s v="To be determined (TBD)"/>
    <m/>
    <s v="Extraction and utilization of landfill gas (LFG) for power generation in connection to semi- or fully- controlled landfills for urban areas."/>
    <s v=" 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Sanitary landfill in the City of Kigali   "/>
    <n v="27893729.68"/>
    <n v="0.99620463142857141"/>
    <m/>
    <m/>
    <m/>
    <m/>
    <m/>
    <s v="Not Applicable"/>
    <s v="Not Applicable"/>
    <s v="Water and Sanitation"/>
    <x v="13"/>
    <s v="Water and Sanitation Corporation (WASAC)"/>
    <s v="Sectoral Ministry"/>
    <m/>
    <s v="Ongoing"/>
    <s v="2020*"/>
    <n v="2025"/>
    <s v="Start date:_x000a_End date: 2025_x000a_"/>
    <s v="Not Applicable"/>
    <s v="Project"/>
    <s v="Not identified"/>
    <s v="Grant"/>
    <s v="Multirateral"/>
    <s v="3. Budgeting &amp; Investment"/>
    <m/>
    <n v="27893729.68"/>
    <s v="Feasibility study ongoing and will be completed March, 2021"/>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National Integrated Solid Waste Management Strategy implemetation"/>
    <n v="0"/>
    <n v="0"/>
    <m/>
    <m/>
    <m/>
    <m/>
    <m/>
    <s v="1.Suppot to develop projects pipeline from the stratgy                                                                                           "/>
    <n v="250000"/>
    <s v="Water and Sanitation"/>
    <x v="13"/>
    <s v="Water and Sanitation Corporation (WASAC)"/>
    <s v="Sectoral Ministry"/>
    <m/>
    <s v="Without support"/>
    <m/>
    <m/>
    <s v="To be determined"/>
    <s v="High"/>
    <s v="Technical Assistance"/>
    <s v="Not identified"/>
    <m/>
    <s v="To be determined"/>
    <s v="2. Policy, Strategy &amp; Legislation"/>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Kigali Municipal Solid Waste Management System at Nduba"/>
    <n v="309972.7604410713"/>
    <n v="1.1070455730038261E-2"/>
    <n v="309972.7604410713"/>
    <m/>
    <m/>
    <m/>
    <m/>
    <s v="Not Applicable"/>
    <s v="Not Applicable"/>
    <s v="Water and Sanitation"/>
    <x v="13"/>
    <s v="Water and Sanitation Corporation (WASAC)"/>
    <s v="Sectoral Ministry"/>
    <m/>
    <s v="Planned"/>
    <n v="2021"/>
    <n v="2022"/>
    <s v="Start: 01/07/2021_x000a_End: 30/06/2022_x000a_"/>
    <s v="Not Applicable"/>
    <s v="Project"/>
    <s v="WASAC &amp; CoK"/>
    <s v="Government of Rwanda(GoR)"/>
    <s v="Government of Rwanda(GoR)"/>
    <s v="3. Budgeting &amp; Investment"/>
    <m/>
    <n v="309972.7604410713"/>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Operationalization of sanitation facilities-Daily  management of   Nduba Landfill"/>
    <n v="1112478.5984215455"/>
    <n v="3.9731378515055198E-2"/>
    <n v="1112478.5984215455"/>
    <m/>
    <m/>
    <m/>
    <m/>
    <s v="Not Applicable"/>
    <s v="Not Applicable"/>
    <s v="Water and Sanitation"/>
    <x v="13"/>
    <s v="Water and Sanitation Corporation (WASAC)"/>
    <s v="Sectoral Ministry"/>
    <m/>
    <s v="Planned"/>
    <n v="2021"/>
    <n v="2022"/>
    <s v="Start: 01/07/2021_x000a_End: 30/06/2022_x000a_"/>
    <s v="Not Applicable"/>
    <s v="Project"/>
    <s v="WASAC &amp; CoK"/>
    <s v="Government of Rwanda(GoR)"/>
    <s v="Government of Rwanda(GoR)"/>
    <s v="3. Budgeting &amp; Investment"/>
    <m/>
    <n v="1112478.5984215455"/>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landfill (Kigali (Ruliba)"/>
    <n v="0"/>
    <n v="0"/>
    <m/>
    <m/>
    <m/>
    <m/>
    <m/>
    <s v=" 1. Support to develop the concept note  2. Support to the development of feasibility study"/>
    <n v="300000"/>
    <s v="Water and Sanitation"/>
    <x v="13"/>
    <s v="City of Kigali (CoK)"/>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Integrated waste management plan to be developed by the City (Kigali)"/>
    <n v="0"/>
    <n v="0"/>
    <m/>
    <m/>
    <m/>
    <m/>
    <m/>
    <s v=" 1.Support to develop the concept note and ToR"/>
    <n v="300000"/>
    <s v="Water and Sanitation"/>
    <x v="13"/>
    <s v="City of Kigali (CoK)"/>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Engineered Landfill (Muhanga)"/>
    <n v="0"/>
    <n v="0"/>
    <m/>
    <m/>
    <m/>
    <m/>
    <m/>
    <s v=" 1. Support to develop the concept note                                                               2. Support to the development of feasibility study"/>
    <n v="300000"/>
    <s v="Water and Sanitation"/>
    <x v="13"/>
    <s v="Muhanga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transfer stations (Muhanga)"/>
    <n v="0"/>
    <n v="0"/>
    <m/>
    <m/>
    <m/>
    <m/>
    <m/>
    <s v=" 1. Support to develop the concept note                                                                          2. Support to the development of feasibility study"/>
    <n v="300000"/>
    <s v="Water and Sanitation"/>
    <x v="13"/>
    <s v="Muhanga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a Landfill (Musanze)"/>
    <n v="0"/>
    <n v="0"/>
    <m/>
    <m/>
    <m/>
    <m/>
    <m/>
    <s v=" 1. Support to develop the concept note  2. Support to the development of feasibility study"/>
    <n v="300000"/>
    <s v="Water and Sanitation"/>
    <x v="13"/>
    <s v="Musanze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Transfer Stations (Musanze)"/>
    <n v="0"/>
    <n v="0"/>
    <m/>
    <m/>
    <m/>
    <m/>
    <m/>
    <s v=" 1. Support to develop the concept note                                                                 2. Support to the development of feasibility study"/>
    <n v="300000"/>
    <s v="Water and Sanitation"/>
    <x v="13"/>
    <s v="Musanze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Upgrading of existing landfill Nyagatare)"/>
    <n v="0"/>
    <n v="0"/>
    <m/>
    <m/>
    <m/>
    <m/>
    <m/>
    <s v=" Support to develop the concept note "/>
    <n v="300000"/>
    <s v="Water and Sanitation"/>
    <x v="13"/>
    <s v="Nyagatare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transfer stations Nyagatare)"/>
    <n v="0"/>
    <n v="0"/>
    <m/>
    <m/>
    <m/>
    <m/>
    <m/>
    <s v=" 1. Support to develop the concept note 2. Support to the development of feasibility study"/>
    <n v="300000"/>
    <s v="Water and Sanitation"/>
    <x v="13"/>
    <s v="Nyagatare District"/>
    <s v="Local Government (Districts, Provinces, CoK)"/>
    <m/>
    <s v="Without support"/>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engineered landfill (Rubavu)"/>
    <n v="0"/>
    <n v="0"/>
    <m/>
    <m/>
    <m/>
    <m/>
    <m/>
    <s v=" 1. Support to develop the concept note                                                                         2. Support to the development of feasibility study"/>
    <n v="300000"/>
    <s v="Water and Sanitation"/>
    <x v="13"/>
    <s v="Rubavu District"/>
    <s v="Local Government (Districts, Provinces, CoK)"/>
    <m/>
    <s v="Without support"/>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transfer station (Rubavu)"/>
    <n v="0"/>
    <n v="0"/>
    <m/>
    <m/>
    <m/>
    <m/>
    <m/>
    <s v=" 1. Support to develop the concept note                                                                        2. Support to the development of feasibility study"/>
    <n v="300000"/>
    <s v="Water and Sanitation"/>
    <x v="13"/>
    <s v="Rubavu District"/>
    <s v="Local Government (Districts, Provinces, CoK)"/>
    <m/>
    <s v="Without support"/>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a Landfill (Rusizi)"/>
    <n v="0"/>
    <n v="0"/>
    <m/>
    <m/>
    <m/>
    <m/>
    <m/>
    <s v=" 1. Support to develop the concept note                                                                          2. Support to the development of feasibility study"/>
    <n v="300000"/>
    <s v="Water and Sanitation"/>
    <x v="13"/>
    <s v="Rusizi District"/>
    <s v="Local Government (Districts, Provinces, CoK)"/>
    <m/>
    <s v="Without support"/>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transfer stations (Rusizi)"/>
    <n v="0"/>
    <n v="0"/>
    <m/>
    <m/>
    <m/>
    <m/>
    <m/>
    <s v=" 1. Support to develop the concept note                                                                       2. Support to the development of feasibility study"/>
    <n v="300000"/>
    <s v="Water and Sanitation"/>
    <x v="13"/>
    <s v="Rusizi District"/>
    <s v="Local Government (Districts, Provinces, CoK)"/>
    <m/>
    <s v="Without support"/>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PET Project (single use plastics)"/>
    <n v="713892.68506214337"/>
    <n v="2.5496167323647977E-2"/>
    <m/>
    <n v="178473.17126553584"/>
    <n v="178473.17126553584"/>
    <n v="178473.17126553584"/>
    <n v="178473.17126553584"/>
    <s v="Not Applicable"/>
    <s v="Not Applicable"/>
    <s v="Environment and Natural Resources"/>
    <x v="6"/>
    <s v="Rwanda Environment Management Authority (REMA) and Private Sector Federation (PSF)"/>
    <s v="Sectoral Ministry"/>
    <m/>
    <s v="Planned"/>
    <n v="2021"/>
    <n v="2025"/>
    <s v="Start date: 2021_x000a_End date: 2025"/>
    <s v="Not Applicable"/>
    <s v="Project"/>
    <s v="Private Sector Federation (PSF)"/>
    <s v="Government of Rwanda(GoR)"/>
    <s v="Government of Rwanda(GoR)"/>
    <s v="3. Budgeting &amp; Investment"/>
    <m/>
    <n v="713892.68506214337"/>
    <s v="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Mobilisation and Support to community for collection, transportation and disposal of  COVID-19 Protectives equipements (masks)."/>
    <n v="0"/>
    <n v="0"/>
    <m/>
    <m/>
    <m/>
    <m/>
    <m/>
    <s v=" Support to develop the concept note "/>
    <n v="250000"/>
    <s v="Water and Sanitation"/>
    <x v="13"/>
    <s v="Rwanda Environmental NGO's Forum (RENGOF)"/>
    <s v="Non Government Organizations"/>
    <m/>
    <s v="Without support"/>
    <m/>
    <m/>
    <s v="To be determined"/>
    <s v="Medium"/>
    <s v="Project"/>
    <m/>
    <m/>
    <s v="To be determined"/>
    <s v="3. Budgeting &amp; Investment"/>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MINAMATA initial assessment on mercury in Rwanda"/>
    <n v="88000"/>
    <n v="3.142857142857143E-3"/>
    <m/>
    <m/>
    <m/>
    <m/>
    <m/>
    <s v="Not Applicable"/>
    <s v="Not Applicable"/>
    <s v="Environment and Natural Resources"/>
    <x v="11"/>
    <s v="Rwanda Environment Management Authority (REMA)"/>
    <s v="Sectoral Ministry"/>
    <m/>
    <s v="Concluded"/>
    <n v="2021"/>
    <n v="2022"/>
    <s v="Start: 01/07/2021_x000a_End: 30/06/2022_x000a_"/>
    <s v="Not Applicable"/>
    <s v="Project"/>
    <s v="Global Environment Facility (GEF) "/>
    <s v="Grant"/>
    <s v="Multirateral"/>
    <s v="3. Budgeting &amp; Investment"/>
    <m/>
    <n v="88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National action plan to phase out mercury"/>
    <n v="320000"/>
    <n v="1.1428571428571429E-2"/>
    <m/>
    <m/>
    <m/>
    <m/>
    <m/>
    <s v="Not Applicable"/>
    <s v="Not Applicable"/>
    <s v="Environment and Natural Resources"/>
    <x v="11"/>
    <s v="Rwanda Environment Management Authority (REMA)"/>
    <s v="Sectoral Ministry"/>
    <m/>
    <s v="Ongoing"/>
    <n v="2022"/>
    <n v="2023"/>
    <s v="Start: 01/07/2022_x000a_End: 30/06/2023_x000a_"/>
    <s v="Not Applicable"/>
    <s v="Project"/>
    <s v="Global Environment Facility (GEF) "/>
    <s v="Grant"/>
    <s v="Multirateral"/>
    <s v="3. Budgeting &amp; Investment"/>
    <m/>
    <n v="32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Strengthening the capacity of Rwanda to implement bezol and rotadam conventions "/>
    <n v="60000"/>
    <n v="2.142857142857143E-3"/>
    <m/>
    <m/>
    <m/>
    <m/>
    <m/>
    <s v="Not Applicable"/>
    <s v="Not Applicable"/>
    <s v="Environment and Natural Resources"/>
    <x v="11"/>
    <s v="Rwanda Environment Management Authority (REMA)"/>
    <s v="Sectoral Ministry"/>
    <m/>
    <s v="Concluded"/>
    <n v="2020"/>
    <n v="2024"/>
    <s v="Start: 01/07/2020_x000a_End: 30/12/2021_x000a_"/>
    <s v="Not Applicable"/>
    <s v="Technical Assistance"/>
    <s v="Global Environment Facility (GEF) "/>
    <s v="Grant"/>
    <s v="Multirateral"/>
    <s v="1. Knowledge Products (Capacity Building or Technology Transfer)"/>
    <m/>
    <n v="6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Strenthening instituonal capacity for sound management of chemical and waste in Rwanda"/>
    <n v="250000"/>
    <n v="8.9285714285714281E-3"/>
    <m/>
    <m/>
    <m/>
    <m/>
    <m/>
    <s v="Not Applicable"/>
    <s v="Not Applicable"/>
    <s v="Environment and Natural Resources"/>
    <x v="11"/>
    <s v="Rwanda Environment Management Authority (REMA)"/>
    <s v="Sectoral Ministry"/>
    <m/>
    <s v="Ongoing"/>
    <n v="2021"/>
    <n v="2024"/>
    <s v="Start: 01/07/2021_x000a_End: 30/06/2024_x000a_"/>
    <s v="Not Applicable"/>
    <s v="Technical Assistance"/>
    <s v="GCF"/>
    <s v="Grant"/>
    <s v="Multirateral"/>
    <s v="1. Knowledge Products (Capacity Building or Technology Transfer)"/>
    <m/>
    <n v="25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Decoupling Hazardous Waste Generation (DHWG) from economic growth in Rwanda"/>
    <n v="7284911"/>
    <n v="0.26017539285714286"/>
    <n v="409380"/>
    <n v="1415000"/>
    <n v="2007752"/>
    <n v="1546409"/>
    <n v="1906370"/>
    <m/>
    <m/>
    <s v="Environment and Natural Resources"/>
    <x v="11"/>
    <s v="Rwanda Environment Management Authority (REMA)"/>
    <s v="Sectoral Ministry"/>
    <m/>
    <s v="Ongoing"/>
    <n v="2022"/>
    <n v="2027"/>
    <s v="Start: 01/03/2022_x000a_End: 30/03/2027_x000a_"/>
    <m/>
    <s v="Project"/>
    <s v="UNDP/GEF"/>
    <s v="Grant"/>
    <s v="Multirateral"/>
    <s v="3. Budgeting &amp; Investment"/>
    <m/>
    <n v="7284911"/>
    <s v="Updated fron Without support to ongoing (UNDP 2024)"/>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Readness to Support on carbon pricing"/>
    <n v="0"/>
    <n v="0"/>
    <m/>
    <m/>
    <m/>
    <m/>
    <m/>
    <s v=" Support to develop the concept note "/>
    <n v="300000"/>
    <s v="Environment and Natural Resources"/>
    <x v="11"/>
    <s v="Rwanda Environment Management Authority (REMA)"/>
    <s v="Sectoral Ministry"/>
    <m/>
    <s v="Without support"/>
    <m/>
    <m/>
    <s v="To be determined"/>
    <s v="Medium"/>
    <s v="Project"/>
    <m/>
    <m/>
    <s v="To be determined"/>
    <m/>
    <m/>
    <n v="0"/>
    <s v="New area of investment"/>
  </r>
  <r>
    <s v="12. Integrated and sustained  Waste Management Services  "/>
    <s v="12.2 Landfill gas utilisation increased "/>
    <s v="12.2.2 Quantity (MW) of LFG genera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2. Integrated and sustained  Waste Management Services  "/>
    <s v="12.3 Aerobic composting increased"/>
    <s v="12.3.1 Amount produced (t)"/>
    <s v="To be determined (TBD)"/>
    <s v="To be determined (TBD)"/>
    <s v="To be determined (TBD)"/>
    <n v="6000000"/>
    <s v="Waste"/>
    <s v="Mitigation"/>
    <s v="Ministry of Infrastructure (MININFRA)"/>
    <s v="Sectoral Ministry "/>
    <m/>
    <s v="Sectoral Ministry "/>
    <s v="To be determined (TBD)"/>
    <m/>
    <s v="Development of commercial scale aerobic composting systems for agricultural and forestry residue, manure, food processing, household kitchen and garden waste, and biosolids (organic solids from treated sewage)."/>
    <s v="Reduction in CH4 emissions, since methane-producing microbes are not active in the presence of oxygen."/>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2. Integrated and sustained  Waste Management Services  "/>
    <s v="12.3 Aerobic composting increased"/>
    <s v="12.3.2 Composting rate (% organic waste compos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2. Integrated and sustained  Waste Management Services  "/>
    <s v="12.4 Waste-water treatment plants (WWTP) increased "/>
    <s v="12.4.1 Number of WWTP facilities"/>
    <s v="To be determined (TBD)"/>
    <s v="To be determined (TBD)"/>
    <s v="To be determined (TBD)"/>
    <n v="1500000"/>
    <s v="Waste"/>
    <s v="Mitigation"/>
    <s v="Ministry of Infrastructure (MININFRA)"/>
    <s v="Sectoral Ministry "/>
    <s v="Sectoral Ministry "/>
    <s v="Sectoral Ministry "/>
    <s v="To be determined (TBD)"/>
    <m/>
    <s v="Investment in wastewater treatment and reuse technology, reducing methane emissions from wastewater and providing a nutrient-rich digestate that can be used as a fertilizer. "/>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Water and Sanitation SWAp Secretariat Activities Support"/>
    <n v="1643635.0982646428"/>
    <n v="1.0957567321764285"/>
    <n v="61994.552088214259"/>
    <n v="61994.552088214259"/>
    <n v="61994.552088214259"/>
    <n v="354305.02068000002"/>
    <n v="1103346.42132"/>
    <s v="Not Applicable"/>
    <s v="Not Applicable"/>
    <s v="Water and Sanitation"/>
    <x v="13"/>
    <s v="Ministry of Infrastructure (MININFRA)"/>
    <s v="Sectoral Ministry"/>
    <m/>
    <s v="Ongoing"/>
    <s v="2020*"/>
    <n v="2026"/>
    <s v="Start date:7/1/2019_x000a_Current End date:17/30/2025 Extended to 2026"/>
    <s v="Not Applicable"/>
    <s v="Technical Assistance"/>
    <s v="Wolrd Bank/GoR"/>
    <s v="Grant"/>
    <s v="Multirateral"/>
    <s v="1. Knowledge Products (Capacity Building or Technology Transfer)"/>
    <m/>
    <n v="1020967.9661646427"/>
    <s v="Extended from $309,373 from ongoing to ongoing . MINECOFIN MTPIP"/>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Kigali Centralised Sewerages system"/>
    <n v="112889184"/>
    <n v="75.259456"/>
    <m/>
    <m/>
    <m/>
    <m/>
    <m/>
    <s v="Not Applicable"/>
    <s v="Not Applicable"/>
    <s v="Water and Sanitation"/>
    <x v="13"/>
    <s v="Ministry of Infrastructure (MININFRA)"/>
    <s v="Sectoral Ministry"/>
    <m/>
    <s v="Ongoing"/>
    <s v="2020*"/>
    <n v="2024"/>
    <s v="Start date:_x000a_Current End date:2024"/>
    <s v="Not Applicable"/>
    <s v="Project"/>
    <s v="AfDB and EIB"/>
    <s v="Loan"/>
    <s v="Multirateral"/>
    <s v="3. Budgeting &amp; Investment"/>
    <m/>
    <n v="112889184"/>
    <s v="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Kagaga  Water Treatment System  from Kagaga River  (9,000 m3/day)"/>
    <n v="3125763.4254590906"/>
    <n v="2.0838422836393939"/>
    <n v="3125763.4254590906"/>
    <m/>
    <m/>
    <m/>
    <m/>
    <s v="Not Applicable"/>
    <s v="Not Applicable"/>
    <s v="Water and Sanitation"/>
    <x v="13"/>
    <s v="Ministry of Infrastructure (MININFRA)"/>
    <s v="Sectoral Ministry"/>
    <m/>
    <s v="Planned"/>
    <n v="2021"/>
    <n v="2022"/>
    <s v="Start: 01/07/2021_x000a_End: 30/06/2022_x000a_"/>
    <s v="Not Applicable"/>
    <s v="Project"/>
    <s v="WASAC &amp; AfDB"/>
    <s v="Grant/GoR"/>
    <s v="Multirateral"/>
    <s v="3. Budgeting &amp; Investment"/>
    <m/>
    <n v="3125763.425459090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Operationalization of Kanzenze WTP (Tariff gap)"/>
    <n v="4479399.1080500754"/>
    <n v="2.9862660720333838"/>
    <n v="4479399.1080500754"/>
    <m/>
    <m/>
    <m/>
    <m/>
    <s v="Not Applicable"/>
    <s v="Not Applicable"/>
    <s v="Water and Sanitation"/>
    <x v="13"/>
    <s v="Ministry of Infrastructure (MININFRA)"/>
    <s v="Sectoral Ministry"/>
    <m/>
    <s v="Planned"/>
    <n v="2021"/>
    <n v="2022"/>
    <s v="Start: 01/07/2021_x000a_End: 30/06/2022_x000a_"/>
    <s v="Not Applicable"/>
    <s v="Project"/>
    <s v="GoR, WASAC &amp; Kigali Water Ltd (Metito)"/>
    <s v="Government of Rwanda(GoR)"/>
    <s v="Government of Rwanda(GoR)"/>
    <s v="3. Budgeting &amp; Investment"/>
    <m/>
    <n v="4479399.108050075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Detailed design  for Construction of Water and Waste water quality laboratory plus equipment and Construction of Training center"/>
    <n v="791847.7862475951"/>
    <n v="0.52789852416506344"/>
    <n v="791847.7862475951"/>
    <m/>
    <m/>
    <m/>
    <m/>
    <s v="Not Applicable"/>
    <s v="Not Applicable"/>
    <s v="Water and Sanitation"/>
    <x v="13"/>
    <s v="Ministry of Infrastructure (MININFRA)"/>
    <s v="Sectoral Ministry"/>
    <m/>
    <s v="Planned"/>
    <n v="2021"/>
    <n v="2022"/>
    <s v="Start: 01/07/2021_x000a_End: 30/06/2022_x000a_"/>
    <s v="Not Applicable"/>
    <s v="Project"/>
    <s v="WASAC&amp; AfDB"/>
    <s v="Grant/GoR"/>
    <s v="Multirateral"/>
    <s v="3. Budgeting &amp; Investment"/>
    <m/>
    <n v="791847.7862475951"/>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Kigali Centralized Sewerage System, Phase I "/>
    <n v="14084838.527336443"/>
    <n v="9.3898923515576289"/>
    <n v="14084838.527336443"/>
    <m/>
    <m/>
    <m/>
    <m/>
    <s v="Not Applicable"/>
    <s v="Not Applicable"/>
    <s v="Water and Sanitation"/>
    <x v="13"/>
    <s v="Ministry of Infrastructure (MININFRA)"/>
    <s v="Sectoral Ministry"/>
    <m/>
    <s v="Planned"/>
    <n v="2021"/>
    <n v="2022"/>
    <s v="Start: 01/07/2021_x000a_End: 30/06/2022_x000a_"/>
    <s v="Not Applicable"/>
    <s v="Project"/>
    <s v="WASAC, AfDB &amp; CoK"/>
    <s v="Grant/GoR"/>
    <s v="Multirateral"/>
    <s v="3. Budgeting &amp; Investment"/>
    <m/>
    <n v="14084838.52733644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Rehabilitation and upgrading of semi-centralized sewerage system in Kigali Estates plus rehabilitation"/>
    <n v="2462317.332747465"/>
    <n v="1.6415448884983099"/>
    <n v="2462317.332747465"/>
    <m/>
    <m/>
    <m/>
    <m/>
    <s v="Not Applicable"/>
    <s v="Not Applicable"/>
    <s v="Water and Sanitation"/>
    <x v="13"/>
    <s v="Ministry of Infrastructure (MININFRA)"/>
    <s v="Sectoral Ministry"/>
    <m/>
    <s v="Planned"/>
    <n v="2021"/>
    <n v="2022"/>
    <s v="Start: 01/07/2021_x000a_End: 30/06/2022_x000a_"/>
    <s v="Not Applicable"/>
    <s v="Project"/>
    <s v="WASAC, AfDB &amp; CoK"/>
    <s v="Grant/GoR"/>
    <s v="Multirateral"/>
    <s v="3. Budgeting &amp; Investment"/>
    <m/>
    <n v="2462317.332747465"/>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mpletion of 2 public toilets in Musanze and Nyanza Districts"/>
    <n v="51662.126740178552"/>
    <n v="3.4441417826785704E-2"/>
    <n v="51662.126740178552"/>
    <m/>
    <m/>
    <m/>
    <m/>
    <s v="Not Applicable"/>
    <s v="Not Applicable"/>
    <s v="Water and Sanitation"/>
    <x v="13"/>
    <s v="Ministry of Infrastructure (MININFRA)"/>
    <s v="Sectoral Ministry"/>
    <m/>
    <s v="Planned"/>
    <n v="2021"/>
    <n v="2022"/>
    <s v="Start: 01/07/2021_x000a_End: 30/06/2022_x000a_"/>
    <s v="Not Applicable"/>
    <s v="Project"/>
    <s v="WASAC &amp; Districts"/>
    <s v="Government of Rwanda(GoR)"/>
    <s v="Government of Rwanda(GoR)"/>
    <s v="3. Budgeting &amp; Investment"/>
    <m/>
    <n v="51662.12674017855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14 permanent toilets and  sanitary facilities  in  Different stop overs"/>
    <n v="197233.54105551704"/>
    <n v="0.13148902737034468"/>
    <n v="197233.54105551704"/>
    <m/>
    <m/>
    <m/>
    <m/>
    <s v="Not Applicable"/>
    <s v="Not Applicable"/>
    <s v="Water and Sanitation"/>
    <x v="13"/>
    <s v="Ministry of Infrastructure (MININFRA)"/>
    <s v="Sectoral Ministry"/>
    <m/>
    <s v="Planned"/>
    <n v="2021"/>
    <n v="2022"/>
    <s v="Start: 01/07/2021_x000a_End: 30/06/2022_x000a_"/>
    <s v="Not Applicable"/>
    <s v="Project"/>
    <s v="WASAC &amp; Districts"/>
    <s v="Government of Rwanda(GoR)"/>
    <s v="Government of Rwanda(GoR)"/>
    <s v="3. Budgeting &amp; Investment"/>
    <m/>
    <n v="197233.5410555170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Quick fix solution for wastewater treatment in Kigali (Masaka fecal sludge)"/>
    <n v="1319607.399908623"/>
    <n v="0.87973826660574861"/>
    <n v="1319607.399908623"/>
    <m/>
    <m/>
    <m/>
    <m/>
    <s v="Not Applicable"/>
    <s v="Not Applicable"/>
    <s v="Water and Sanitation"/>
    <x v="13"/>
    <s v="Ministry of Infrastructure (MININFRA)"/>
    <s v="Sectoral Ministry"/>
    <m/>
    <s v="Planned"/>
    <n v="2021"/>
    <n v="2022"/>
    <s v="Start: 01/07/2021_x000a_End: 30/06/2022_x000a_"/>
    <s v="Not Applicable"/>
    <s v="Project"/>
    <s v="WASAC &amp; CoK"/>
    <s v="Government of Rwanda(GoR)"/>
    <s v="Government of Rwanda(GoR)"/>
    <s v="3. Budgeting &amp; Investment"/>
    <m/>
    <n v="1319607.39990862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Kigali Faecal Sludge Treatment Plant constructed"/>
    <n v="7762073.3812609222"/>
    <n v="5.1747155875072819"/>
    <n v="7762073.3812609222"/>
    <m/>
    <m/>
    <m/>
    <m/>
    <s v="Not Applicable"/>
    <s v="Not Applicable"/>
    <s v="Water and Sanitation"/>
    <x v="13"/>
    <s v="Ministry of Infrastructure (MININFRA)"/>
    <s v="Sectoral Ministry"/>
    <m/>
    <s v="Planned"/>
    <n v="2021"/>
    <n v="2022"/>
    <s v="Start: 01/07/2021_x000a_End: 30/06/2022_x000a_"/>
    <s v="Not Applicable"/>
    <s v="Project"/>
    <s v="WASAC &amp; CoK"/>
    <s v="Government of Rwanda(GoR)"/>
    <s v="Government of Rwanda(GoR)"/>
    <s v="3. Budgeting &amp; Investment"/>
    <m/>
    <n v="7762073.381260922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Kigali Faecal Sludge Treatment Plant Project under Lake Victoria Basin Integrated Water Resources Management Programme"/>
    <n v="0"/>
    <n v="0"/>
    <m/>
    <m/>
    <m/>
    <m/>
    <m/>
    <s v="1.Review of the concept note and development of the project proposal                  2. Support to the development of feasibility study"/>
    <n v="250000"/>
    <s v="Water and Sanitation"/>
    <x v="13"/>
    <s v="Lake Victoria Basin Integrated Water Resources Management Programme"/>
    <s v="Non Government Organizations"/>
    <m/>
    <s v="Indicative"/>
    <m/>
    <m/>
    <s v="To be determined"/>
    <s v="Medium"/>
    <s v="Project"/>
    <m/>
    <m/>
    <s v="To be determined"/>
    <s v="3. Budgeting &amp; Investment"/>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Feasibility study and detailed Design  for  Huye feacal sludge treatment plant and modern landfill"/>
    <n v="182883.92866023208"/>
    <n v="0.12192261910682138"/>
    <n v="182883.92866023208"/>
    <m/>
    <m/>
    <m/>
    <m/>
    <s v="Not Applicable"/>
    <s v="Not Applicable"/>
    <s v="Water and Sanitation"/>
    <x v="13"/>
    <s v="Ministry of Infrastructure (MININFRA)"/>
    <s v="Sectoral Ministry"/>
    <m/>
    <s v="Planned"/>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Feasibility study and detailed Design  for  Bugesera feacal sludge treatment plnt and modern landfill"/>
    <n v="182883.92866023208"/>
    <n v="0.12192261910682138"/>
    <n v="182883.92866023208"/>
    <m/>
    <m/>
    <m/>
    <m/>
    <s v="Not Applicable"/>
    <s v="Not Applicable"/>
    <s v="Water and Sanitation"/>
    <x v="13"/>
    <s v="Ministry of Infrastructure (MININFRA)"/>
    <s v="Sectoral Ministry"/>
    <m/>
    <s v="Planned"/>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Feasibility study  and Detailed Design Gisagara   feacal sludge treatment plant and modern landfill"/>
    <n v="182883.92866023208"/>
    <n v="0.12192261910682138"/>
    <n v="182883.92866023208"/>
    <m/>
    <m/>
    <m/>
    <m/>
    <s v="Not Applicable"/>
    <s v="Not Applicable"/>
    <s v="Water and Sanitation"/>
    <x v="13"/>
    <s v="Ministry of Infrastructure (MININFRA)"/>
    <s v="Sectoral Ministry"/>
    <m/>
    <s v="Planned"/>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GIY  Gisagara WASH Program"/>
    <n v="0"/>
    <n v="0"/>
    <m/>
    <m/>
    <m/>
    <m/>
    <m/>
    <m/>
    <m/>
    <s v="Water and Sanitation"/>
    <x v="13"/>
    <s v="Ministry of Infrastructure (MININFRA)"/>
    <s v="Sectoral Ministry"/>
    <m/>
    <s v="Without support"/>
    <m/>
    <m/>
    <s v="To be determined"/>
    <s v="Medium"/>
    <s v="Project"/>
    <s v="MINECOFIN,_x000a_MININFRA,_x000a_WASAC &amp;_x000a_Districts"/>
    <m/>
    <s v="To be determined"/>
    <s v="3. Budgeting &amp; Investment"/>
    <m/>
    <n v="0"/>
    <s v="New project MINECOFIn MTPIP 2024, Mixed funds $67,24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Feasibility study  and detailed Design for  Muhanga   feacal sludge treatment plant and modern landfill"/>
    <n v="182883.92866023208"/>
    <n v="0.12192261910682138"/>
    <n v="182883.92866023208"/>
    <m/>
    <m/>
    <m/>
    <m/>
    <s v="Not Applicable"/>
    <s v="Not Applicable"/>
    <s v="Water and Sanitation"/>
    <x v="13"/>
    <s v="Ministry of Infrastructure (MININFRA)"/>
    <s v="Sectoral Ministry"/>
    <m/>
    <s v="Planned"/>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Faecal sludge treatment plants and  Landfills in Musanze, Rubavu, Karongi and Rusizi "/>
    <n v="4712499.2357879896"/>
    <n v="3.141666157191993"/>
    <n v="4712499.2357879896"/>
    <m/>
    <m/>
    <m/>
    <m/>
    <s v="Not Applicable"/>
    <s v="Not Applicable"/>
    <s v="Water and Sanitation"/>
    <x v="13"/>
    <s v="Water and Sanitation Corporation (WASAC)"/>
    <s v="Sectoral Ministry"/>
    <m/>
    <s v="Planned"/>
    <n v="2021"/>
    <n v="2022"/>
    <s v="Start: 01/07/2021_x000a_End: 30/06/2022_x000a_"/>
    <s v="Not Applicable"/>
    <s v="Project"/>
    <s v="WASAC, AfDB &amp; Districts"/>
    <s v="Grant/GoR"/>
    <s v="Multirateral"/>
    <s v="3. Budgeting &amp; Investment"/>
    <m/>
    <n v="4712499.235787989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Detailed studies for the construction of Kicukiro Centralized Sewerage System"/>
    <n v="90240000"/>
    <n v="60.16"/>
    <n v="40000000"/>
    <n v="50240000"/>
    <m/>
    <m/>
    <m/>
    <s v="1.Review of the concept note and development of the project proposal            2. Support to the development of feasibility study"/>
    <n v="250000"/>
    <s v="Water and Sanitation"/>
    <x v="13"/>
    <s v="Water and Sanitation Corporation (WASAC)"/>
    <s v="Sectoral Ministry"/>
    <m/>
    <s v="Indicative"/>
    <n v="2021"/>
    <n v="2022"/>
    <s v="Start: 01/07/2021_x000a_End: 30/06/2022_x000a_"/>
    <s v="Medium"/>
    <s v="Project"/>
    <s v="French Embassy"/>
    <m/>
    <s v="To be determined"/>
    <s v="3. Budgeting &amp; Investment"/>
    <m/>
    <n v="9024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Review of detailed studies and construction of Gasabo Centralized Sewerage System"/>
    <n v="115000000"/>
    <n v="76.666666666666671"/>
    <m/>
    <n v="15000000"/>
    <n v="100000000"/>
    <m/>
    <m/>
    <s v="1.Review of the concept note and development of the project proposal          2. Support to the development of feasibility study"/>
    <n v="250000"/>
    <s v="Water and Sanitation"/>
    <x v="13"/>
    <s v="Water and Sanitation Corporation (WASAC)"/>
    <s v="Sectoral Ministry"/>
    <m/>
    <s v="Indicative"/>
    <n v="2024"/>
    <n v="2027"/>
    <s v="Start: 01/07/2024_x000a_End: 30/06/2027_x000a_"/>
    <s v="Medium"/>
    <s v="Project"/>
    <m/>
    <m/>
    <s v="To be determined"/>
    <s v="3. Budgeting &amp; Investment"/>
    <m/>
    <n v="1150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Rehabilitation of Karenge WTP"/>
    <n v="3700000"/>
    <n v="2.4666666666666668"/>
    <n v="1700000"/>
    <n v="2000000"/>
    <m/>
    <m/>
    <m/>
    <s v="1.Review of the concept note and development of the project proposal            2. Support to the development of feasibility study"/>
    <n v="250000"/>
    <s v="Water and Sanitation"/>
    <x v="13"/>
    <s v="Water and Sanitation Corporation (WASAC)"/>
    <s v="Sectoral Ministry"/>
    <m/>
    <s v="Indicative"/>
    <n v="2023"/>
    <n v="2026"/>
    <s v="Start: 01/07/2023_x000a_End: 30/06/2024_x000a_"/>
    <s v="Medium"/>
    <s v="Project"/>
    <s v="Ministry of Finance and Economic Planning (MINECOFIN)/GoR"/>
    <m/>
    <s v="To be determined"/>
    <s v="3. Budgeting &amp; Investment"/>
    <m/>
    <n v="37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Upgrading of Karenge Water Treatment Plant"/>
    <n v="0"/>
    <n v="0"/>
    <m/>
    <m/>
    <m/>
    <n v="0"/>
    <n v="0"/>
    <s v=" 1. Support to develop the concept note                                                                      2. Support to the development of feasibility study"/>
    <n v="300000"/>
    <s v="Water and Sanitation"/>
    <x v="13"/>
    <s v="Water and Sanitation Corporation (WASAC)"/>
    <s v="Sectoral Ministry"/>
    <m/>
    <s v="Without support"/>
    <n v="2023"/>
    <n v="2026"/>
    <s v="To be determined"/>
    <s v="Medium"/>
    <s v="Project"/>
    <m/>
    <m/>
    <s v="To be determined"/>
    <s v="3. Budgeting &amp; Investment"/>
    <m/>
    <n v="0"/>
    <s v="New project , MINEcOFIN MTPIP2024, Mixed funds $13,295,259"/>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Burera Water Treatment Plant and forwarding infrastructure"/>
    <n v="7687146.8200000003"/>
    <n v="5.1247645466666665"/>
    <m/>
    <m/>
    <m/>
    <m/>
    <m/>
    <m/>
    <m/>
    <s v="Water and Sanitation"/>
    <x v="13"/>
    <s v="Water and Sanitation Corporation (WASAC)"/>
    <s v="Sectoral Ministry"/>
    <m/>
    <s v="Indicative"/>
    <n v="2023"/>
    <n v="2026"/>
    <s v="Start: 01/07/2023_x000a_End: 30/06/2026_x000a_"/>
    <s v="Medium"/>
    <s v="Project"/>
    <m/>
    <m/>
    <s v="To be determined"/>
    <s v="3. Budgeting &amp; Investment"/>
    <m/>
    <n v="7687146.8200000003"/>
    <s v="New project 202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Masaka WTP"/>
    <n v="45900000"/>
    <n v="30.6"/>
    <m/>
    <n v="10000000"/>
    <n v="35900000"/>
    <m/>
    <m/>
    <s v="1.Review of the concept note and development of the project proposal                            2. Support to the development of feasibility study"/>
    <n v="250000"/>
    <s v="Water and Sanitation"/>
    <x v="13"/>
    <s v="Water and Sanitation Corporation (WASAC)"/>
    <s v="Sectoral Ministry"/>
    <m/>
    <s v="Indicative"/>
    <n v="2024"/>
    <n v="2027"/>
    <s v="Start: 01/07/2024_x000a_End: 30/06/2027_x000a_"/>
    <s v="Medium"/>
    <s v="Project"/>
    <s v="Ministry of Finance and Economic Planning (MINECOFIN)/GoR"/>
    <m/>
    <s v="To be determined"/>
    <s v="3. Budgeting &amp; Investment"/>
    <m/>
    <n v="459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Waste Water Treatment Plant (Muhanga)"/>
    <n v="0"/>
    <n v="0"/>
    <m/>
    <m/>
    <m/>
    <m/>
    <m/>
    <s v=" 1. Support to develop the concept note                                                                      2. Support to the development of feasibility study"/>
    <n v="250000"/>
    <s v="Water and Sanitation"/>
    <x v="13"/>
    <s v="Muhanga District"/>
    <s v="Local Government (Districts, Provinces, CoK)"/>
    <m/>
    <s v="Without support"/>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a Waste Water Treatment Plant (Musanze)"/>
    <n v="0"/>
    <n v="0"/>
    <m/>
    <m/>
    <m/>
    <m/>
    <m/>
    <s v=" 1. Support to develop the concept note                                                                2. Support to the development of feasibility study"/>
    <n v="250000"/>
    <s v="Water and Sanitation"/>
    <x v="13"/>
    <s v="Musanze District"/>
    <s v="Local Government (Districts, Provinces, CoK)"/>
    <m/>
    <s v="Without support"/>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a waste water treatment plant to serve the City (Nyagatare)"/>
    <n v="0"/>
    <n v="0"/>
    <m/>
    <m/>
    <m/>
    <m/>
    <m/>
    <s v=" 1. Support to develop the concept note                                                                  2. Support to the development of feasibility study"/>
    <n v="250000"/>
    <s v="Water and Sanitation"/>
    <x v="13"/>
    <s v="Nyagatare District"/>
    <s v="Local Government (Districts, Provinces, CoK)"/>
    <m/>
    <s v="Without support"/>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Drainage and Sewerage Management for the City Core ( Rubavu)"/>
    <n v="0"/>
    <n v="0"/>
    <m/>
    <m/>
    <m/>
    <m/>
    <m/>
    <s v=" Support to develop the concept note "/>
    <n v="250000"/>
    <s v="Water and Sanitation"/>
    <x v="13"/>
    <s v="Rubavu District"/>
    <s v="Local Government (Districts, Provinces, CoK)"/>
    <m/>
    <s v="Without support"/>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Construction of waste water treatment plant (Rubavu)"/>
    <n v="0"/>
    <n v="0"/>
    <m/>
    <m/>
    <m/>
    <m/>
    <m/>
    <s v=" 1. Support to develop the concept note                                                                 2. Support to the development of feasibility study"/>
    <n v="250000"/>
    <s v="Water and Sanitation"/>
    <x v="13"/>
    <s v="Rubavu District"/>
    <s v="Local Government (Districts, Provinces, CoK)"/>
    <m/>
    <s v="Without support"/>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Isuku Iwacu: Improved Latrines"/>
    <n v="20849.689175193322"/>
    <n v="1.3899792783462215E-2"/>
    <n v="20849.689175193322"/>
    <m/>
    <m/>
    <m/>
    <m/>
    <s v="Not Applicable"/>
    <s v="Not Applicable"/>
    <s v="Water and Sanitation"/>
    <x v="13"/>
    <s v="DUHAMIC-ADRI"/>
    <s v="Non Government Organizations"/>
    <m/>
    <s v="Concluded"/>
    <s v="2020*"/>
    <n v="2020"/>
    <s v="Start date: 2017_x000a_Current end date: 2020_x000a_"/>
    <s v="Not Applicable"/>
    <s v="Project"/>
    <m/>
    <s v="Grant/GoR"/>
    <s v="Multirateral"/>
    <s v="3. Budgeting &amp; Investment"/>
    <m/>
    <n v="20849.689175193322"/>
    <s v="Nyarugenge, Rwamagana,Kayonza"/>
  </r>
  <r>
    <s v="12. Integrated and sustained  Waste Management Services  "/>
    <s v="12.4 Waste-water treatment plants (WWTP) increased "/>
    <s v="12.4.2 Number of households connected to WWTP disaggregated by gender of head of household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s v="Improvement of Sanitation in Urban Areas "/>
    <n v="12458252.1335"/>
    <n v="8.3055014223333341"/>
    <n v="1274700.8"/>
    <m/>
    <m/>
    <n v="3485679.9307200001"/>
    <n v="7697871.4027800001"/>
    <s v="Not Applicable"/>
    <s v="Not Applicable"/>
    <s v="Water and Sanitation"/>
    <x v="13"/>
    <s v="Water and Sanitation Corporation (WASAC)"/>
    <s v="Sectoral Ministry"/>
    <m/>
    <s v="Ongoing"/>
    <s v="2020*"/>
    <n v="2026"/>
    <s v="Start date: 1/07/2015_x000a_Current end date: 7/1/2021_x000a_Extended to 2026"/>
    <s v="Not Applicable"/>
    <s v="Project"/>
    <s v="ADF, KFW, CDF/GoR "/>
    <s v="Grant/GoR"/>
    <s v="Multirateral"/>
    <s v="2. Policy, Strategy &amp; Legislation"/>
    <m/>
    <n v="14535889.523290906"/>
    <s v="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n v="164300000"/>
    <s v="Water"/>
    <s v="Adaptation"/>
    <s v="Ministry of Environment (MoE)_x000a_"/>
    <s v="Environment or Climate Change"/>
    <s v="Environment or Climate Change"/>
    <s v="Sectoral Ministry "/>
    <s v="To be determined (TBD)"/>
    <m/>
    <m/>
    <s v="Global mitigation of climate change and promote carbon sequestration through Ecosystem rehabilitation "/>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Water Security for All Programm "/>
    <n v="0"/>
    <n v="0"/>
    <m/>
    <m/>
    <m/>
    <m/>
    <m/>
    <s v="No immediate activity  so far "/>
    <n v="250000"/>
    <s v="Environment and Natural Resources"/>
    <x v="14"/>
    <s v="Rwanda Water Resources Board (RWB)"/>
    <s v="Sectoral Ministry"/>
    <m/>
    <s v="Without support"/>
    <m/>
    <m/>
    <s v="To be determined"/>
    <s v="High"/>
    <s v="Project"/>
    <m/>
    <m/>
    <s v="To be determined"/>
    <s v="3. Budgeting &amp; Investment"/>
    <m/>
    <n v="0"/>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Improving water security in Rwanda through rain water harvesting"/>
    <n v="10000000"/>
    <n v="6.0864272671941569E-2"/>
    <m/>
    <m/>
    <m/>
    <m/>
    <m/>
    <s v="1.Review of the concept note and development of the project proposal                       2. Support to the development of feasibility study"/>
    <n v="260000"/>
    <s v="Environment and Natural Resources"/>
    <x v="14"/>
    <s v="Rwanda Water Resources Board (RWB)"/>
    <s v="Sectoral Ministry"/>
    <m/>
    <s v="Indicative"/>
    <m/>
    <m/>
    <s v="To be determined"/>
    <s v="High"/>
    <s v="Project"/>
    <s v="GCF"/>
    <m/>
    <s v="To be determined"/>
    <s v="3. Budgeting &amp; Investment"/>
    <m/>
    <n v="10000000"/>
    <s v="Concept note submited to GCF"/>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Supervision of construction of rain water harvesting tanks (RWHTs) around the Volcanoes National Park in Musanze and Burera Districts"/>
    <n v="28080"/>
    <n v="1.7090687766281194E-4"/>
    <m/>
    <n v="28080"/>
    <m/>
    <m/>
    <m/>
    <s v="Not Applicable"/>
    <m/>
    <s v="Environment and Natural Resources"/>
    <x v="14"/>
    <s v="ARECO Rwanda Nziza"/>
    <s v="Non Government Organizations"/>
    <m/>
    <s v="Concluded"/>
    <n v="2021"/>
    <n v="2022"/>
    <s v="Start date:2021_x000a_Current end date: 2022"/>
    <m/>
    <s v="Technical Assistance"/>
    <s v="SNV"/>
    <s v="Grant"/>
    <s v="Multirateral"/>
    <s v="4. Monitoring &amp; Evaluation (M&amp;E)"/>
    <m/>
    <n v="28080"/>
    <s v="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Support to rain water harvesting in Schools, Health Centers and households"/>
    <n v="0"/>
    <n v="0"/>
    <m/>
    <m/>
    <m/>
    <m/>
    <m/>
    <s v=" 1.Support to develop the concept note                                                                2. Purchase and distribution of water storage equipment "/>
    <n v="260000"/>
    <s v="Environment and Natural Resources"/>
    <x v="14"/>
    <s v="Rwanda Water Resources Board (RWB)"/>
    <s v="Sectoral Ministry"/>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Increase awareness on water harvesting techniques and management of small / medium irrigation systems"/>
    <n v="0"/>
    <n v="0"/>
    <m/>
    <m/>
    <m/>
    <m/>
    <m/>
    <s v=" Support to develop the concept note and develop awereness tools"/>
    <n v="260000"/>
    <s v="Environment and Natural Resources"/>
    <x v="14"/>
    <s v="Rwanda Water Resources Board (RWB)"/>
    <s v="Sectoral Ministry"/>
    <m/>
    <s v="Without support"/>
    <m/>
    <m/>
    <s v="To be determined"/>
    <s v="Medium"/>
    <s v="Technical Assistance"/>
    <m/>
    <m/>
    <s v="To be determined"/>
    <s v="1. Knowledge Products (Capacity Building or Technology Transfer)"/>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MASAKA multipurpose dyke project"/>
    <n v="26554424.219999999"/>
    <n v="0.16162157163724894"/>
    <m/>
    <m/>
    <m/>
    <m/>
    <m/>
    <s v=" Support to develop the concept note and develop awereness tools"/>
    <n v="260000"/>
    <s v="Environment and Natural Resources"/>
    <x v="14"/>
    <s v="Rwanda Water Resources Board (RWB)"/>
    <s v="Sectoral Ministry"/>
    <m/>
    <s v="Indicative"/>
    <m/>
    <m/>
    <s v="To be determined"/>
    <s v="Medium"/>
    <s v="Project"/>
    <m/>
    <m/>
    <s v="To be determined"/>
    <s v="3. Budgeting &amp; Investment"/>
    <m/>
    <n v="26554424.219999999"/>
    <s v="Concept note 2022, 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Water storage systems"/>
    <n v="0"/>
    <n v="0"/>
    <m/>
    <m/>
    <m/>
    <m/>
    <m/>
    <s v=" 1.Support to develop the concept note. . Purchase and distribution of water storage equipment "/>
    <n v="260000"/>
    <s v="Environment and Natural Resources"/>
    <x v="14"/>
    <s v="Rwanda Water Resources Board (RWB)"/>
    <s v="Sectoral Ministry"/>
    <m/>
    <s v="Indicative"/>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Sustainable Urban Wetlands Development in Kigali City "/>
    <n v="171001.68641920207"/>
    <n v="1.0407893269580163E-3"/>
    <n v="171001.68641920207"/>
    <m/>
    <m/>
    <m/>
    <m/>
    <s v="Not Applicable"/>
    <s v="Not Applicable"/>
    <s v="Environment and Natural Resources"/>
    <x v="11"/>
    <s v="Rwanda Environment Management Authority (REMA)"/>
    <s v="Sectoral Ministry"/>
    <m/>
    <s v="Concluded"/>
    <s v="2020*"/>
    <n v="2021"/>
    <s v="Start date:15/11/2016 _x000a_Current End date:15/11/2021_x000a_"/>
    <s v="Not Applicable"/>
    <s v="Project"/>
    <s v="ITALY"/>
    <s v="Grant/GoR"/>
    <s v="Bilateral"/>
    <s v="3. Budgeting &amp; Investment"/>
    <m/>
    <n v="171001.68641920207"/>
    <s v=" Gasabo, Kicukiro"/>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Develop Wetland masterplan for satellites and secondary cities "/>
    <n v="0"/>
    <n v="0"/>
    <m/>
    <m/>
    <m/>
    <m/>
    <m/>
    <s v="1.Review of the concept note and development of the project proposal  2. Support to the development of feasibility study"/>
    <n v="350000"/>
    <s v="Environment and Natural Resources"/>
    <x v="11"/>
    <s v="Ministry of Environment (MoE)"/>
    <s v="Sectoral Ministry"/>
    <m/>
    <s v="Indicative"/>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Promoting wise use of wetlands to build climate change resilience in Rwanda"/>
    <n v="0"/>
    <n v="0"/>
    <m/>
    <m/>
    <m/>
    <m/>
    <m/>
    <s v="1.Review of the concept note and development of the project proposal  2. Support to the development of feasibility study"/>
    <n v="350000"/>
    <s v="Environment and Natural Resources"/>
    <x v="11"/>
    <s v="Rwanda Environment Management Authority (REMA)"/>
    <s v="Sectoral Ministry"/>
    <m/>
    <s v="Without support"/>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andscape Restoration of the Nyabugogo Wetland Project"/>
    <n v="0"/>
    <n v="0"/>
    <m/>
    <m/>
    <m/>
    <m/>
    <m/>
    <s v="1.Review of the concept note and development of the project proposal  2. Support to the development of feasibility study"/>
    <n v="350000"/>
    <s v="Environment and Natural Resources"/>
    <x v="11"/>
    <s v="Rwanda Environment Management Authority (REMA)"/>
    <s v="Sectoral Ministry"/>
    <m/>
    <s v="Without support"/>
    <m/>
    <m/>
    <s v="To be determined"/>
    <s v="Medium"/>
    <s v="Project"/>
    <s v="Rwanda Green Fund "/>
    <m/>
    <s v="To be determined"/>
    <m/>
    <m/>
    <n v="0"/>
    <s v="New area of investement                                                                                Updated from  (REMA,2024)"/>
  </r>
  <r>
    <s v="jmjmmjjmm   p"/>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andscape Rehabilitation at Rusumo Power Company Ltd"/>
    <n v="0"/>
    <n v="0"/>
    <m/>
    <m/>
    <m/>
    <m/>
    <m/>
    <s v="1.Review of the concept note and development of the project proposal  2. Support to the development of feasibility study"/>
    <n v="350000"/>
    <s v="Environment and Natural Resources"/>
    <x v="11"/>
    <s v="International Union for Conservation of Nature (IUCN)"/>
    <s v="Sectoral Ministry"/>
    <m/>
    <s v="Without support"/>
    <m/>
    <m/>
    <s v="To be determined"/>
    <s v="Medium"/>
    <s v="Project"/>
    <s v="RPCL"/>
    <m/>
    <s v="To be determined"/>
    <m/>
    <m/>
    <n v="0"/>
    <s v="New area of investement                                                                                Updated from  (IUCN,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Integrated Mukungwa wetland and landscape restoration project"/>
    <n v="0"/>
    <n v="0"/>
    <m/>
    <m/>
    <m/>
    <m/>
    <m/>
    <s v="1.Review of the concept note and development of the project proposal  2. Support to the development of feasibility study"/>
    <n v="350000"/>
    <s v="Environment and Natural Resources"/>
    <x v="11"/>
    <s v="Rwanda Environment Management Authority (REMA)"/>
    <s v="Sectoral Ministry"/>
    <m/>
    <s v="Without support"/>
    <m/>
    <m/>
    <s v="To be determined"/>
    <s v="Medium"/>
    <s v="Project"/>
    <s v="KfW"/>
    <m/>
    <s v="To be determined"/>
    <m/>
    <m/>
    <n v="0"/>
    <s v="New area of investement                                                                                Updated from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Nyandungu Urban Wetland Eco-Tourism Park (NUWEP)"/>
    <n v="2483558.7651102506"/>
    <n v="1.5115999787646078E-2"/>
    <m/>
    <n v="161473.03361019894"/>
    <n v="848706.44135373202"/>
    <n v="636801.80319195846"/>
    <n v="836577.48695436097"/>
    <s v="Not Applicable"/>
    <s v="Not Applicable"/>
    <s v="Environment and Natural Resources"/>
    <x v="11"/>
    <s v="Rwanda Environment Management Authority (REMA)"/>
    <s v="Sectoral Ministry"/>
    <m/>
    <s v="Ongoing"/>
    <s v="2020*"/>
    <n v="2027"/>
    <s v="Start date: 12/7/2017_x000a_End date: 30/4/2021                     Extended to 2027_x000a_"/>
    <s v="Not Applicable"/>
    <s v="Project"/>
    <s v="FONERWA, ITALY, LDCFII "/>
    <s v="Grant/GoR"/>
    <s v="Multirateral"/>
    <s v="3. Budgeting &amp; Investment"/>
    <m/>
    <n v="2483558.7651102506"/>
    <s v="Kicukiro, Gasabo                                                                                Updated from $1,114,274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Community involvement to protect Rugezi marshland "/>
    <n v="3000000"/>
    <n v="1.8259281801582473E-2"/>
    <m/>
    <m/>
    <n v="1000000"/>
    <n v="1000000"/>
    <n v="1000000"/>
    <s v="Not Applicable"/>
    <s v="Not Applicable"/>
    <s v="Environment and Natural Resources"/>
    <x v="11"/>
    <s v="Rwanda Wildlife Conservaation Association (RWCA)"/>
    <s v="Non Government Organizations"/>
    <s v="Dr. Olivier Nsengimana"/>
    <s v="Ongoing"/>
    <n v="2020"/>
    <n v="2024"/>
    <s v="Start date: 2020_x000a_End date: 2024  _x000a_"/>
    <s v="Not Applicable"/>
    <s v="Project"/>
    <s v="U, National geographic society, Rainforest Track, water aid Rwanda, Worldlife conservation society"/>
    <s v="Grant"/>
    <s v="Multirateral"/>
    <s v="3. Budgeting &amp; Investment"/>
    <m/>
    <n v="3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Umusambi Village "/>
    <n v="960000"/>
    <n v="5.8429701765063905E-3"/>
    <m/>
    <m/>
    <n v="960000"/>
    <m/>
    <m/>
    <s v="Not Applicable"/>
    <s v="Not Applicable"/>
    <s v="Environment and Natural Resources"/>
    <x v="11"/>
    <s v="Rwanda Wildlife Conservaation Association (RWCA)"/>
    <s v="Non Government Organizations"/>
    <s v="Dr. Olivier Nsengimana"/>
    <s v="Ongoing"/>
    <n v="2020"/>
    <n v="2024"/>
    <s v="Start date: 2020_x000a_End date: 2024  _x000a_"/>
    <s v="Not Applicable"/>
    <s v="Project"/>
    <s v="EU, National geographic society, Rainforest Track, water aid Rwanda, Worldlife conservation society"/>
    <s v="Grant"/>
    <s v="Multirateral"/>
    <s v="3. Budgeting &amp; Investment"/>
    <m/>
    <n v="96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Community involvement to protect Rugezi marshland phase II"/>
    <n v="4000000"/>
    <n v="2.4345709068776627E-2"/>
    <m/>
    <m/>
    <n v="4000000"/>
    <m/>
    <m/>
    <s v="Not Applicable"/>
    <s v="Not Applicable"/>
    <s v="Environment and Natural Resources"/>
    <x v="11"/>
    <s v="Rwanda Wildlife Conservaation Association (RWCA)"/>
    <s v="Non Government Organizations"/>
    <s v="Dr. Olivier Nsengimana"/>
    <s v="Planned"/>
    <n v="2024"/>
    <n v="2027"/>
    <s v="Start date: 2024_x000a_End date: 2027_x000a_"/>
    <s v="Not Applicable"/>
    <s v="Project"/>
    <s v="FONERWA, ITALY, LDCFII "/>
    <s v="Grant"/>
    <s v="Multirateral"/>
    <s v="3. Budgeting &amp; Investment"/>
    <m/>
    <n v="4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Wetlands Management and Restoration using community-based adaptation approach "/>
    <n v="16534700"/>
    <n v="0.10063724893487523"/>
    <m/>
    <m/>
    <m/>
    <m/>
    <m/>
    <s v="1.Review of the concept note and development of the project proposal  2. Support to the development of feasibility study  3. Conduct awaireness raising on climate resilience technologies"/>
    <n v="350000"/>
    <s v="Environment and Natural Resources"/>
    <x v="11"/>
    <s v="Albertine Rift Conservation Society (ARCOS)"/>
    <s v="Non Government Organizations"/>
    <m/>
    <s v="Indicative"/>
    <m/>
    <m/>
    <s v="To be determined"/>
    <s v="High"/>
    <s v="Project"/>
    <s v="International Climate Initiative ( IKI) "/>
    <m/>
    <s v="To be determined"/>
    <s v="3. Budgeting &amp; Investment"/>
    <m/>
    <n v="16534700"/>
    <s v="Developed by International Union for Conservation of Nature (IUCN) in collaboration with the Ministry of Ministry of Environment and Albertine Rift Conservation Society ( ARCOS)"/>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Wetland Park and Mixed Use Development"/>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Building Resilient Wetlands and Associated Catchments’ Socio-Agro_x0002_Ecological Systems in Southern Kirehe Landscape, Eastern Rwanda."/>
    <n v="0"/>
    <n v="0"/>
    <m/>
    <m/>
    <m/>
    <m/>
    <m/>
    <s v=" Support to develop the concept note "/>
    <n v="300000"/>
    <s v="Environment and Natural Resources"/>
    <x v="11"/>
    <s v="Albertine Rift Conservation Society (ARCOS)"/>
    <s v="Non Government Organizations"/>
    <m/>
    <s v="Without support"/>
    <m/>
    <m/>
    <s v="To be determined"/>
    <s v="Medium"/>
    <s v="Project"/>
    <m/>
    <m/>
    <s v="To be determined"/>
    <s v="3. Budgeting &amp; Investment"/>
    <m/>
    <n v="0"/>
    <s v="New area of investment 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Wetland Park Area - 22.3 ha"/>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Kicukiro Wetland and Biodiversity Park"/>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Nyabarongo ECO Park and Wetlands"/>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Kanyinya Wetland Town Park"/>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Kigali CBD Wetland Park"/>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Muhima Wetland Front"/>
    <n v="0"/>
    <n v="0"/>
    <m/>
    <m/>
    <m/>
    <m/>
    <m/>
    <s v=" Support to develop the concept note "/>
    <n v="300000"/>
    <s v="Environment and Natural Resources"/>
    <x v="11"/>
    <s v="City of Kigali (CoK)"/>
    <s v="Local Government (Districts, Provinces, CoK)"/>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Rehabilitation and modernization of Bugarama mashland Project(2000 Ha)"/>
    <n v="0"/>
    <n v="0"/>
    <m/>
    <m/>
    <m/>
    <m/>
    <m/>
    <s v=" Support to develop the concept note "/>
    <n v="300000"/>
    <s v="Agriculture"/>
    <x v="11"/>
    <s v="Rwanda Agriculture Board (RAB)"/>
    <s v="Sectoral Ministry"/>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ocal partnership for rehabilitation of biodiversity and ecosystems in Nyabarongo Watershed /NGORORERO District"/>
    <n v="590692.4340079031"/>
    <n v="3.5952065368709866E-3"/>
    <n v="590692.4340079031"/>
    <m/>
    <m/>
    <m/>
    <m/>
    <s v="Not Applicable"/>
    <s v="Not Applicable"/>
    <s v="Environment and Natural Resources"/>
    <x v="11"/>
    <s v="Ngororero District"/>
    <s v="Local Government (Districts, Provinces, CoK)"/>
    <m/>
    <s v="Concluded"/>
    <s v="2020*"/>
    <n v="2020"/>
    <s v="Start date:24/02/2017                End date: 30/06/2020"/>
    <s v="Not Applicable"/>
    <s v="Project"/>
    <s v="FONERWA"/>
    <s v="Government of Rwanda(GoR)"/>
    <s v="Government of Rwanda(GoR)"/>
    <s v="3. Budgeting &amp; Investment"/>
    <m/>
    <n v="590692.4340079031"/>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Giciye-Shyira- Karago-Mugogo-Satinskyi-Ndiza Subcatchment Landscape Restoration "/>
    <n v="1465411.69866"/>
    <n v="8.9191217203895314E-3"/>
    <m/>
    <m/>
    <m/>
    <n v="522259.42235999997"/>
    <n v="943152.27630000003"/>
    <s v="Not Applicable"/>
    <s v="Not Applicable"/>
    <s v="Environment and Natural Resources"/>
    <x v="11"/>
    <s v="Rwanda Water Resources Board (RWB)"/>
    <s v="Sectoral Ministry"/>
    <m/>
    <s v="Ongoing"/>
    <n v="2023"/>
    <n v="2026"/>
    <s v="Start date:01/07/2023                End date: 30/06/2026"/>
    <s v="Not Applicable"/>
    <s v="Project"/>
    <s v="Ministry of Finance and Economic Planning (MINECOFIN)/GoR"/>
    <s v="Government of Rwanda(GoR)"/>
    <s v="Government of Rwanda(GoR)"/>
    <s v="3. Budgeting &amp; Investment"/>
    <m/>
    <n v="1465411.69866"/>
    <s v="Submitted to MINECOFIN.                                                             Updated from indicative to ongoing (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idem as above "/>
    <s v="Living Lakes Biodiversity and Climate Project"/>
    <n v="399374.81833472446"/>
    <n v="2.4307657841431797E-3"/>
    <m/>
    <n v="36117.122068759156"/>
    <n v="230002.18120541127"/>
    <n v="133042.26262658078"/>
    <n v="213.25243397325855"/>
    <s v="Not Applicable"/>
    <s v="Not Applicable"/>
    <s v="Environment and Natural Resources"/>
    <x v="11"/>
    <s v="Albertine Rift Conservation Society (ARCOS)"/>
    <s v="Non Government Organizations"/>
    <m/>
    <s v="Ongoing"/>
    <n v="2022"/>
    <n v="2027"/>
    <s v="Start date:2022                            End date: 2027"/>
    <s v="Not Applicable"/>
    <s v="Project"/>
    <s v="German Federal Ministry of Environment through the International Climate Initiative (IKI)/ Global Nature Fund"/>
    <s v="Grant"/>
    <s v="Multirateral"/>
    <s v="3. Budgeting &amp; Investment"/>
    <m/>
    <n v="399374.81833472446"/>
    <s v="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Nyagatare Ecosystem Based Restoration"/>
    <n v="0"/>
    <n v="0"/>
    <m/>
    <m/>
    <m/>
    <m/>
    <m/>
    <s v="1.Review of the concept note and development of the project proposal            2. Support to the development of feasibility study"/>
    <n v="300000"/>
    <s v="Environment and Natural Resources"/>
    <x v="14"/>
    <s v="Rwanda Water Resources Board (RWB)"/>
    <s v="Sectoral Ministry"/>
    <s v="Musana S.Bernard, "/>
    <s v="Without support"/>
    <m/>
    <m/>
    <s v="To be determined"/>
    <s v="High"/>
    <s v="Project"/>
    <s v="FONERWA"/>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andscape restoration of Mwogo catchment"/>
    <n v="0"/>
    <n v="0"/>
    <m/>
    <m/>
    <m/>
    <m/>
    <m/>
    <s v="1.Support to develop the concept note and project proposal                                 2. Support to the development of feasibility study"/>
    <n v="300000"/>
    <s v="Environment and Natural Resources"/>
    <x v="14"/>
    <s v="Rwanda Water Resources Board (RWB)"/>
    <s v="Sectoral Ministry"/>
    <m/>
    <s v="Without support"/>
    <m/>
    <m/>
    <s v="To be determined"/>
    <s v="High"/>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Bishenyi Watershed rehabilitation Project"/>
    <n v="765910.21003756311"/>
    <n v="4.661656786595028E-3"/>
    <m/>
    <m/>
    <m/>
    <m/>
    <m/>
    <s v="1.Review of the concept note and development of the project proposal                          2. Support to the development of feasibility study"/>
    <n v="300000"/>
    <s v="Environment and Natural Resources"/>
    <x v="11"/>
    <s v="Rwanda Water Resources Board (RWB)"/>
    <s v="Sectoral Ministry"/>
    <m/>
    <s v="Indicative"/>
    <n v="2021"/>
    <n v="2024"/>
    <s v="Start date:01/07/2021                  End date: 30/06/2024"/>
    <s v="High"/>
    <s v="Project"/>
    <s v="Ministry of Finance and Economic Planning (MINECOFIN)/GoR"/>
    <m/>
    <s v="To be determined"/>
    <s v="3. Budgeting &amp; Investment"/>
    <m/>
    <n v="765910.21003756311"/>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Trade and Industry (MINICOM)"/>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Gikondo Industrial Park Relocation project"/>
    <n v="12347738.387284342"/>
    <n v="7.515361160854743E-2"/>
    <n v="4115912.7957614474"/>
    <n v="4115912.7957614474"/>
    <n v="4115912.7957614474"/>
    <m/>
    <m/>
    <s v="Not Applicable"/>
    <s v="Not Applicable"/>
    <s v="Environment and Natural Resources"/>
    <x v="11"/>
    <s v="Ministry of Trade and Industry (MINICOM)"/>
    <s v="Sectoral Ministry"/>
    <m/>
    <s v="Concluded"/>
    <s v="2020*"/>
    <n v="2023"/>
    <s v="Start date: 01/07/2011_x000a_End date: 30/06/2023_x000a_"/>
    <s v="Not Applicable"/>
    <s v="Project"/>
    <s v="Ministry of Finance and Economic Planning (MINECOFIN)/GoR"/>
    <s v="Government of Rwanda(GoR)"/>
    <s v="Government of Rwanda(GoR)"/>
    <s v="3. Budgeting &amp; Investment"/>
    <m/>
    <n v="12347738.387284342"/>
    <s v="The project’s objective is to relocate the Gikondo industrial park that has been identified as a marchland so as to conserve and protect the environment. Project was put on hold"/>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 Protection of lake Cyohoha North to restore its hydro-ecological services_x000a_"/>
    <n v="1567483.6871513617"/>
    <n v="9.5403754543600828E-3"/>
    <n v="182938.69051457665"/>
    <n v="1384544.9966367851"/>
    <m/>
    <m/>
    <m/>
    <s v="Not Applicable"/>
    <s v="Not Applicable"/>
    <s v="Environment and Natural Resources"/>
    <x v="14"/>
    <s v="Rwanda Water Resources Board (RWB)"/>
    <s v="Sectoral Ministry"/>
    <m/>
    <s v="Ongoing"/>
    <n v="2020"/>
    <n v="2023"/>
    <s v="Start date: 07/01/2020_x000a_End date: 30/06/2023_x000a_"/>
    <s v="Not Applicable"/>
    <s v="Project"/>
    <s v="FONERWA"/>
    <s v="Government of Rwanda(GoR)"/>
    <s v="Government of Rwanda(GoR)"/>
    <s v="3. Budgeting &amp; Investment"/>
    <m/>
    <n v="1567483.6871513617"/>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Kigali flood control and integrated urban catchment management project"/>
    <n v="13503734.013013363"/>
    <n v="8.2189494905741706E-2"/>
    <n v="29843.609233146606"/>
    <n v="188382.95132127954"/>
    <n v="2348949.9638479855"/>
    <n v="10936557.488610951"/>
    <n v="0"/>
    <m/>
    <m/>
    <s v="Environment and Natural Resources"/>
    <x v="14"/>
    <s v="Rwanda Environment Management Authority (REMA)"/>
    <s v="Sectoral Ministry"/>
    <m/>
    <s v="Ongoing"/>
    <n v="2021"/>
    <n v="2025"/>
    <s v="Start date:01/07/2021                  End date:  30/12/2025"/>
    <s v="High"/>
    <s v="Project"/>
    <s v="NDF"/>
    <s v="Grant/GoR"/>
    <s v="Multirateral"/>
    <s v="3. Budgeting &amp; Investment"/>
    <m/>
    <n v="13503734.013013363"/>
    <s v="At indicative status,the project was called Tackling storm water, soil erosion, and sedimentation in Kigali City flood hotspots (Gatsata, Gisozi and MAGERWA-RWANDEX).                              Updated from indicative ( by RWB) to ongoing (REMA)"/>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and Scape Restoration and Flood Control in Nyamasheke District"/>
    <n v="47890.6662"/>
    <n v="2.9148305660377358E-4"/>
    <m/>
    <m/>
    <m/>
    <n v="47890.6662"/>
    <m/>
    <m/>
    <m/>
    <s v="Environment and Natural Resources"/>
    <x v="14"/>
    <s v="Rwanda Water Resources Board (RWB)"/>
    <s v="Sectoral Ministry"/>
    <m/>
    <s v="Ongoing"/>
    <n v="2023"/>
    <n v="2024"/>
    <s v="Start date:2023                              End date:  2024"/>
    <s v="Not Applicable"/>
    <s v="Project"/>
    <s v="Grant (Source TBD)"/>
    <s v="Grant"/>
    <s v="Bilateral"/>
    <s v="3. Budgeting &amp; Investment"/>
    <m/>
    <n v="47890.6662"/>
    <s v="New project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Hydrological Information System supporting water use efficiency planning and resilience to climate change"/>
    <n v="872397.04946517816"/>
    <n v="5.3097811896845905E-3"/>
    <m/>
    <m/>
    <m/>
    <m/>
    <m/>
    <s v="1.Review of the concept note and development of the project proposal  2. Support to the development of feasibility study"/>
    <n v="260000"/>
    <s v="Environment and Natural Resources"/>
    <x v="14"/>
    <s v="Rwanda Water Resources Board (RWB)"/>
    <s v="Sectoral Ministry"/>
    <s v="Remy Nobert DUHUZE"/>
    <s v="Indicative"/>
    <n v="2021"/>
    <n v="2024"/>
    <s v="Start date:01/07/2021                      End date: 30/06/2024"/>
    <s v="High"/>
    <s v="Project"/>
    <s v="Ministry of Finance and Economic Planning (MINECOFIN)/GoR"/>
    <m/>
    <s v="To be determined"/>
    <s v="3. Budgeting &amp; Investment"/>
    <m/>
    <n v="872397.04946517816"/>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Volcanoes Community Resilient Project (VCRP) "/>
    <n v="3566316.554913858"/>
    <n v="2.1706126323273633E-2"/>
    <n v="0"/>
    <n v="0"/>
    <n v="204554.12750198398"/>
    <n v="1355627.0064539129"/>
    <n v="2006135.4209579611"/>
    <m/>
    <m/>
    <s v="Environment and Natural Resources"/>
    <x v="14"/>
    <s v="Rwanda Environment Management Authority (REMA)"/>
    <s v="Sectoral Ministry"/>
    <m/>
    <s v="Ongoing"/>
    <n v="2024"/>
    <n v="2029"/>
    <s v="Start: 01/01/2024                                               End: 31/12/2029"/>
    <m/>
    <s v="Project"/>
    <s v="WB (IDA)"/>
    <s v="Grant/GoR"/>
    <s v="Multirateral"/>
    <s v="3. Budgeting &amp; Investment"/>
    <m/>
    <n v="50000000"/>
    <s v="Full proposal in development under NDC deep dive project/FONERWA.                                                                              Updated from indicative (Climate adaptation in the volcanoes region of Rwanda by RWB) to ongoing VCRP by REMA (2024)    https://projects.worldbank.org/en/projects-operations/project-detail/P17816 1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Rwanda Integrated Landscape Climate Resilient Management Project "/>
    <n v="30500000"/>
    <n v="0.1856360316494218"/>
    <m/>
    <m/>
    <m/>
    <m/>
    <m/>
    <s v="1.Review of the concept note and development of the project proposal  2. Support to the development of feasibility study"/>
    <n v="260000"/>
    <s v="Environment and Natural Resources"/>
    <x v="14"/>
    <s v="Rwanda Water Resources Board (RWB)"/>
    <s v="Sectoral Ministry"/>
    <m/>
    <s v="Indicative"/>
    <m/>
    <m/>
    <s v="To be determined"/>
    <s v="High"/>
    <s v="Project"/>
    <s v="GCF"/>
    <m/>
    <s v="To be determined"/>
    <s v="3. Budgeting &amp; Investment"/>
    <m/>
    <n v="30500000"/>
    <s v="Concept Note development and Feasibility study Submitted to AfDB"/>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Technical asssistance  support to REMA - GGGI Collaboration with Italian Ministry of Environment,  Lands and Seas (IMELS) phase 2"/>
    <n v="32761.333333333332"/>
    <n v="1.9939947250963684E-4"/>
    <n v="32761.333333333332"/>
    <m/>
    <m/>
    <m/>
    <m/>
    <s v="Not Applicable"/>
    <s v="Not Applicable"/>
    <s v="Environment and Natural Resources"/>
    <x v="11"/>
    <s v="Rwanda Environment Management Authority (REMA)"/>
    <s v="Sectoral Ministry"/>
    <m/>
    <s v="Concluded"/>
    <s v="2020*"/>
    <n v="2021"/>
    <s v="Start date: 2018_x000a_End date: 2021_x000a_"/>
    <s v="Not Applicable"/>
    <s v="Project"/>
    <s v="GGGI and Italian Ministry of Environment,  Lands and Seas (IMELS) "/>
    <s v="Grant"/>
    <s v="Multirateral"/>
    <s v="1. Knowledge Products (Capacity Building or Technology Transfer)"/>
    <m/>
    <n v="32761.333333333332"/>
    <s v="https://gggi.org/project/project-reference-profiles-rwanda-rw15-imels-gggi-contribution-agreement-phase-2/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andscape restoration and integrated management of water resources and other catchments for the Koko river in Rutsiro District"/>
    <n v="0"/>
    <n v="0"/>
    <m/>
    <m/>
    <m/>
    <m/>
    <m/>
    <s v=" Support to develop the concept note and cconduct feasibility study"/>
    <n v="550000"/>
    <s v="Environment and Natural Resources"/>
    <x v="11"/>
    <s v="Vie et Environment Rwanda (VER)"/>
    <s v="Non Government Organizations"/>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IWRM: Environmental protection"/>
    <n v="31600.631306229199"/>
    <n v="1.923349440427827E-4"/>
    <n v="15800.3156531146"/>
    <n v="15800.3156531146"/>
    <m/>
    <m/>
    <m/>
    <s v="Not Applicable"/>
    <s v="Not Applicable"/>
    <s v="Environment and Natural Resources"/>
    <x v="14"/>
    <s v="DUHAMIC-ADRI"/>
    <s v="Non Government Organizations"/>
    <m/>
    <s v="Concluded"/>
    <s v="2020*"/>
    <n v="2022"/>
    <s v="Start date: 2018_x000a_End date: 2022_x000a_"/>
    <s v="Not Applicable"/>
    <s v="Technical Assistance"/>
    <m/>
    <s v="Grant/GoR"/>
    <s v="Multirateral"/>
    <s v="1. Knowledge Products (Capacity Building or Technology Transfer)"/>
    <m/>
    <n v="31600.631306229199"/>
    <s v="Functionnal environmental committee at District level (Rulindo and Gakenke)"/>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s v="Living water International project "/>
    <n v="1956029.7703083153"/>
    <n v="1.1905232929448055E-2"/>
    <n v="643813.42343610513"/>
    <n v="643813.42343610513"/>
    <n v="643813.42343610513"/>
    <n v="7800"/>
    <n v="16789.5"/>
    <s v="Not Applicable"/>
    <s v="Not Applicable"/>
    <s v="Environment and Natural Resources"/>
    <x v="15"/>
    <s v="Rwanda Water Resources Board (RWB)"/>
    <s v="Sectoral Ministry"/>
    <m/>
    <s v="Ongoing"/>
    <s v="2020*"/>
    <n v="2030"/>
    <s v="Start date: 30/11/2011_x000a_Current End date: 30/06/2037_x000a_"/>
    <s v="Not Applicable"/>
    <s v="Project"/>
    <s v="Living water international/GoR "/>
    <s v="Grant"/>
    <s v="Multirateral"/>
    <s v="3. Budgeting &amp; Investment"/>
    <m/>
    <n v="3219067.1171805258"/>
    <s v="Countrywide Updated MIN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wanda Sustainable Water Supply and Sanitation Program "/>
    <n v="177823727.19499999"/>
    <n v="1.0823111819537432"/>
    <n v="59954231.75"/>
    <m/>
    <m/>
    <n v="34361893.363980003"/>
    <n v="83507602.081019998"/>
    <s v="Not Applicable"/>
    <s v="Not Applicable"/>
    <s v="Water and Sanitation"/>
    <x v="15"/>
    <s v="Water and Sanitation Corporation (WASAC)"/>
    <s v="Sectoral Ministry"/>
    <m/>
    <s v="Ongoing"/>
    <s v="2020*"/>
    <n v="2026"/>
    <s v="Start date: 7/12/2017_x000a_End date: 12/31/2025               Extended to 2026_x000a_"/>
    <s v="Not Applicable"/>
    <s v="Project"/>
    <s v="AfDB"/>
    <s v="Grant"/>
    <s v="Multirateral"/>
    <s v="3. Budgeting &amp; Investment"/>
    <m/>
    <n v="479633854"/>
    <s v=" increase water supply and sanitation in the city of Kigali, and 6 satellite cities (Rubavu, Rusizi, Nyagatare, Muhanga, Huye, Musanze and Karongi).                                                             Extended (initial $ 479,633,854)MINECOFIN MTPIP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Improvement of Urban Water Supply "/>
    <n v="13821409.12542"/>
    <n v="8.4123001372002432E-2"/>
    <n v="974992.2"/>
    <m/>
    <m/>
    <n v="5269496.9254200002"/>
    <n v="7576920"/>
    <s v="Not Applicable"/>
    <s v="Not Applicable"/>
    <s v="Water and Sanitation"/>
    <x v="15"/>
    <s v="Water and Sanitation Corporation (WASAC)"/>
    <s v="Sectoral Ministry"/>
    <m/>
    <s v="Ongoing"/>
    <s v="2020*"/>
    <n v="2026"/>
    <s v="Start date: 01/07/2013 _x000a_End date: 30/10/2021_x000a_Extended to 2026"/>
    <s v="Not Applicable"/>
    <s v="Project"/>
    <s v="JICA/GoR "/>
    <s v="Grant/GoR"/>
    <s v="Bilateral"/>
    <s v="3. Budgeting &amp; Investment"/>
    <m/>
    <n v="20646355.082341269"/>
    <s v="Improve water access and production in urban cities (Nyarugenge  Bugesera, Kicukiro, Gasabo and Gicumbi)                                                                          Extended from Concluded ($7,799,938)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and Extension of water supply system (41.81 Km) in Nyagatare District"/>
    <n v="392340"/>
    <n v="2.3879488740109556E-3"/>
    <m/>
    <m/>
    <m/>
    <n v="78780"/>
    <n v="313560"/>
    <s v="Not Applicable"/>
    <s v="Not Applicable"/>
    <s v="Water and Sanitation"/>
    <x v="15"/>
    <s v="Nyagatare District/LODA"/>
    <s v="Local Government (Districts, Provinces, CoK)"/>
    <m/>
    <s v="Ongoing"/>
    <n v="2023"/>
    <n v="2026"/>
    <s v="Start date:2023 _x000a_End date:2026_x000a_"/>
    <s v="Not Applicable"/>
    <s v="Project"/>
    <s v="Ministry of Finance and Economic Planning (MINECOFIN)/GoR"/>
    <s v="Government of Rwanda(GoR)"/>
    <s v="Government of Rwanda(GoR)"/>
    <s v="3. Budgeting &amp; Investment"/>
    <m/>
    <n v="392340"/>
    <s v="Nyagatare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ural Water Supply and Sanitation (PRSC-PEAMER 70% Increase) "/>
    <n v="8009734.5248315651"/>
    <n v="4.8750666614921272E-2"/>
    <n v="4004867.2624157825"/>
    <n v="4004867.2624157825"/>
    <m/>
    <m/>
    <m/>
    <s v="Not Applicable"/>
    <s v="Not Applicable"/>
    <s v="Water and Sanitation"/>
    <x v="15"/>
    <s v="Water and Sanitation Corporation (WASAC)"/>
    <s v="Sectoral Ministry"/>
    <m/>
    <s v="Concluded"/>
    <s v="2020*"/>
    <n v="2022"/>
    <s v="Start date: 01/01/2014_x000a_End date:  12/1/2022_x000a_"/>
    <s v="Not Applicable"/>
    <s v="Project"/>
    <s v="UNICEF/GoR"/>
    <s v="Grant/GoR"/>
    <s v="Multirateral"/>
    <s v="3. Budgeting &amp; Investment"/>
    <m/>
    <n v="8009734.5248315651"/>
    <s v="Improve water access for critical districts up to 70 % (Gatsibo, Gicumbi, Burera, Gisagara, Muhanga and  Bugesera)"/>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URAL WATER SUSTAINABILITY SUPPORT"/>
    <n v="2606655.5622800002"/>
    <n v="1.586521949044431E-2"/>
    <n v="915247"/>
    <n v="915247"/>
    <m/>
    <n v="677935.81362000003"/>
    <n v="98225.748659999997"/>
    <s v="Not Applicable"/>
    <s v="Not Applicable"/>
    <s v="Water and Sanitation"/>
    <x v="15"/>
    <s v="Water and Sanitation Corporation (WASAC)"/>
    <s v="Sectoral Ministry"/>
    <m/>
    <s v="Ongoing"/>
    <s v="2020*"/>
    <n v="2026"/>
    <s v="Start date: 1/1/2015_x000a_End date:  6/30/2022_x000a_Extended to 2026"/>
    <s v="Not Applicable"/>
    <s v="Project"/>
    <s v="CHINA/GoR"/>
    <s v="Grant/GoR"/>
    <s v="Bilateral"/>
    <s v="3. Budgeting &amp; Investment"/>
    <m/>
    <n v="7182891.0667171627"/>
    <s v="Extended from Concluded ($6,406,730)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Gicumbi Wash Program "/>
    <n v="12333751.804060001"/>
    <n v="7.5068483287035914E-2"/>
    <n v="2396213.6"/>
    <n v="2396213.6"/>
    <m/>
    <n v="341924.60405999998"/>
    <n v="7199400"/>
    <s v="Not Applicable"/>
    <s v="Not Applicable"/>
    <s v="Water and Sanitation"/>
    <x v="15"/>
    <s v="Water and Sanitation Corporation (WASAC)"/>
    <s v="Sectoral Ministry"/>
    <m/>
    <s v="Ongoing"/>
    <s v="2020*"/>
    <n v="2026"/>
    <s v="Start date: 3/4/2016_x000a_End date:  31- Dece-2022_x000a_Extended to 2026"/>
    <s v="Not Applicable"/>
    <s v="Project"/>
    <s v="Water for People/ GoR "/>
    <s v="Grant/GoR"/>
    <s v="Multirateral"/>
    <s v="3. Budgeting &amp; Investment"/>
    <m/>
    <n v="21918607.075307667"/>
    <s v="Gicumbi.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Akagera Tourism Camps Sites Water Supply Project "/>
    <n v="14118471.197441656"/>
    <n v="8.5931048067204238E-2"/>
    <m/>
    <m/>
    <m/>
    <m/>
    <m/>
    <s v="Not Applicable"/>
    <s v="Not Applicable"/>
    <s v="Water and Sanitation"/>
    <x v="15"/>
    <s v="Water and Sanitation Corporation (WASAC)"/>
    <s v="Sectoral Ministry"/>
    <m/>
    <s v="Ongoing"/>
    <n v="2020"/>
    <n v="2024"/>
    <s v="Start date: 7/1/2020_x000a_Current End date: 30/6/2024_x000a_"/>
    <s v="Not Applicable"/>
    <s v="Project"/>
    <s v="Ministry of Finance and Economic Planning (MINECOFIN)/GoR"/>
    <s v="Government of Rwanda(GoR)"/>
    <s v="Government of Rwanda(GoR)"/>
    <s v="3. Budgeting &amp; Investment"/>
    <m/>
    <n v="14118471.197441656"/>
    <s v="Construction of Nyankora Water supply system in Nyagatare Distri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Water supply projects alongside the border"/>
    <n v="1404806.5014777877"/>
    <n v="8.5502525957260357E-3"/>
    <m/>
    <m/>
    <m/>
    <m/>
    <m/>
    <s v="Not Applicable"/>
    <s v="Not Applicable"/>
    <s v="Water and Sanitation"/>
    <x v="15"/>
    <s v="Water and Sanitation Corporation (WASAC)"/>
    <s v="Sectoral Ministry"/>
    <m/>
    <s v="Concluded"/>
    <n v="2020"/>
    <n v="2021"/>
    <s v="Start: 1/7/2020_x000a_End: 30/6/2021_x000a_"/>
    <s v="Not Applicable"/>
    <s v="Project"/>
    <s v="Ministry of Finance and Economic Planning (MINECOFIN)/GoR"/>
    <s v="Government of Rwanda(GoR)"/>
    <s v="Government of Rwanda(GoR)"/>
    <s v="3. Budgeting &amp; Investment"/>
    <m/>
    <n v="1404806.5014777877"/>
    <s v="Burera, Gicumbi and Nyagatare distri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Gasabo/Construction of Km 11 Water supply system in Bisenga, Kinyana, Gasagara Cells in Rusororo sector and Kibara, Gicaca Cells in Gikomero sectors"/>
    <n v="476457.16174694191"/>
    <n v="2.8999218609065242E-3"/>
    <e v="#REF!"/>
    <m/>
    <m/>
    <m/>
    <m/>
    <s v="Not Applicable"/>
    <s v="Not Applicable"/>
    <s v="Water and Sanitation"/>
    <x v="15"/>
    <s v="City of Kigali (CoK)"/>
    <s v="Local Government (Districts, Provinces, CoK)"/>
    <m/>
    <s v="Concluded"/>
    <n v="2020"/>
    <n v="2021"/>
    <s v="Start: 6/12/2020_x000a_End: 30/6/2021"/>
    <s v="Not Applicable"/>
    <s v="Project"/>
    <s v="Ministry of Finance and Economic Planning (MINECOFIN)/GoR"/>
    <s v="Government of Rwanda(GoR)"/>
    <s v="Government of Rwanda(GoR)"/>
    <s v="3. Budgeting &amp; Investment"/>
    <m/>
    <n v="476457.16174694191"/>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Gasabo/Construction of Burunga-Gitaraga-Kira water supply system (Km7) in Ndera Sector"/>
    <n v="224680.98011626204"/>
    <n v="1.3675044437995254E-3"/>
    <e v="#REF!"/>
    <m/>
    <m/>
    <m/>
    <m/>
    <s v="Not Applicable"/>
    <s v="Not Applicable"/>
    <s v="Water and Sanitation"/>
    <x v="15"/>
    <s v="City of Kigali (CoK)"/>
    <s v="Local Government (Districts, Provinces, CoK)"/>
    <m/>
    <s v="Concluded"/>
    <n v="2020"/>
    <n v="2020"/>
    <s v="Start: 5/2/2020_x000a_End: 12/2/2020"/>
    <s v="Not Applicable"/>
    <s v="Project"/>
    <s v="KFW/GoR"/>
    <s v="Grant/GoR"/>
    <s v="Multirateral"/>
    <s v="3. Budgeting &amp; Investment"/>
    <m/>
    <n v="224680.98011626204"/>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Quick Win for Karongi district Water "/>
    <n v="14377282.471247666"/>
    <n v="8.7506284061154391E-2"/>
    <n v="819812.6406226299"/>
    <m/>
    <m/>
    <m/>
    <m/>
    <s v="Not Applicable"/>
    <s v="Not Applicable"/>
    <s v="Water and Sanitation"/>
    <x v="15"/>
    <s v="Water and Sanitation Corporation (WASAC)"/>
    <s v="Sectoral Ministry"/>
    <m/>
    <s v="Concluded"/>
    <n v="2020"/>
    <n v="2021"/>
    <s v="Start: 01/12/2019_x000a_End: 30/06/2021_x000a_"/>
    <s v="Not Applicable"/>
    <s v="Project"/>
    <s v="Ministry of Finance and Economic Planning (MINECOFIN)/GoR"/>
    <s v="Government of Rwanda(GoR)"/>
    <s v="Government of Rwanda(GoR)"/>
    <s v="3. Budgeting &amp; Investment"/>
    <m/>
    <n v="14377282.471247666"/>
    <s v="Karongi"/>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Kigali Bulk Water Supply "/>
    <n v="12654395.789728075"/>
    <n v="7.7020059584467893E-2"/>
    <n v="204445.98276807557"/>
    <n v="4792427"/>
    <m/>
    <n v="6957524.1574799996"/>
    <n v="699998.64947999991"/>
    <s v="Not Applicable"/>
    <s v="Not Applicable"/>
    <s v="Water and Sanitation"/>
    <x v="15"/>
    <s v="Water and Sanitation Corporation (WASAC)"/>
    <s v="Sectoral Ministry"/>
    <m/>
    <s v="Ongoing"/>
    <s v="2020*"/>
    <n v="2026"/>
    <s v="Start date: 3/25/2018_x000a_End date: 6/30/2021_x000a_Extended to 2026"/>
    <s v="Not Applicable"/>
    <s v="Project"/>
    <s v="AfDB/GoR"/>
    <s v="Grant/GoR"/>
    <s v="Multirateral"/>
    <s v="3. Budgeting &amp; Investment"/>
    <m/>
    <n v="21793004.806960002"/>
    <s v="The project intends to implement Kigali bulk water through PPP approach to avail water to Bugesera International Airport and Kigali city.Kicukiro and Bugesera.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Mwange water Supply System  in Gicumbi (12,000m3)"/>
    <n v="23764578.300482132"/>
    <n v="0.14464137736142502"/>
    <n v="4357948.3687424138"/>
    <n v="19406629.931739718"/>
    <m/>
    <m/>
    <m/>
    <s v="Not Applicable"/>
    <s v="Not Applicable"/>
    <s v="Water and Sanitation"/>
    <x v="15"/>
    <s v="Water and Sanitation Corporation (WASAC)"/>
    <s v="Sectoral Ministry"/>
    <m/>
    <s v="Planned"/>
    <n v="2021"/>
    <n v="2023"/>
    <s v="Start: 01/07/2021_x000a_End: 30/06/2023_x000a_"/>
    <s v="Not Applicable"/>
    <s v="Project"/>
    <s v="WASAC Ltd,  District"/>
    <s v="Government of Rwanda(GoR)"/>
    <s v="Government of Rwanda(GoR)"/>
    <s v="3. Budgeting &amp; Investment"/>
    <m/>
    <n v="23764578.30048213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ed of Ngoma River Water Supply System Phase I ( 12,000 m3/day water treatment plant and distribution network)"/>
    <n v="8337480.1889537731"/>
    <n v="5.0745466761739334E-2"/>
    <n v="8337480.1889537731"/>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8337480.18895377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Ngoma River Water Supply System, Phase II"/>
    <n v="30909060"/>
    <n v="0.18812574558734024"/>
    <m/>
    <m/>
    <m/>
    <m/>
    <m/>
    <m/>
    <m/>
    <s v="Water and Sanitation"/>
    <x v="15"/>
    <s v="Water and Sanitation Corporation (WASAC)"/>
    <s v="Sectoral Ministry"/>
    <m/>
    <s v="Indicative"/>
    <m/>
    <m/>
    <s v="To be determined"/>
    <s v="Medium"/>
    <s v="Project"/>
    <s v="WASAC &amp; AfDB"/>
    <m/>
    <s v="To be determined"/>
    <s v="3. Budgeting &amp; Investment"/>
    <m/>
    <n v="3090906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Lake Muhazi Water Supply System (Phase I: Kiramuruzi Water Treatment Plant of 10,000 m3/day and distribution network)"/>
    <n v="4919936.3721394418"/>
    <n v="2.9944834888249797E-2"/>
    <n v="4919936.3721394418"/>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4919936.372139441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Muhazi Water Supply System, Phase II"/>
    <n v="33579000"/>
    <n v="0.2043761412051126"/>
    <m/>
    <m/>
    <m/>
    <m/>
    <m/>
    <m/>
    <m/>
    <s v="Water and Sanitation"/>
    <x v="15"/>
    <s v="Water and Sanitation Corporation (WASAC)"/>
    <s v="Sectoral Ministry"/>
    <m/>
    <s v="Indicative"/>
    <m/>
    <m/>
    <s v="To be determined"/>
    <s v="Not Applicable"/>
    <s v="Project"/>
    <m/>
    <m/>
    <s v="To be determined"/>
    <s v="3. Budgeting &amp; Investment"/>
    <m/>
    <n v="33579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Musogoro Water Supply System, Phase II"/>
    <n v="20475000"/>
    <n v="0.12461959829580037"/>
    <m/>
    <m/>
    <m/>
    <m/>
    <m/>
    <m/>
    <m/>
    <s v="Water and Sanitation"/>
    <x v="15"/>
    <s v="Water and Sanitation Corporation (WASAC)"/>
    <s v="Sectoral Ministry"/>
    <m/>
    <s v="Indicative"/>
    <m/>
    <m/>
    <s v="To be determined"/>
    <s v="Not Applicable"/>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Kagaga Water Supply System, Phase II"/>
    <n v="20475000"/>
    <n v="0.12461959829580037"/>
    <m/>
    <m/>
    <m/>
    <m/>
    <m/>
    <m/>
    <m/>
    <s v="Water and Sanitation"/>
    <x v="15"/>
    <s v="Water and Sanitation Corporation (WASAC)"/>
    <s v="Sectoral Ministry"/>
    <m/>
    <s v="Indicative"/>
    <m/>
    <m/>
    <s v="To be determined"/>
    <s v="Medium"/>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Gisagara Water Supply System, Phase I"/>
    <n v="0"/>
    <n v="0"/>
    <m/>
    <m/>
    <m/>
    <m/>
    <m/>
    <m/>
    <m/>
    <s v="Water and Sanitation"/>
    <x v="15"/>
    <s v="Water and Sanitation Corporation (WASAC)"/>
    <s v="Sectoral Ministry"/>
    <m/>
    <s v="Without support"/>
    <m/>
    <m/>
    <s v="To be determined"/>
    <s v="Medium"/>
    <s v="Project"/>
    <m/>
    <m/>
    <s v="To be determined"/>
    <s v="3. Budgeting &amp; Investment"/>
    <m/>
    <n v="0"/>
    <s v="New project MINECOFIN MTPIP 2024 mixed funds $3,188,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M3  Improvement of Water Supply Services in North-Central Kigali"/>
    <n v="0"/>
    <n v="0"/>
    <m/>
    <m/>
    <m/>
    <m/>
    <m/>
    <m/>
    <m/>
    <s v="Water and Sanitation"/>
    <x v="15"/>
    <s v="Water and Sanitation Corporation (WASAC)"/>
    <s v="Sectoral Ministry"/>
    <m/>
    <s v="Without support"/>
    <m/>
    <m/>
    <s v="To be determined"/>
    <s v="High"/>
    <s v="Project"/>
    <m/>
    <m/>
    <s v="To be determined"/>
    <s v="3. Budgeting &amp; Investment"/>
    <m/>
    <n v="0"/>
    <s v="New project MINECOFIN MTPIP 2024 mixed funds $11,701,139"/>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Sake Water Supply System , Phase I (6,000 m3/day treatment plant and distribution system)"/>
    <n v="2546467.2459047735"/>
    <n v="1.5498887680491623E-2"/>
    <n v="2546467.2459047735"/>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2546467.245904773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Sake Water Supply System, Phase II"/>
    <n v="7672502.1796800001"/>
    <n v="4.6698126474010955E-2"/>
    <m/>
    <m/>
    <m/>
    <m/>
    <m/>
    <s v="Not Applicable"/>
    <m/>
    <s v="Water and Sanitation"/>
    <x v="15"/>
    <s v="Water and Sanitation Corporation (WASAC)"/>
    <s v="Sectoral Ministry"/>
    <m/>
    <s v="Indicative"/>
    <m/>
    <m/>
    <s v="To be determined"/>
    <m/>
    <s v="Project"/>
    <s v="WASAC &amp; AfDB"/>
    <m/>
    <s v="To be determined"/>
    <m/>
    <m/>
    <n v="7672502.1796800001"/>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Busogwe Water Supply System  ( 12 000 m3/day)"/>
    <n v="2852880.7959670243"/>
    <n v="1.7363851466628267E-2"/>
    <n v="2852880.7959670243"/>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2852880.795967024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Kivu Belt Water Supply System ( 6,500 m3/day)"/>
    <n v="5450446.1189032905"/>
    <n v="3.3173743876465552E-2"/>
    <n v="5450446.1189032905"/>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5450446.11890329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of Shyogwe mayaga Dyke "/>
    <n v="227313.35765678561"/>
    <n v="1.3835262182397177E-3"/>
    <n v="227313.35765678561"/>
    <m/>
    <m/>
    <m/>
    <m/>
    <s v="Not Applicable"/>
    <s v="Not Applicable"/>
    <s v="Water and Sanitation"/>
    <x v="15"/>
    <s v="Water and Sanitation Corporation (WASAC)"/>
    <s v="Sectoral Ministry"/>
    <m/>
    <s v="Planned"/>
    <n v="2021"/>
    <n v="2022"/>
    <s v="Start: 01/07/2021_x000a_End: 30/06/2022_x000a_"/>
    <s v="Not Applicable"/>
    <s v="Project"/>
    <s v="Wasac &amp;Districts "/>
    <s v="Government of Rwanda(GoR)"/>
    <s v="Government of Rwanda(GoR)"/>
    <s v="3. Budgeting &amp; Investment"/>
    <m/>
    <n v="227313.35765678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Strengthening11km for Nzove-Ntora Principal Transmission Pipeline in Kigali City "/>
    <n v="13367949.128423655"/>
    <n v="8.1363050081702096E-2"/>
    <n v="13367949.128423655"/>
    <m/>
    <m/>
    <m/>
    <m/>
    <s v="Not Applicable"/>
    <s v="Not Applicable"/>
    <s v="Water and Sanitation"/>
    <x v="15"/>
    <s v="Water and Sanitation Corporation (WASAC)"/>
    <s v="Sectoral Ministry"/>
    <m/>
    <s v="Planned"/>
    <n v="2021"/>
    <n v="2022"/>
    <s v="Start: 01/07/2021_x000a_End: 30/06/2022_x000a_"/>
    <s v="Not Applicable"/>
    <s v="Project"/>
    <s v="WASAC &amp; JICA"/>
    <s v="Grant/GoR"/>
    <s v="Bilateral"/>
    <s v="3. Budgeting &amp; Investment"/>
    <m/>
    <n v="13367949.128423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and extension of 284km in city of Kigali and surounding areas Construction of 200km and Rehabilitation of 84km"/>
    <n v="35641547.401481137"/>
    <n v="0.21692968594936785"/>
    <n v="35641547.401481137"/>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35641547.40148113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rehabilitatio, reinforcement and extention of 214km for Water supply distribution networks in RUBAVU secondary City  "/>
    <n v="900799.37904755992"/>
    <n v="5.482649902906634E-3"/>
    <n v="900799.37904755992"/>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900799.3790475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rehabilitation, reinforcement and extention of 132.6km for Water supply distribution networks in RUSIZI secondary City"/>
    <n v="7390512.3635745561"/>
    <n v="4.4981815968195712E-2"/>
    <n v="7390512.3635745561"/>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7390512.3635745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Nkururo-Nyamicucu-Kivuye-Rugarambiro water supply system in Burera District."/>
    <n v="980257.8576188439"/>
    <n v="5.966268153492659E-3"/>
    <n v="980257.8576188439"/>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980257.8576188439"/>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Water Network Extension to Kagogo, Cyanika, Kinyababa and Bungwe Sectors in Burera District"/>
    <n v="204830.00009945992"/>
    <n v="1.2466828977447347E-3"/>
    <n v="204830.00009945992"/>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204830.0000994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Ngororero Water Supply System in Ngororero District "/>
    <n v="7721880.67223843"/>
    <n v="4.6998665077531525E-2"/>
    <n v="1929948.9086984305"/>
    <m/>
    <m/>
    <n v="993477.50735999993"/>
    <n v="4798454.2561799996"/>
    <s v="Not Applicable"/>
    <s v="Not Applicable"/>
    <s v="Water and Sanitation"/>
    <x v="15"/>
    <s v="Water and Sanitation Corporation (WASAC)"/>
    <s v="Sectoral Ministry"/>
    <m/>
    <s v="Ongoing"/>
    <n v="2021"/>
    <n v="2026"/>
    <s v="Start: 01/07/2021_x000a_End: 30/06/2022                              Extended to 2026_x000a_"/>
    <s v="Not Applicable"/>
    <s v="Project"/>
    <s v="WASAC &amp; AfDB"/>
    <s v="Grant/GoR"/>
    <s v="Multirateral"/>
    <s v="3. Budgeting &amp; Investment"/>
    <m/>
    <n v="7721880.67223843"/>
    <s v="Extended from Planned ($1,929,949)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water supply system in Kibirizi and Ntyazo Sectors"/>
    <n v="1058842.83024"/>
    <n v="6.4445698736457701E-3"/>
    <m/>
    <m/>
    <m/>
    <n v="419125.15398"/>
    <n v="639717.67625999998"/>
    <s v="Not Applicable"/>
    <s v="Not Applicable"/>
    <s v="Water and Sanitation"/>
    <x v="15"/>
    <s v="Nyanza District/LODA"/>
    <s v="Local Government (Districts, Provinces, CoK)"/>
    <m/>
    <s v="Ongoing"/>
    <n v="2023"/>
    <n v="2026"/>
    <s v="Start: 2023_x000a_End: 2026                              _x000a_"/>
    <s v="Not Applicable"/>
    <s v="Project"/>
    <s v="Mixed (TBD)"/>
    <s v="Grant/GoR"/>
    <s v="Multirateral"/>
    <s v="3. Budgeting &amp; Investment"/>
    <m/>
    <n v="1058842.8302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54 Km of Kibinja-Muyira-Karama water supply system"/>
    <n v="1058045.274"/>
    <n v="6.4397156055995127E-3"/>
    <m/>
    <m/>
    <m/>
    <n v="460386.06432"/>
    <n v="597659.20967999997"/>
    <s v="Not Applicable"/>
    <s v="Not Applicable"/>
    <s v="Water and Sanitation"/>
    <x v="15"/>
    <s v="Nyanza District/LODA"/>
    <s v="Local Government (Districts, Provinces, CoK)"/>
    <m/>
    <s v="Ongoing"/>
    <n v="2023"/>
    <n v="2026"/>
    <s v="Start: 2023_x000a_End: 2026                              _x000a_"/>
    <s v="Not Applicable"/>
    <s v="Project"/>
    <s v="Mixed (TBD)"/>
    <s v="Grant/GoR"/>
    <s v="Multirateral"/>
    <s v="3. Budgeting &amp; Investment"/>
    <m/>
    <n v="1058045.27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ational use of Yanze river water for local agriculture development in Rulindo District and for domestic use in Kigali City"/>
    <n v="21385"/>
    <n v="1.3015824710894706E-4"/>
    <n v="21385"/>
    <m/>
    <m/>
    <m/>
    <m/>
    <s v="Not Applicable"/>
    <s v="Not Applicable"/>
    <s v="Water and Sanitation"/>
    <x v="15"/>
    <s v="Action  pour la Protection de l'Environnement et la  Protection des Filieres  Agricoles (APEFA)"/>
    <s v="Non Government Organizations"/>
    <m/>
    <s v="Concluded"/>
    <s v="2020*"/>
    <n v="2021"/>
    <s v="Start: 2018_x000a_End: 2021_x000a_"/>
    <s v="Not Applicable"/>
    <s v="Project"/>
    <s v="FAO"/>
    <s v="Grant/GoR"/>
    <s v="Multirateral"/>
    <s v="3. Budgeting &amp; Investment"/>
    <m/>
    <n v="64155"/>
    <s v="RENGOF 2024 proje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Water Supply System for Volcano Belt"/>
    <n v="2306997.2150125373"/>
    <n v="1.4041370754793288E-2"/>
    <n v="2306997.2150125373"/>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2306997.21501253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Volcano Belt Water Supply System, Phase II"/>
    <n v="20475000"/>
    <n v="0.12461959829580037"/>
    <m/>
    <m/>
    <m/>
    <m/>
    <m/>
    <s v="Not Applicable"/>
    <s v="Not Applicable"/>
    <s v="Water and Sanitation"/>
    <x v="15"/>
    <s v="Water and Sanitation Corporation (WASAC)"/>
    <s v="Sectoral Ministry"/>
    <m/>
    <s v="Indicative"/>
    <m/>
    <m/>
    <s v="To be determined"/>
    <s v="High"/>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Improvement of Efficiency for Rural Water Supply Piped Schemes"/>
    <n v="933510.79469958728"/>
    <n v="5.6817455550796552E-3"/>
    <n v="933510.79469958728"/>
    <m/>
    <m/>
    <m/>
    <m/>
    <s v="Not Applicable"/>
    <s v="Not Applicable"/>
    <s v="Water and Sanitation"/>
    <x v="15"/>
    <s v="Water and Sanitation Corporation (WASAC)"/>
    <s v="Sectoral Ministry"/>
    <m/>
    <s v="Planned"/>
    <n v="2021"/>
    <n v="2022"/>
    <s v="Start: 01/07/2021_x000a_End: 30/06/2022_x000a_"/>
    <s v="Not Applicable"/>
    <s v="Project"/>
    <s v="WASAC &amp; AfDB"/>
    <s v="Grant/GoR"/>
    <s v="Multirateral"/>
    <s v="3. Budgeting &amp; Investment"/>
    <m/>
    <n v="933510.7946995872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58.3 km of Water supply network  in Gicumbi"/>
    <n v="3242775.5976440655"/>
    <n v="1.9736917818892669E-2"/>
    <n v="3242775.5976440655"/>
    <m/>
    <m/>
    <m/>
    <m/>
    <s v="Not Applicable"/>
    <s v="Not Applicable"/>
    <s v="Water and Sanitation"/>
    <x v="15"/>
    <s v="Water and Sanitation Corporation (WASAC)"/>
    <s v="Sectoral Ministry"/>
    <m/>
    <s v="Planned"/>
    <n v="2021"/>
    <n v="2022"/>
    <s v="Start: 01/07/2021_x000a_End: 30/06/2022_x000a_"/>
    <s v="Not Applicable"/>
    <s v="Project"/>
    <s v="WASAC &amp; Gicumbi Districts"/>
    <s v="Government of Rwanda(GoR)"/>
    <s v="Government of Rwanda(GoR)"/>
    <s v="3. Budgeting &amp; Investment"/>
    <m/>
    <n v="3242775.5976440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Water supply to selected IDP Model Villages"/>
    <n v="935084.49399723171"/>
    <n v="5.691323761395202E-3"/>
    <n v="935084.49399723171"/>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935084.4939972317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of 203 non-function rural water supply systems    "/>
    <n v="3526158.3501136913"/>
    <n v="2.1461706330576331E-2"/>
    <n v="3526158.3501136913"/>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3526158.350113691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extension of Gakirarugo water pipeline to Nyabitare and Nyakabungo Cells in Mpanga Sector Kirehe District"/>
    <n v="1321629.460357531"/>
    <n v="8.0440015846471764E-3"/>
    <n v="1321629.460357531"/>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1321629.4603575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130 boreholes"/>
    <n v="1752063.1668112066"/>
    <n v="1.0663805032326272E-2"/>
    <n v="1752063.1668112066"/>
    <m/>
    <m/>
    <m/>
    <m/>
    <s v="Not Applicable"/>
    <s v="Not Applicable"/>
    <s v="Water and Sanitation"/>
    <x v="15"/>
    <s v="Water and Sanitation Corporation (WASAC)"/>
    <s v="Sectoral Ministry"/>
    <m/>
    <s v="Planned"/>
    <n v="2021"/>
    <n v="2022"/>
    <s v="Start: 01/07/2021_x000a_End: 30/06/2022_x000a_"/>
    <s v="Not Applicable"/>
    <s v="Project"/>
    <s v="WASAC &amp; Districts"/>
    <s v="Government of Rwanda(GoR)"/>
    <s v="Government of Rwanda(GoR)"/>
    <s v="3. Budgeting &amp; Investment"/>
    <m/>
    <n v="1752063.1668112066"/>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of of Karenge-Juru Pipeline to supply water to Mwogo and Juru: 100 km pipelines, 2 reservoirs"/>
    <n v="2292085.1646067668"/>
    <n v="1.3950609644593832E-2"/>
    <n v="2292085.1646067668"/>
    <m/>
    <m/>
    <m/>
    <m/>
    <s v="Not Applicable"/>
    <s v="Not Applicable"/>
    <s v="Water and Sanitation"/>
    <x v="15"/>
    <s v="Water and Sanitation Corporation (WASAC)"/>
    <s v="Sectoral Ministry"/>
    <m/>
    <s v="Planned"/>
    <n v="2021"/>
    <n v="2022"/>
    <s v="Start: 01/07/2021_x000a_End: 30/06/2022_x000a_"/>
    <s v="Not Applicable"/>
    <s v="Project"/>
    <s v="WASAC &amp; Austria"/>
    <s v="Grant/GoR"/>
    <s v="Bilateral"/>
    <s v="3. Budgeting &amp; Investment"/>
    <m/>
    <n v="2292085.164606766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New Karenge-Rwamagana Town Main Transmission Pipeline"/>
    <n v="14742000"/>
    <n v="8.9726110772976264E-2"/>
    <m/>
    <m/>
    <m/>
    <m/>
    <m/>
    <m/>
    <m/>
    <s v="Water and Sanitation"/>
    <x v="15"/>
    <s v="Water and Sanitation Corporation (WASAC)"/>
    <s v="Sectoral Ministry"/>
    <m/>
    <s v="Indicative"/>
    <m/>
    <m/>
    <s v="To be determined"/>
    <s v="Medium"/>
    <s v="Project"/>
    <m/>
    <m/>
    <s v="To be determined"/>
    <s v="3. Budgeting &amp; Investment"/>
    <m/>
    <n v="14742000"/>
    <s v="feasiblity Study 2021"/>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nstruction of 47.8 km Water supply network  in Karongi"/>
    <n v="177123.40122871631"/>
    <n v="1.0780486988966299E-3"/>
    <n v="177123.40122871631"/>
    <m/>
    <m/>
    <m/>
    <m/>
    <s v="Not Applicable"/>
    <s v="Not Applicable"/>
    <s v="Water and Sanitation"/>
    <x v="15"/>
    <s v="Water and Sanitation Corporation (WASAC)"/>
    <s v="Sectoral Ministry"/>
    <m/>
    <s v="Planned"/>
    <n v="2021"/>
    <n v="2022"/>
    <s v="Start: 01/07/2021_x000a_End: 30/06/2022_x000a_"/>
    <s v="Not Applicable"/>
    <s v="Project"/>
    <s v="WASAC &amp; WFP, Karongi District"/>
    <s v="Grant/GoR"/>
    <s v="Multirateral"/>
    <s v="3. Budgeting &amp; Investment"/>
    <m/>
    <n v="177123.401228716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and detailed design of Water Supply System in Gakenke district"/>
    <n v="1239891.0417642852"/>
    <n v="7.5465066449439148E-3"/>
    <n v="1239891.0417642852"/>
    <m/>
    <m/>
    <m/>
    <m/>
    <s v="Not Applicable"/>
    <s v="Not Applicable"/>
    <s v="Water and Sanitation"/>
    <x v="15"/>
    <s v="Water and Sanitation Corporation (WASAC)"/>
    <s v="Sectoral Ministry"/>
    <m/>
    <s v="Planned"/>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and detailed design for construction of Rwimbeho-Mwogo water supply system district in Nyamagabe District"/>
    <n v="1239891.0417642852"/>
    <n v="7.5465066449439148E-3"/>
    <n v="1239891.0417642852"/>
    <m/>
    <m/>
    <m/>
    <m/>
    <s v="Not Applicable"/>
    <s v="Not Applicable"/>
    <s v="Water and Sanitation"/>
    <x v="15"/>
    <s v="Water and Sanitation Corporation (WASAC)"/>
    <s v="Sectoral Ministry"/>
    <m/>
    <s v="Planned"/>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and detailed design for water supply system from Muvumba multipurpose dam in Nyagatare District "/>
    <n v="548413.9657140245"/>
    <n v="3.3378817146319201E-3"/>
    <n v="548413.9657140245"/>
    <m/>
    <m/>
    <m/>
    <m/>
    <s v="Not Applicable"/>
    <s v="Not Applicable"/>
    <s v="Water and Sanitation"/>
    <x v="15"/>
    <s v="Water and Sanitation Corporation (WASAC)"/>
    <s v="Sectoral Ministry"/>
    <m/>
    <s v="Planned"/>
    <n v="2021"/>
    <n v="2022"/>
    <s v="Start: 01/07/2021_x000a_End: 30/06/2022_x000a_"/>
    <s v="Not Applicable"/>
    <s v="Technical Assistance"/>
    <s v="WASAC&amp; AfDB"/>
    <s v="Grant/GoR"/>
    <s v="Multirateral"/>
    <s v="1. Knowledge Products (Capacity Building or Technology Transfer)"/>
    <m/>
    <n v="548413.965714024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and detailed design for water supply system along Kivu Belt (phase II)"/>
    <n v="447695.02178518521"/>
    <n v="2.7248631879804334E-3"/>
    <n v="447695.02178518521"/>
    <m/>
    <m/>
    <m/>
    <m/>
    <s v="Not Applicable"/>
    <s v="Not Applicable"/>
    <s v="Water and Sanitation"/>
    <x v="15"/>
    <s v="Water and Sanitation Corporation (WASAC)"/>
    <s v="Sectoral Ministry"/>
    <m/>
    <s v="Planned"/>
    <n v="2021"/>
    <n v="2022"/>
    <s v="Start: 01/07/2021_x000a_End: 30/06/2022_x000a_"/>
    <s v="Not Applicable"/>
    <s v="Technical Assistance"/>
    <s v="WASAC&amp; AfDB"/>
    <s v="Grant/GoR"/>
    <s v="Multirateral"/>
    <s v="1. Knowledge Products (Capacity Building or Technology Transfer)"/>
    <m/>
    <n v="447695.0217851852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and detailed design for water supply system in Kirehe District"/>
    <n v="725253.4993191727"/>
    <n v="4.4142026738841914E-3"/>
    <n v="725253.4993191727"/>
    <m/>
    <m/>
    <m/>
    <m/>
    <s v="Not Applicable"/>
    <s v="Not Applicable"/>
    <s v="Water and Sanitation"/>
    <x v="15"/>
    <s v="Water and Sanitation Corporation (WASAC)"/>
    <s v="Sectoral Ministry"/>
    <m/>
    <s v="Planned"/>
    <n v="2021"/>
    <n v="2022"/>
    <s v="Start: 01/07/2021_x000a_End: 30/06/2022_x000a_"/>
    <s v="Not Applicable"/>
    <s v="Technical Assistance"/>
    <s v="WASAC&amp; AfDB"/>
    <s v="Grant/GoR"/>
    <s v="Multirateral"/>
    <s v="1. Knowledge Products (Capacity Building or Technology Transfer)"/>
    <m/>
    <n v="725253.499319172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Development of Water Supply Master Plan for Kigali City"/>
    <n v="1162397.8516540173"/>
    <n v="7.0748499796349203E-3"/>
    <n v="1162397.8516540173"/>
    <m/>
    <m/>
    <m/>
    <m/>
    <s v="Not Applicable"/>
    <s v="Not Applicable"/>
    <s v="Water and Sanitation"/>
    <x v="15"/>
    <s v="Water and Sanitation Corporation (WASAC)"/>
    <s v="Sectoral Ministry"/>
    <m/>
    <s v="Planned"/>
    <n v="2021"/>
    <n v="2022"/>
    <s v="Start: 01/07/2021_x000a_End: 30/06/2022_x000a_"/>
    <s v="Not Applicable"/>
    <s v="Technical Assistance"/>
    <s v="GoR, JICA_x000a_,WASAC"/>
    <s v="Grant/GoR"/>
    <s v="Bilateral"/>
    <s v="2. Policy, Strategy &amp; Legislation"/>
    <m/>
    <n v="1162397.85165401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y study for water supply in volcanic regions Rwanda(final report  feasibility study )"/>
    <n v="245342.27005191005"/>
    <n v="1.4932578822392578E-3"/>
    <n v="245342.27005191005"/>
    <m/>
    <m/>
    <m/>
    <m/>
    <s v="Not Applicable"/>
    <s v="Not Applicable"/>
    <s v="Water and Sanitation"/>
    <x v="15"/>
    <s v="Water and Sanitation Corporation (WASAC)"/>
    <s v="Sectoral Ministry"/>
    <m/>
    <s v="Planned"/>
    <n v="2021"/>
    <n v="2022"/>
    <s v="Start: 01/07/2021_x000a_End: 30/06/2022_x000a_"/>
    <s v="Not Applicable"/>
    <s v="Technical Assistance"/>
    <s v="GoR,WASAC, The Netherlands"/>
    <s v="Government of Rwanda(GoR)"/>
    <s v="Government of Rwanda(GoR)"/>
    <s v="1. Knowledge Products (Capacity Building or Technology Transfer)"/>
    <m/>
    <n v="245342.270051910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for water access roll out program for households and productive use areas connections"/>
    <n v="126453.59999999999"/>
    <n v="7.6965063907486299E-4"/>
    <m/>
    <m/>
    <m/>
    <n v="126453.59999999999"/>
    <m/>
    <s v="Not Applicable"/>
    <s v="Not Applicable"/>
    <s v="Water and Sanitation"/>
    <x v="15"/>
    <s v="Water and Sanitation Corporation (WASAC)"/>
    <s v="Sectoral Ministry"/>
    <m/>
    <s v="Ongoing"/>
    <n v="2024"/>
    <n v="2026"/>
    <s v="Start:2024_x000a_End: 2026_x000a_"/>
    <s v="Not Applicable"/>
    <s v="Technical Assistance"/>
    <s v="GoR,WASAC, The Netherlands"/>
    <s v="Government of Rwanda(GoR)"/>
    <s v="Government of Rwanda(GoR)"/>
    <s v="1. Knowledge Products (Capacity Building or Technology Transfer)"/>
    <m/>
    <n v="126453.59999999999"/>
    <s v="New project MINECOFIM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National Integrated Water Supply and Sanitation Master Plan"/>
    <n v="1209152.9442776083"/>
    <n v="7.3594214502593321E-3"/>
    <n v="1209152.9442776083"/>
    <m/>
    <m/>
    <m/>
    <m/>
    <s v="Not Applicable"/>
    <s v="Not Applicable"/>
    <s v="Water and Sanitation"/>
    <x v="15"/>
    <s v="Water and Sanitation Corporation (WASAC)"/>
    <s v="Sectoral Ministry"/>
    <m/>
    <s v="Planned"/>
    <n v="2021"/>
    <n v="2022"/>
    <s v="Start: 01/07/2021_x000a_End: 30/06/2022_x000a_"/>
    <s v="Not Applicable"/>
    <s v="Technical Assistance"/>
    <s v="AfDB/GoR "/>
    <s v="Grant/GoR"/>
    <s v="Multirateral"/>
    <s v="2. Policy, Strategy &amp; Legislation"/>
    <m/>
    <n v="1209152.9442776083"/>
    <s v="The overall project goal is to provide the Government of Rwanda with long-term 25 year masterplans that will allow the identification and implementation of effective water supply and sanitation proje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of non functional water supply sytems "/>
    <n v="6000000"/>
    <n v="3.6518563603164945E-2"/>
    <m/>
    <n v="1000000"/>
    <n v="2000000"/>
    <n v="2000000"/>
    <n v="1000000"/>
    <s v="Not Applicable"/>
    <s v="Not Applicable"/>
    <s v="Water and Sanitation"/>
    <x v="15"/>
    <s v="Water and Sanitation Corporation (WASAC)"/>
    <s v="Sectoral Ministry"/>
    <m/>
    <s v="Planned"/>
    <n v="2022"/>
    <n v="2025"/>
    <s v="Start: 01/07/2022_x000a_End: 30/06/2025_x000a_"/>
    <s v="Not Applicable"/>
    <s v="Project"/>
    <s v="GoR "/>
    <s v="Government of Rwanda(GoR)"/>
    <s v="Government of Rwanda(GoR)"/>
    <s v="3. Budgeting &amp; Investment"/>
    <m/>
    <n v="600000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Storm Water Management system (Kigali)"/>
    <n v="0"/>
    <n v="0"/>
    <m/>
    <m/>
    <m/>
    <m/>
    <m/>
    <s v=" Support to develop the concept note "/>
    <n v="250000"/>
    <s v="Water and Sanitation"/>
    <x v="15"/>
    <s v="City of Kigali (CoK)"/>
    <s v="Local Government (Districts, Provinces, CoK)"/>
    <m/>
    <s v="Without support"/>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IP 7 -Storm Water Drains (Huye)"/>
    <n v="0"/>
    <n v="0"/>
    <m/>
    <m/>
    <m/>
    <m/>
    <m/>
    <s v=" 1. Support to develop the concept note                                                               2. Support to the development of feasibility study"/>
    <n v="300000"/>
    <s v="Water and Sanitation"/>
    <x v="15"/>
    <s v="Huye District"/>
    <s v="Local Government (Districts, Provinces, CoK)"/>
    <m/>
    <s v="Without support"/>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Rehabilitation of 300 ha of Gikondo wetland (Kigali)"/>
    <n v="0"/>
    <n v="0"/>
    <m/>
    <m/>
    <m/>
    <m/>
    <m/>
    <s v="Not Applicable"/>
    <s v="Not Applicable"/>
    <s v="Water and Sanitation"/>
    <x v="15"/>
    <s v="City of Kigali (CoK)"/>
    <s v="Local Government (Districts, Provinces, CoK)"/>
    <m/>
    <s v="Without support"/>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Implementation of Kigali Urban Wetland Master Plan (Kigali)"/>
    <n v="0"/>
    <n v="0"/>
    <m/>
    <m/>
    <m/>
    <m/>
    <m/>
    <s v="Not Applicable"/>
    <s v="Not Applicable"/>
    <s v="Water and Sanitation"/>
    <x v="15"/>
    <s v="City of Kigali (CoK)"/>
    <s v="Local Government (Districts, Provinces, CoK)"/>
    <m/>
    <s v="Without support"/>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Kigali Wetland Biodiversity Parks (Kigali)"/>
    <n v="0"/>
    <n v="0"/>
    <m/>
    <m/>
    <m/>
    <m/>
    <m/>
    <s v="Not Applicable"/>
    <s v="Not Applicable"/>
    <s v="Water and Sanitation"/>
    <x v="15"/>
    <s v="City of Kigali (CoK)"/>
    <s v="Local Government (Districts, Provinces, CoK)"/>
    <m/>
    <s v="Without support"/>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Kigali Water front development (Kigali)"/>
    <n v="0"/>
    <n v="0"/>
    <m/>
    <m/>
    <m/>
    <m/>
    <m/>
    <s v=" Support to develop the concept note "/>
    <n v="250000"/>
    <s v="Water and Sanitation"/>
    <x v="15"/>
    <s v="City of Kigali (CoK)"/>
    <s v="Local Government (Districts, Provinces, CoK)"/>
    <m/>
    <s v="Without support"/>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Support to the integrated management of water ressources of Lake Kivu and Ruzizi River (regional, incl. DRC)"/>
    <n v="0"/>
    <n v="0"/>
    <m/>
    <m/>
    <m/>
    <m/>
    <m/>
    <s v="1.Review of the concept note and development of the project proposal                                                                                                   2. Support to the development of feasibility study"/>
    <n v="250000"/>
    <s v="Water and Sanitation"/>
    <x v="15"/>
    <s v="Deutsche Gesellschaft für Internationale Zusammenarbeit (GIZ)"/>
    <s v="Non Government Organizations"/>
    <m/>
    <s v="Indicative"/>
    <n v="2021"/>
    <n v="2022"/>
    <s v="Start: 01/07/2021_x000a_End: 30/06/2022_x000a_"/>
    <s v="Medium"/>
    <s v="Project"/>
    <s v="German Federal Ministry for Economic Cooperation and Dvpt (BMZ)"/>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Community access to drinking water and rainwater harvesting in Ruhango District"/>
    <n v="0"/>
    <n v="0"/>
    <m/>
    <m/>
    <m/>
    <m/>
    <m/>
    <s v=" 1. Support to develop the concept note                                                                        2. Purchase and distribution of  rainwater harvesting equipment "/>
    <n v="750000"/>
    <s v="Water and Sanitation"/>
    <x v="15"/>
    <s v="Rwanda Environmental   Conservation Organization (RECOR)"/>
    <s v="Non Government Organizations"/>
    <m/>
    <s v="Without support"/>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Karongi WASH Program "/>
    <n v="8000000"/>
    <n v="4.8691418137553254E-2"/>
    <m/>
    <n v="1500000"/>
    <n v="3000000"/>
    <n v="3500000"/>
    <m/>
    <s v="Not Applicable"/>
    <s v="Not Applicable"/>
    <s v="Water and Sanitation"/>
    <x v="15"/>
    <s v="Water and Sanitation Corporation (WASAC)"/>
    <s v="Sectoral Ministry"/>
    <m/>
    <s v="Planned"/>
    <n v="2022"/>
    <n v="2024"/>
    <s v="Start: 01/07/2022_x000a_End: 30/06/2024_x000a_"/>
    <s v="Not Applicable"/>
    <s v="Project"/>
    <s v="GoR "/>
    <s v="Government of Rwanda(GoR)"/>
    <s v="Government of Rwanda(GoR)"/>
    <s v="3. Budgeting &amp; Investment"/>
    <m/>
    <n v="8000000"/>
    <m/>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n v="10000000"/>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The Integrated Water Resources Management (IWRM) Investment Fund (IIF) "/>
    <n v="11180226.628743859"/>
    <n v="1.1180226628743859"/>
    <n v="5584818.362371929"/>
    <n v="5584818.362371929"/>
    <m/>
    <n v="3529.9679999999998"/>
    <n v="7059.9359999999997"/>
    <s v="Not Applicable"/>
    <s v="Not Applicable"/>
    <s v="Environment and Natural Resources"/>
    <x v="14"/>
    <s v="Rwanda Water Resources Board (RWB)"/>
    <s v="Sectoral Ministry"/>
    <m/>
    <s v="Ongoing"/>
    <s v="2020*"/>
    <n v="2026"/>
    <s v="Start date: 1/7/2019_x000a_End date: 2026_x000a_"/>
    <s v="Not Applicable"/>
    <s v="Project"/>
    <s v="Netherlands/GoR"/>
    <s v="Grant/GoR"/>
    <s v="Bilateral"/>
    <s v="3. Budgeting &amp; Investment"/>
    <m/>
    <n v="11180226.628743859"/>
    <s v="Nyagatare, Rutsiro, Rubavu, Rwamagana, Muhanga, Ngororero and Gicumbi. Extended MTPIP 2026 MINECOFIN 2023-2026"/>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Development of a Centre of Excellence (CoE) in Water Resources Management and Engineering "/>
    <n v="0"/>
    <n v="0"/>
    <m/>
    <m/>
    <m/>
    <m/>
    <m/>
    <s v="1. Development of the project proposal                                                                                                   2. Support to the development of feasibility study"/>
    <n v="750000"/>
    <s v="Environment and Natural Resources"/>
    <x v="14"/>
    <s v="Rwanda Water Resources Board (RWB)"/>
    <s v="Sectoral Ministry"/>
    <s v="Dr. Hussein Bizimana"/>
    <s v="Without support"/>
    <m/>
    <m/>
    <s v="To be determined"/>
    <s v="High"/>
    <s v="Project"/>
    <m/>
    <m/>
    <s v="To be determined"/>
    <s v="3. Budgeting &amp; Investment"/>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Assessment of the status of water pollution of the Nile Basin and its associated water ecosystems basins in Rwanda. Case study Nyabarongo river"/>
    <n v="0"/>
    <n v="0"/>
    <m/>
    <m/>
    <m/>
    <m/>
    <m/>
    <s v="Not Applicable"/>
    <s v="Not Applicable"/>
    <s v="Environment and Natural Resources"/>
    <x v="14"/>
    <s v="Rural Environment and Development Organization (REDO)"/>
    <s v="Non Government Organizations"/>
    <m/>
    <s v="Without support"/>
    <m/>
    <m/>
    <s v="To be determined"/>
    <s v="Low"/>
    <s v="Project"/>
    <m/>
    <m/>
    <s v="To be determined"/>
    <m/>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KNOWAT project (Knowing water better: Towards fairer and more sustainable access to natural resources for greater food security"/>
    <n v="78000"/>
    <n v="7.7999999999999996E-3"/>
    <n v="78000"/>
    <m/>
    <m/>
    <m/>
    <m/>
    <s v="Not Applicable"/>
    <s v="Not Applicable"/>
    <s v="Environment and Natural Resources"/>
    <x v="14"/>
    <s v="Action  pour la Protection de l'Environnement et la  Protection des Filieres  Agricoles (APEFA)"/>
    <s v="Non Government Organizations"/>
    <m/>
    <s v="Concluded"/>
    <s v="2020*"/>
    <n v="2021"/>
    <s v="Start date: 24/11/2019_x000a_End date: 20/10/2021_x000a_"/>
    <s v="Not Applicable"/>
    <s v="Technical Assistance"/>
    <s v="Food and Agriculture Organization of the United Nations (FAO)"/>
    <s v="Grant"/>
    <s v="Multirateral"/>
    <s v="1. Knowledge Products (Capacity Building or Technology Transfer)"/>
    <m/>
    <n v="78000"/>
    <s v="UPDATED RENGOF 2024"/>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Feasibility study for water access roll out program for households and productive use areas connections"/>
    <n v="495956.41670571407"/>
    <n v="4.9595641670571407E-2"/>
    <n v="123989.10417642852"/>
    <n v="123989.10417642852"/>
    <n v="123989.10417642852"/>
    <n v="123989.10417642852"/>
    <m/>
    <s v="Not Applicable"/>
    <s v="Not Applicable"/>
    <s v="Water and Sanitation"/>
    <x v="15"/>
    <s v="Water and Sanitation Corporation (WASAC)"/>
    <s v="Sectoral Ministry"/>
    <m/>
    <s v="Ongoing"/>
    <s v="2020*"/>
    <n v="2024"/>
    <s v="Start date: 1/7/2019_x000a_End date: 30/6/2024_x000a_"/>
    <s v="Not Applicable"/>
    <s v="Technical Assistance"/>
    <s v="Ministry of Finance and Economic Planning (MINECOFIN)/GoR"/>
    <s v="Government of Rwanda(GoR)"/>
    <s v="Government of Rwanda(GoR)"/>
    <s v="1. Knowledge Products (Capacity Building or Technology Transfer)"/>
    <m/>
    <n v="495956.41670571407"/>
    <s v="The project’s output is the development of water access roll out program for households and productive use areas connections. "/>
  </r>
  <r>
    <s v="13. Integrated and sustainable water resources management to maximize reliable, efficient and productive investments"/>
    <s v="13.2 Water resource models, water quality testing, and improved hydro-related information systems developed "/>
    <s v="13.2.2 % of Catchments with management committees/Task Forces (at least 30% women involved in the committees)"/>
    <s v="35% in  2018  (ENR,  SSP 2017-2024)"/>
    <s v="100% in  2018  (ENR,  SSP 2017-2024"/>
    <s v="To be determined (TBD)"/>
    <m/>
    <s v="Water"/>
    <s v="Adaptation"/>
    <s v="Ministry of Infrastructure (MININFRA)"/>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s v="Project to be developed"/>
    <n v="0"/>
    <n v="0"/>
    <m/>
    <m/>
    <m/>
    <m/>
    <m/>
    <s v="Support to the sector for project identification"/>
    <s v="Not Applicable"/>
    <s v="To be determined"/>
    <x v="1"/>
    <s v="To be detemined"/>
    <s v="To be determined"/>
    <m/>
    <s v="To be determined"/>
    <m/>
    <m/>
    <s v="To be determined"/>
    <s v="Not Applicable"/>
    <s v="To be determined"/>
    <m/>
    <m/>
    <s v="To be determined"/>
    <m/>
    <m/>
    <m/>
    <m/>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n v="360000000"/>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Feasibility study of intercatchment"/>
    <n v="0"/>
    <n v="0"/>
    <m/>
    <m/>
    <m/>
    <m/>
    <m/>
    <s v="Not Applicable"/>
    <s v="Not Applicable"/>
    <s v="Environment and Natural Resources"/>
    <x v="14"/>
    <s v="Rwanda Water Resources Board (RWB)"/>
    <s v="Sectoral Ministry"/>
    <m/>
    <s v="Without support"/>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Development of environmental flows in different catchments in Rwanda"/>
    <n v="0"/>
    <n v="0"/>
    <m/>
    <m/>
    <m/>
    <m/>
    <m/>
    <s v=" Support to develop theproject proposal and feasibility study    "/>
    <n v="300000"/>
    <s v="Environment and Natural Resources"/>
    <x v="14"/>
    <s v="Rwanda Water Resources Board (RWB)"/>
    <s v="Sectoral Ministry"/>
    <s v="Alsaad Ndayizeye"/>
    <s v="Without support"/>
    <m/>
    <m/>
    <s v="To be determined"/>
    <s v="High"/>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Review of the national water Resource Master plan of 2015"/>
    <n v="0"/>
    <n v="0"/>
    <m/>
    <m/>
    <m/>
    <m/>
    <m/>
    <s v="Not Applicable"/>
    <s v="Not Applicable"/>
    <s v="Environment and Natural Resources"/>
    <x v="14"/>
    <s v="Rwanda Water Resources Board (RWB)"/>
    <s v="Sectoral Ministry"/>
    <m/>
    <s v="Without support"/>
    <m/>
    <m/>
    <s v="To be determined"/>
    <s v="Low"/>
    <s v="Technical Assistance"/>
    <m/>
    <m/>
    <s v="To be determined"/>
    <s v="2. Policy, Strategy &amp; Legislation"/>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Adapting to Climate Change in Lake Victoria Basin (ACC-LVB) project "/>
    <n v="431197.93877041503"/>
    <n v="1.1977720521400418E-3"/>
    <n v="431197.93877041503"/>
    <m/>
    <m/>
    <m/>
    <m/>
    <s v="Not Applicable"/>
    <s v="Not Applicable"/>
    <s v="Environment and Natural Resources"/>
    <x v="14"/>
    <s v="Ministry of Environment (MoE)"/>
    <s v="Sectoral Ministry"/>
    <m/>
    <s v="Concluded"/>
    <s v="2020*"/>
    <n v="2021"/>
    <s v="Start date: 1/7/2019_x000a_End date: 30/6/2021_x000a_"/>
    <s v="Not Applicable"/>
    <s v="Project"/>
    <s v="ADAPTATION FUND"/>
    <s v="Grant/GoR"/>
    <s v="Multirateral"/>
    <m/>
    <m/>
    <n v="431197.93877041503"/>
    <s v="Kayonza, Kirehe and Ngoma"/>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Rehabilitation and Extension of Water Supply in the Volcanic Region in Rwanda "/>
    <n v="1382142.7966022249"/>
    <n v="3.8392855461172916E-3"/>
    <n v="1382142.7966022249"/>
    <m/>
    <m/>
    <m/>
    <m/>
    <s v="Not Applicable"/>
    <s v="Not Applicable"/>
    <s v="Water and Sanitation"/>
    <x v="15"/>
    <s v="Water and Sanitation Corporation (WASAC)"/>
    <s v="Sectoral Ministry"/>
    <m/>
    <s v="Concluded"/>
    <n v="2020"/>
    <n v="2021"/>
    <s v="Start: 1/7/2019_x000a_End: 31/08/2021_x000a_"/>
    <s v="Not Applicable"/>
    <s v="Project"/>
    <s v="Netherlands/GoR"/>
    <s v="Grant/GoR"/>
    <s v="Bilateral"/>
    <s v="3. Budgeting &amp; Investment"/>
    <m/>
    <n v="1382142.7966022249"/>
    <s v="Musanze and Nyabihu"/>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Sebeya Landscape Restoration Pilot Programme in Rwanda "/>
    <n v="10503968.488714281"/>
    <n v="2.9177690246428561E-2"/>
    <n v="4959564.1670571407"/>
    <n v="4959564.1670571407"/>
    <m/>
    <n v="584840.15460000001"/>
    <m/>
    <s v="Not Applicable"/>
    <s v="Not Applicable"/>
    <s v="Environment and Natural Resources"/>
    <x v="14"/>
    <s v="Rwanda Water Resources Board (RWB)"/>
    <s v="Sectoral Ministry"/>
    <m/>
    <s v="Ongoing"/>
    <s v="2020*"/>
    <n v="2024"/>
    <s v="Start date: 7/1/2019 _x000a_End date: 30/6/2024_x000a_"/>
    <s v="Not Applicable"/>
    <s v="Project"/>
    <s v="Netherlands/GoR"/>
    <s v="Grant/GoR"/>
    <s v="Bilateral"/>
    <s v="3. Budgeting &amp; Investment"/>
    <m/>
    <n v="10503968.488714281"/>
    <s v="Reduced land degradation, river sedimentation and flooding areas of Rubavu, Nyabihu, Rutsiro and Ngororero                               (Extendesd to 2025 by adding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Sebeya Project (Embedding Integrated Water Resource Management in Rwanda)"/>
    <n v="0"/>
    <n v="0"/>
    <m/>
    <m/>
    <m/>
    <m/>
    <m/>
    <s v="Not Applicable"/>
    <s v="Not Applicable"/>
    <s v="Environment and Natural Resources"/>
    <x v="14"/>
    <s v="International Union for Conservation of Nature (IUCN)"/>
    <s v="Sectoral Ministry"/>
    <m/>
    <s v="Without support"/>
    <s v="2020*"/>
    <n v="2023"/>
    <s v="Start date: 7/1/2019 _x000a_End date: 30/6/2023_x000a_"/>
    <s v="Not Applicable"/>
    <s v="Project"/>
    <s v="Embassy of the Kingdom of the_x000a_Netherlands in Rwanda"/>
    <s v="Grant/GoR"/>
    <s v="Bilateral"/>
    <s v="3. Budgeting &amp; Investment"/>
    <m/>
    <n v="0"/>
    <s v="Western Province - Rubavu, Nyabihu, Rutsiro and Ngororero. The project has yielded tangible benefits that include reduced impacts of flooding in the catchment, landscapes restored, enhanced agricultural yields and improved community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Upscaling Sebeya IWRM Project"/>
    <n v="0"/>
    <n v="0"/>
    <m/>
    <m/>
    <m/>
    <m/>
    <m/>
    <s v=" Support to develop the concept note and feasibility study    "/>
    <n v="450000"/>
    <s v="Environment and Natural Resources"/>
    <x v="14"/>
    <s v="International Union for Conservation of Nature (IUCN)"/>
    <s v="Sectoral Ministry"/>
    <m/>
    <s v="Indicative"/>
    <m/>
    <m/>
    <s v="To be determined"/>
    <s v="Medium"/>
    <s v="Project"/>
    <s v="EU"/>
    <s v="Grant/GoR"/>
    <s v="To be determined"/>
    <m/>
    <m/>
    <n v="0"/>
    <s v="new area "/>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Contribution to the implementation of the Lake Kivu and Ruzizi River - ABAKIR"/>
    <n v="24589.5"/>
    <n v="6.8304166666666662E-5"/>
    <m/>
    <m/>
    <m/>
    <n v="7800"/>
    <n v="16789.5"/>
    <s v="Not Applicable"/>
    <s v="Not Applicable"/>
    <s v="Environment and Natural Resources"/>
    <x v="14"/>
    <s v="Rwanda Water Resources Board (RWB)"/>
    <s v="Sectoral Ministry"/>
    <m/>
    <s v="Ongoing"/>
    <n v="2023"/>
    <n v="2026"/>
    <s v="Start date: 2023_x000a_End date: 2026_x000a_"/>
    <s v="Not Applicable"/>
    <s v="Project"/>
    <s v="Ministry of Finance and Economic Planning (MINECOFIN)/GoR"/>
    <s v="Government of Rwanda(GoR)"/>
    <s v="Government of Rwanda(GoR)"/>
    <s v="3. Budgeting &amp; Investment"/>
    <m/>
    <n v="24589.5"/>
    <s v="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Muvumba Multipurpose Dam Project "/>
    <n v="46013924.813220002"/>
    <n v="0.12781645781450002"/>
    <m/>
    <m/>
    <m/>
    <n v="16238445.05088"/>
    <n v="29775479.762340002"/>
    <s v="Not Applicable"/>
    <s v="Not Applicable"/>
    <s v="Environment and Natural Resources"/>
    <x v="14"/>
    <s v="Rwanda Water Resources Board (RWB)"/>
    <s v="Sectoral Ministry"/>
    <m/>
    <s v="Ongoing"/>
    <n v="2020"/>
    <n v="2026"/>
    <s v="Start date: 01/07/2020_x000a_End date: 30/6/2022_x000a_Extended to 2026"/>
    <s v="Not Applicable"/>
    <s v="Project"/>
    <s v="Ministry of Finance and Economic Planning (MINECOFIN)/GoR and Loan"/>
    <s v="Loan/GoR"/>
    <s v="Multirateral"/>
    <s v="3. Budgeting &amp; Investment"/>
    <m/>
    <n v="46013924.813219994"/>
    <s v="The project will contribute to securing domestic and irrigation water resources and generating hydropower in Nyagatare district (Extendesd to 2026 from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Muvumba catchment restoration"/>
    <n v="0"/>
    <n v="0"/>
    <m/>
    <m/>
    <m/>
    <m/>
    <m/>
    <s v=" Support to develop the concept note and feasibility study    "/>
    <n v="450000"/>
    <s v="Environment and Natural Resources"/>
    <x v="14"/>
    <s v="Rwanda Water Resources Board (RWB)"/>
    <s v="Sectoral Ministry"/>
    <m/>
    <s v="Without support"/>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Feasibility study on the involvement of the private sector in Dam construction/potential business opportunities in water production and access "/>
    <n v="0"/>
    <n v="0"/>
    <m/>
    <m/>
    <m/>
    <m/>
    <m/>
    <s v="Not Applicable"/>
    <s v="Not Applicable"/>
    <s v="Environment and Natural Resources"/>
    <x v="14"/>
    <s v="Rwanda Water Resources Board (RWB)"/>
    <s v="Sectoral Ministry"/>
    <m/>
    <s v="Without support"/>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Multi Purpose-Dam Akanyaru: NELSAP"/>
    <n v="0"/>
    <n v="0"/>
    <m/>
    <m/>
    <m/>
    <m/>
    <m/>
    <s v=" Support to develop the concept note and feasibility study    "/>
    <n v="450000"/>
    <s v="Environment and Natural Resources"/>
    <x v="14"/>
    <s v="Rwanda Water Resources Board (RWB)"/>
    <s v="Sectoral Ministry"/>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s v="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Building Climate Resilience by implementing the Upper_x000a_Nyabarongo Catchment Restoration Plan in the Mbirurume"/>
    <n v="44882721"/>
    <n v="0.124674225"/>
    <m/>
    <m/>
    <m/>
    <m/>
    <m/>
    <s v=" Full proposal development and feasibility study    "/>
    <n v="450000"/>
    <s v="Environment and Natural Resources"/>
    <x v="14"/>
    <s v="Rwanda Water Resources Board (RWB)"/>
    <s v="Sectoral Ministry"/>
    <m/>
    <s v="Indicative"/>
    <m/>
    <m/>
    <s v="To be determined"/>
    <s v="Medium"/>
    <s v="Project"/>
    <s v="GCF"/>
    <m/>
    <s v="To be determined"/>
    <s v="3. Budgeting &amp; Investment"/>
    <m/>
    <n v="44882721"/>
    <s v="Full proposal in review in the NDA. The project intends to improve water quality and quantity of water bodies, as well as reduce pressures on natural resources by diversifying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River Nyabarongo Ecosystem Rehabilitation to Increase Resilience to Climate Change Effects by Improving Youth Livelihoods "/>
    <n v="1627012.5781373566"/>
    <n v="4.5194793837148792E-3"/>
    <n v="813506.28906867828"/>
    <n v="813506.28906867828"/>
    <m/>
    <m/>
    <m/>
    <s v="Not Applicable"/>
    <s v="Not Applicable"/>
    <s v="Environment and Natural Resources"/>
    <x v="11"/>
    <s v="Local Administrative Development Agency (LODA)"/>
    <s v="Sectoral Ministry"/>
    <m/>
    <s v="Concluded"/>
    <s v="2020*"/>
    <n v="2022"/>
    <s v="Start date: 1/07/2019_x000a_End date: 30/06/2022_x000a_"/>
    <s v="Not Applicable"/>
    <s v="Project"/>
    <s v="FONERWA"/>
    <s v="Grant/GoR"/>
    <s v="Government of Rwanda(GoR)"/>
    <s v="3. Budgeting &amp; Investment"/>
    <m/>
    <n v="1627012.5781373566"/>
    <s v="Ngororero, Muhanga, Karongi"/>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A Stand Still  Regional Program Idea  for Watershed Protection and Livelihood Resilience around Lake Kivu ( Rwanda &amp; Congo )"/>
    <n v="0"/>
    <n v="0"/>
    <m/>
    <m/>
    <m/>
    <m/>
    <m/>
    <s v=" Support to develop the concept note and cconduct feasibility study"/>
    <n v="550000"/>
    <s v="Environment and Natural Resources"/>
    <x v="11"/>
    <s v="ENABEL/EMBASSY OF BELGIUM "/>
    <s v="Non Government Organizations"/>
    <m/>
    <s v="Without support"/>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Climate Resilience of Coastal Cities at Lake Kivu Project(CRCCP)"/>
    <n v="0"/>
    <n v="0"/>
    <m/>
    <m/>
    <m/>
    <m/>
    <m/>
    <s v=" Support to develop the concept note and cconduct feasibility study"/>
    <n v="550000"/>
    <s v="Environment and Natural Resources"/>
    <x v="11"/>
    <s v="Rwanda Environment Management Authority (REMA)"/>
    <s v="Sectoral Ministry"/>
    <m/>
    <s v="Without support"/>
    <m/>
    <m/>
    <s v="To be determined"/>
    <s v="Medium"/>
    <s v="Project"/>
    <m/>
    <m/>
    <s v="To be determined"/>
    <s v="3. Budgeting &amp; Investment"/>
    <m/>
    <n v="0"/>
    <s v="New area of investment REMA 2024"/>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Mukungwa Watershed Conservation and Rehabilitation Project (MWCRP)"/>
    <n v="0"/>
    <n v="0"/>
    <m/>
    <m/>
    <m/>
    <m/>
    <m/>
    <s v=" Support to develop the concept note and cconduct feasibility study"/>
    <n v="550000"/>
    <s v="Environment and Natural Resources"/>
    <x v="11"/>
    <s v="Action  pour la Protection de l'Environnement et la  Protection des Filieres  Agricoles (APEFA)"/>
    <s v="Non Government Organizations"/>
    <m/>
    <s v="Without support"/>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Rehabilitation of Mukungwa and Kinoni riverbanks and hillsides)  in Gakenke  District"/>
    <n v="0"/>
    <n v="0"/>
    <m/>
    <m/>
    <m/>
    <m/>
    <m/>
    <s v=" Support to develop the concept note and cconduct feasibility study"/>
    <n v="500000"/>
    <s v="Environment and Natural Resources"/>
    <x v="11"/>
    <s v="Action  pour la Protection de l'Environnement et la  Protection des Filieres  Agricoles (APEFA)"/>
    <s v="Non Government Organizations"/>
    <m/>
    <s v="Without support"/>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s v="Kivu watershed restauration "/>
    <n v="0"/>
    <n v="0"/>
    <m/>
    <m/>
    <m/>
    <m/>
    <m/>
    <s v=" Support to develop the concept note and cconduct feasibility study"/>
    <n v="500000"/>
    <s v="Environment and Natural Resources"/>
    <x v="11"/>
    <s v="Rwanda Water Resources Board (RWB)"/>
    <s v="Sectoral Ministry"/>
    <m/>
    <s v="Without support"/>
    <m/>
    <m/>
    <s v="To be determined"/>
    <s v="Medium"/>
    <s v="Project"/>
    <s v="Ministry of Finance and Economic Planning (MINECOFIN)/GoR"/>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n v="400000000"/>
    <s v="Water"/>
    <s v="Adaptation"/>
    <s v="Ministry of Infrastructure (MININFRA)"/>
    <s v="Sectoral Ministry "/>
    <s v="Sectoral Ministry "/>
    <s v="Sectoral Ministry "/>
    <s v="To be determined (TBD)"/>
    <s v="affected Districts (Rubavu, Nyabihu, Musanze and Burera)"/>
    <s v="Establisment of Mitigation measures for flood control and Early warning system for floods in volcano area"/>
    <s v="Reduced GHG emissions from community-based DRR programs such as improved farming techniques"/>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s v="Management of Water Flows from Volcano Area "/>
    <n v="18250475.69423892"/>
    <n v="4.5626189235597296E-2"/>
    <n v="17048501.82425892"/>
    <m/>
    <m/>
    <n v="671920.57764000003"/>
    <n v="530053.29234000004"/>
    <s v="Not Applicable"/>
    <s v="Not Applicable"/>
    <s v="Environment and Natural Resources"/>
    <x v="14"/>
    <s v="Rwanda Water Resources Board (RWB)"/>
    <s v="Sectoral Ministry"/>
    <m/>
    <s v="Ongoing"/>
    <s v="2020*"/>
    <n v="2026"/>
    <s v="Start date: 01/07/2019_x000a_Current End date: 2026_x000a_"/>
    <s v="Not Applicable"/>
    <s v="Project"/>
    <s v="Ministry of Finance and Economic Planning (MINECOFIN)/GoR"/>
    <s v="Government of Rwanda(GoR)"/>
    <s v="Government of Rwanda(GoR)"/>
    <s v="3. Budgeting &amp; Investment"/>
    <m/>
    <n v="18250475.69423892"/>
    <s v="The project’s objective is to reduce the adverse impacts of floods and likelihood of rivers in Volcanoes area during heavy rainfall                                                                                          ( Extended up to 2026 see MINECOFIN MTPIP 2023-2026)"/>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s v="GCF National Adaptation Readiness and Preparatory Support for Building Flood Resilience Capacities in Rwanda"/>
    <n v="1823993"/>
    <n v="4.5599825000000004E-3"/>
    <m/>
    <m/>
    <m/>
    <m/>
    <m/>
    <s v="Not Applicable"/>
    <s v="Not Applicable"/>
    <s v="Environment and Natural Resources"/>
    <x v="14"/>
    <s v="Global Green Growth Institute (GGGI)"/>
    <s v="Non Government Organizations"/>
    <m/>
    <s v="Concluded"/>
    <n v="2020"/>
    <n v="2022"/>
    <s v="Start date: 2020_x000a_End date: 2022"/>
    <s v="Not Applicable"/>
    <s v="Technical Assistance"/>
    <s v="GCF"/>
    <s v="Grant/GoR"/>
    <s v="Multirateral"/>
    <s v="1. Knowledge Products (Capacity Building or Technology Transfer)"/>
    <m/>
    <n v="1823993"/>
    <m/>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s v="Safeguarding communities and their investments against landslide and other floods related risks in Gakenke District, Rwanda_x000a_"/>
    <n v="0"/>
    <n v="0"/>
    <m/>
    <m/>
    <m/>
    <m/>
    <m/>
    <s v=" Support to develop the concept note and cconduct feasibility study"/>
    <n v="500000"/>
    <s v="Environment and Natural Resources"/>
    <x v="14"/>
    <s v="To be detemined"/>
    <s v="To be determined"/>
    <m/>
    <s v="Without support"/>
    <m/>
    <m/>
    <s v="To be determined"/>
    <s v="High"/>
    <s v="Technical Assistance"/>
    <m/>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s v="Mainstreaming climate change to mitigate floods in Nyabugogo commercial area"/>
    <n v="5937230.668930578"/>
    <n v="1.4843076672326445E-2"/>
    <n v="2968615.334465289"/>
    <n v="2968615.334465289"/>
    <m/>
    <m/>
    <m/>
    <s v="Not Applicable"/>
    <s v="Not Applicable"/>
    <s v="Environment and Natural Resources"/>
    <x v="14"/>
    <s v="City of Kigali (CoK)"/>
    <s v="Sectoral Ministry"/>
    <m/>
    <s v="Concluded"/>
    <s v="2020*"/>
    <n v="2022"/>
    <s v="Start date: 06/12/2019_x000a_End date: 30/6/2022_x000a_"/>
    <s v="Not Applicable"/>
    <s v="Project"/>
    <s v="FONERWA"/>
    <s v="Government of Rwanda(GoR)"/>
    <s v="Government of Rwanda(GoR)"/>
    <s v="3. Budgeting &amp; Investment"/>
    <m/>
    <n v="5937230.668930578"/>
    <m/>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n v="20000000"/>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START FUND  Project: Emergency Activities"/>
    <n v="140693.51867147477"/>
    <n v="7.0346759335737381E-3"/>
    <n v="140693.51867147477"/>
    <m/>
    <m/>
    <m/>
    <m/>
    <s v="Not Applicable"/>
    <s v="Not Applicable"/>
    <s v="Multi-Sector"/>
    <x v="10"/>
    <s v="DUHAMIC-ADRI"/>
    <s v="Non Government Organizations"/>
    <m/>
    <s v="Concluded"/>
    <n v="2020"/>
    <n v="2021"/>
    <s v="Start date: 2020_x000a_End date: 2021_x000a_"/>
    <s v="Not Applicable"/>
    <s v="Project"/>
    <m/>
    <s v="Grant/GoR"/>
    <s v="Multirateral"/>
    <s v="3. Budgeting &amp; Investment"/>
    <m/>
    <n v="140693.51867147477"/>
    <s v="Houses rehabilitation in Gakenke and Muhanga  Districts"/>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Disaster response intervention"/>
    <n v="4703865.3590139262"/>
    <n v="0.23519326795069631"/>
    <n v="1175966.3397534816"/>
    <m/>
    <n v="1175966.3397534816"/>
    <n v="1175966.3397534816"/>
    <n v="1175966.3397534816"/>
    <s v="Not Applicable"/>
    <s v="Not Applicable"/>
    <s v="Multi-Sector"/>
    <x v="10"/>
    <s v="Rwanda Housing Authority (RHA)"/>
    <s v="Sectoral Ministry"/>
    <m/>
    <s v="Ongoing"/>
    <s v="2020*"/>
    <n v="2024"/>
    <s v="Start date: 1/7/2018_x000a_End date: 30/6/2024_x000a_"/>
    <s v="Not Applicable"/>
    <s v="Project"/>
    <s v="Ministry of Finance and Economic Planning (MINECOFIN)/GoR"/>
    <s v="Government of Rwanda(GoR)"/>
    <s v="Government of Rwanda(GoR)"/>
    <m/>
    <m/>
    <n v="4703865.3590139262"/>
    <s v=" The project that aims to construct houses for households’ to be relocated from high risk zone in Rubavu"/>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Construction of Meteo Rwanda Headquarters that is appropriate for modern investments"/>
    <n v="0"/>
    <n v="0"/>
    <m/>
    <m/>
    <m/>
    <m/>
    <m/>
    <s v="1.Feasibility study                                                                                                       2. Design the  Meteorological  center"/>
    <n v="700000"/>
    <s v="Multi-Sector"/>
    <x v="10"/>
    <s v="Rwanda Housing Authority (RHA)"/>
    <s v="Sectoral Ministry"/>
    <m/>
    <s v="Without support"/>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National Geospatial HUB"/>
    <n v="10627298.25612"/>
    <n v="0.53136491280599996"/>
    <m/>
    <m/>
    <n v="2331852.4460399998"/>
    <n v="4147722.9050400001"/>
    <n v="4147722.9050400001"/>
    <m/>
    <m/>
    <s v="Multi-Sector"/>
    <x v="10"/>
    <s v="RWANDA SPACE AGENCY"/>
    <s v="Sectoral Ministry"/>
    <m/>
    <s v="Ongoing"/>
    <n v="2023"/>
    <n v="2026"/>
    <s v="Start date: 2023_x000a_End date: 2026_x000a_"/>
    <s v="Not Applicable"/>
    <s v="Project"/>
    <s v="GoR/AFD "/>
    <s v="Loan/GoR"/>
    <s v="Multirateral"/>
    <s v="3. Budgeting &amp; Investment"/>
    <m/>
    <n v="10627298.25612"/>
    <s v="New project MINECOFIN MTPIP 2024 "/>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Construction of Kazo principal weather station Offices "/>
    <n v="0"/>
    <n v="0"/>
    <m/>
    <m/>
    <m/>
    <m/>
    <m/>
    <s v="1.Feasibility study                                                                                                       2. Design the  Meteorological  center"/>
    <n v="500000"/>
    <s v="Multi-Sector"/>
    <x v="10"/>
    <s v="Rwanda Housing Authority (RHA)"/>
    <s v="Sectoral Ministry"/>
    <m/>
    <s v="Without support"/>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Conduct trainings and sensitization through Media on disaster risk reduction and management"/>
    <n v="0"/>
    <n v="0"/>
    <m/>
    <m/>
    <m/>
    <m/>
    <m/>
    <s v="Not Applicable"/>
    <s v="Not Applicable"/>
    <s v="Multi-Sector"/>
    <x v="10"/>
    <s v="Meteo Rwanda"/>
    <s v="Sectoral Ministry"/>
    <m/>
    <s v="Without support"/>
    <m/>
    <m/>
    <s v="To be determined"/>
    <s v="Low"/>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Building Capacity of health workers in disaster prevention, detection, response and recovery to reduce the risk of outbreaks and diseases"/>
    <n v="0"/>
    <n v="0"/>
    <m/>
    <m/>
    <m/>
    <m/>
    <m/>
    <s v=" Support to develop the concept note "/>
    <n v="250000"/>
    <s v="Multi-Sector"/>
    <x v="10"/>
    <s v="Meteo Rwanda"/>
    <s v="Sectoral Ministry"/>
    <m/>
    <s v="Without support"/>
    <m/>
    <m/>
    <s v="To be determined"/>
    <s v="Medium"/>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2 Number of effective city contingency plans developed with gender consideration"/>
    <s v="To be determined (TBD)"/>
    <s v="To be determined (TBD)"/>
    <s v="To be determined (TBD)"/>
    <m/>
    <s v="Multi-sector"/>
    <s v="Adaptation"/>
    <s v="Ministry in Charge of Emergency Management (MINEMA)"/>
    <s v="Sectoral Ministry "/>
    <s v="Sectoral Ministry "/>
    <s v="Sectoral Ministry "/>
    <s v="To be determined (TBD)"/>
    <s v="MoE (Meteo Rwanda, REMA, RWB, MINALOC, MININFRA, NISR)"/>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s v="Review/update  of the National risk Atlas"/>
    <n v="0"/>
    <n v="0"/>
    <m/>
    <m/>
    <m/>
    <m/>
    <m/>
    <s v="Not Applicable"/>
    <s v="Not Applicable"/>
    <s v="Multi-Sector"/>
    <x v="10"/>
    <s v="Ministry of Emergencies Management (MINEMA)"/>
    <s v="Sectoral Ministry"/>
    <m/>
    <s v="Without support"/>
    <m/>
    <m/>
    <s v="To be determined"/>
    <s v="Low"/>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n v="10000000"/>
    <s v="Multi-sector"/>
    <s v="Adaptation"/>
    <s v="Ministry in Charge of Emergency Management (MINEMA)"/>
    <s v="Sectoral Ministry "/>
    <s v="Sectoral Ministry "/>
    <s v="Sectoral Ministry "/>
    <s v="Munyarugero Jean / METEO RWANDA ; 0788684086"/>
    <s v="MoE (Meteo Rwanda, REMA, RWB, MINALOC, MININFRA, NISR)"/>
    <m/>
    <s v="Reduced GHG emissions from community-based DRR programs such as improved farming techniques"/>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Strengthening National and Local Disaster Risk Management Capacity, Resilience and Enhancing preparedness and early warning syatem in Rwanda"/>
    <n v="853722.37"/>
    <n v="8.5372237000000004E-2"/>
    <n v="374000.3"/>
    <n v="279722.07"/>
    <n v="200000"/>
    <m/>
    <m/>
    <s v="Not Applicable"/>
    <s v="Not Applicable"/>
    <s v="Multi-Sector"/>
    <x v="10"/>
    <s v="Meteo Rwanda"/>
    <s v="Sectoral Ministry"/>
    <m/>
    <s v="Ongoing"/>
    <s v="2020*"/>
    <n v="2024"/>
    <s v="Start Date: 3/12/2018  _x000a_End date: 30/6/2023                   Extended to 2024_x000a_"/>
    <s v="Not Applicable"/>
    <s v="Technical Assistance"/>
    <s v="UNDP"/>
    <s v="Grant/GoR"/>
    <s v="Multirateral"/>
    <s v="1. Knowledge Products (Capacity Building or Technology Transfer)"/>
    <m/>
    <n v="853722.37"/>
    <s v="Reduced GHG emissions from community-based DRR programs_x000a_such as improved farming techniques Countrywide.                    Updated ongoing-ongoing from $359,820 UNDP-2024)"/>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Enhancing the capacity of Meteo Rwanda to meet the category 2 of the Global Framework for Climate Service (GFCS) classification"/>
    <n v="0"/>
    <n v="0"/>
    <m/>
    <m/>
    <m/>
    <m/>
    <m/>
    <s v="Not Applicable"/>
    <s v="Not Applicable"/>
    <s v="Multi-Sector"/>
    <x v="10"/>
    <s v="Meteo Rwanda"/>
    <s v="Sectoral Ministry"/>
    <m/>
    <s v="Without support"/>
    <m/>
    <m/>
    <s v="To be determined"/>
    <s v="Low"/>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Feasibility study  and construction of a Centre for Meteorological experiment, atmospheric measurement equipment calibration and recertification"/>
    <n v="0"/>
    <n v="0"/>
    <m/>
    <m/>
    <m/>
    <m/>
    <m/>
    <s v="1. Support to develop the concept note                                                   2.Feasibility study                                                                                                       3. Design the  Meteorological  center "/>
    <n v="250000"/>
    <s v="Multi-Sector"/>
    <x v="10"/>
    <s v="Meteo Rwanda"/>
    <s v="Sectoral Ministry"/>
    <m/>
    <s v="Without support"/>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Developing a holistic weather and Climate information generation and dissemination system to user representatives country wide"/>
    <n v="0"/>
    <n v="0"/>
    <m/>
    <m/>
    <m/>
    <m/>
    <m/>
    <s v=" 1. Support to develop the concept note                                                                      2. Stakeholder engagement "/>
    <n v="250000"/>
    <s v="Multi-Sector"/>
    <x v="10"/>
    <s v="Meteo Rwanda"/>
    <s v="Sectoral Ministry"/>
    <m/>
    <s v="Without support"/>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Feasibility study and setting up radar mosaicking and upper air stations"/>
    <n v="0"/>
    <n v="0"/>
    <m/>
    <m/>
    <m/>
    <m/>
    <m/>
    <s v=" Support to develop the concept note and Feasibility study "/>
    <n v="250000"/>
    <s v="Multi-Sector"/>
    <x v="10"/>
    <s v="Meteo Rwanda"/>
    <s v="Sectoral Ministry"/>
    <m/>
    <s v="Without support"/>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Curriculum development, Feasibility study and establishment of Rwanda Meteorological Training and Research Centre (RMTRC)"/>
    <n v="0"/>
    <n v="0"/>
    <m/>
    <m/>
    <m/>
    <m/>
    <m/>
    <s v=" Support to develop the concept note  and conduct Feasibility study "/>
    <n v="300000"/>
    <s v="Multi-Sector"/>
    <x v="10"/>
    <s v="Meteo Rwanda"/>
    <s v="Sectoral Ministry"/>
    <m/>
    <s v="Without support"/>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Installing Lightning protection equipment in Rutsiro District funded "/>
    <n v="10539073.854996424"/>
    <n v="1.0539073854996424"/>
    <m/>
    <m/>
    <m/>
    <m/>
    <m/>
    <s v="Not Applicable"/>
    <s v="Not Applicable"/>
    <s v="Multi-Sector"/>
    <x v="10"/>
    <s v="Ministry of Emergencies Management (MINEMA)"/>
    <s v="Sectoral Ministry"/>
    <m/>
    <s v="Ongoing"/>
    <n v="2020"/>
    <n v="2023"/>
    <s v="Start date: 1/7/2020_x000a_End date: 30/6/2023_x000a_"/>
    <s v="Not Applicable"/>
    <s v="Project"/>
    <s v="Ministry of Finance and Economic Planning (MINECOFIN)/GoR"/>
    <s v="Government of Rwanda(GoR)"/>
    <s v="Government of Rwanda(GoR)"/>
    <m/>
    <m/>
    <n v="10539073.854996424"/>
    <s v="Building resilience to minimize the effects of lightening hazard risks on human, material, environmental dimensions’ capacity Rutsiro"/>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Promote community based shock responsive mitigation and adaptation  measures to enhance food security: Dam construction- Kirehe"/>
    <n v="0"/>
    <n v="0"/>
    <m/>
    <m/>
    <m/>
    <m/>
    <m/>
    <s v="1.Review of the concept note and development of the project proposal                 "/>
    <n v="250000"/>
    <s v="Multi-Sector"/>
    <x v="10"/>
    <s v="Ministry of Emergencies Management (MINEMA)"/>
    <s v="Sectoral Ministry"/>
    <m/>
    <s v="Indicative"/>
    <m/>
    <m/>
    <s v="To be determined"/>
    <s v="High"/>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Operationalize the standard operating procedures (SOPs)"/>
    <n v="0"/>
    <n v="0"/>
    <m/>
    <m/>
    <m/>
    <m/>
    <m/>
    <s v="1.Review of the concept note and development of the project proposal              2. Support to the development of feasibility study"/>
    <n v="250000"/>
    <s v="Multi-Sector"/>
    <x v="10"/>
    <s v="Ministry of Emergencies Management (MINEMA)"/>
    <s v="Sectoral Ministry"/>
    <m/>
    <s v="Indicative"/>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Training of Districts staff on  Disaster management information system, Disaster risk profile data base"/>
    <n v="0"/>
    <n v="0"/>
    <m/>
    <m/>
    <m/>
    <m/>
    <m/>
    <s v="1.Review of the concept note and development of the project proposal           2. Coonduct capacity need assessment"/>
    <n v="250000"/>
    <s v="Multi-Sector"/>
    <x v="10"/>
    <s v="Ministry of Emergencies Management (MINEMA)"/>
    <s v="Sectoral Ministry"/>
    <m/>
    <s v="Indicative"/>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Mainstreaming Disaster management in projects"/>
    <n v="0"/>
    <n v="0"/>
    <m/>
    <m/>
    <m/>
    <m/>
    <m/>
    <s v="1.Review of the concept note and development of the project proposal            2. Develop mainstreaming tools"/>
    <n v="250000"/>
    <s v="Multi-Sector"/>
    <x v="10"/>
    <s v="Ministry of Emergencies Management (MINEMA)"/>
    <s v="Sectoral Ministry"/>
    <m/>
    <s v="Indicative"/>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Building resilience of the population: Construction of strong houses, drainage systems, settlement etc "/>
    <n v="0"/>
    <n v="0"/>
    <m/>
    <m/>
    <m/>
    <m/>
    <m/>
    <s v="1.Review of the concept note and development of the project proposal             2. Support to the development of feasibility study. Construction design "/>
    <n v="250000"/>
    <s v="Multi-Sector"/>
    <x v="10"/>
    <s v="Ministry of Emergencies Management (MINEMA)"/>
    <s v="Sectoral Ministry"/>
    <m/>
    <s v="Indicative"/>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s v="Strengthening DRM Capacity, Resilience and Enhancing Preparedness and Early Warning System in Rwanda "/>
    <n v="2017516.0497540913"/>
    <n v="0.20175160497540914"/>
    <n v="672505.34991803044"/>
    <n v="672505.34991803044"/>
    <n v="672505.34991803044"/>
    <m/>
    <m/>
    <s v="Not Applicable"/>
    <s v="Not Applicable"/>
    <s v="Multi-Sector"/>
    <x v="10"/>
    <s v="Ministry of Emergencies Management (MINEMA)"/>
    <s v="Sectoral Ministry"/>
    <m/>
    <s v="Ongoing"/>
    <s v="2020*"/>
    <n v="2023"/>
    <s v="Start date: 01/07/2019_x000a_End date: 30/06/2023_x000a_"/>
    <s v="Not Applicable"/>
    <s v="Technical Assistance"/>
    <s v="UNDP"/>
    <s v="Grant/GoR"/>
    <s v="Multirateral"/>
    <m/>
    <m/>
    <n v="2017516.0497540913"/>
    <s v=" Improved technical capacities of institutions at national, district and community level to reduce risks, manage and respond to natural disasters. 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n v="185000000"/>
    <s v="Multi-sector"/>
    <s v="Adaptation"/>
    <s v="Ministry of Health (MINISANTE)"/>
    <s v="Sectoral Ministry "/>
    <s v="Sectoral Ministry "/>
    <s v="Sectoral Ministry "/>
    <s v="To be determined (TBD)"/>
    <s v="Meteo Rwanda, Civil_x000a_society"/>
    <m/>
    <s v="Challenging to evaluate the several factors for health related GHG emissions"/>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s v="Malaria- National Strategic Funding Project-Rbf Model"/>
    <n v="58586976.618040144"/>
    <n v="0.31668636009751427"/>
    <n v="24879863.378500145"/>
    <m/>
    <m/>
    <n v="17167117.79874"/>
    <n v="16539995.4408"/>
    <s v="Not Applicable"/>
    <s v="Not Applicable"/>
    <s v="Health"/>
    <x v="16"/>
    <s v="Rwanda Biomedical Center (RBC)"/>
    <s v="Sectoral Ministry"/>
    <m/>
    <s v="Ongoing"/>
    <s v="2020*"/>
    <n v="2026"/>
    <s v="Start date: 01/01/2018_x000a_End date: 30/06/2021              Extended to 2026_x000a_"/>
    <s v="Not Applicable"/>
    <s v="Project"/>
    <s v="Global Fund"/>
    <s v="Grant/GoR"/>
    <s v="Multirateral"/>
    <s v="3. Budgeting &amp; Investment"/>
    <m/>
    <n v="56360886.99046015"/>
    <s v="The purpose of the project is to eliminate malaria deaths by 2017 and reduce malaria morbidity pre-elimination level of less than 5%.                                                                                          Extended from $24,879,863 in 2018-2023 .See MINEFOFIN MTPIP 2023-2026"/>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s v="Sustaining Influenza Surveillance Networks and Response to Seasonal and Pandemic Influenza "/>
    <n v="42207.203073026962"/>
    <n v="2.2814704363798358E-4"/>
    <n v="42207.203073026962"/>
    <m/>
    <m/>
    <m/>
    <m/>
    <s v="Not Applicable"/>
    <s v="Not Applicable"/>
    <s v="Health"/>
    <x v="16"/>
    <s v="Rwanda Biomedical Center (RBC)"/>
    <s v="Sectoral Ministry"/>
    <m/>
    <s v="Concluded"/>
    <s v="2020*"/>
    <n v="2021"/>
    <s v="Start date: 1/9/2016_x000a_End date: 31/8/2021_x000a_"/>
    <s v="Not Applicable"/>
    <s v="Project"/>
    <s v="Global Fund"/>
    <s v="Grant/GoR"/>
    <s v="Multirateral"/>
    <m/>
    <m/>
    <n v="42207.203073026962"/>
    <s v="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s v="Who Health Support "/>
    <n v="491979.01362902491"/>
    <n v="2.659346019616351E-3"/>
    <n v="245989.50681451245"/>
    <n v="245989.50681451245"/>
    <m/>
    <m/>
    <m/>
    <s v="Not Applicable"/>
    <s v="Not Applicable"/>
    <s v="Health"/>
    <x v="16"/>
    <s v="Rwanda Biomedical Center (RBC)"/>
    <s v="Sectoral Ministry"/>
    <m/>
    <s v="Concluded"/>
    <s v="2020*"/>
    <n v="2022"/>
    <s v="Start date: 1/7/2019      _x000a_End date: 30/6/2022_x000a_"/>
    <s v="Not Applicable"/>
    <s v="Technical Assistance"/>
    <s v="WHO"/>
    <s v="Grant/GoR"/>
    <s v="Multirateral"/>
    <m/>
    <m/>
    <n v="491979.01362902491"/>
    <s v="The main project output is technical assistance in support to a strengthened health system"/>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4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s v="Awareness and sensitization  of local communities   to promote environmental health and reduce the air pollution and  mitigate the adverse effects of climate change "/>
    <n v="0"/>
    <n v="0"/>
    <m/>
    <m/>
    <m/>
    <m/>
    <m/>
    <s v=" Support to develop the concept note and develop awereness materials"/>
    <n v="25000"/>
    <s v="Health"/>
    <x v="16"/>
    <s v="Ministry of Health (MINISANTE)"/>
    <s v="Sectoral Ministry"/>
    <m/>
    <s v="Without support"/>
    <m/>
    <m/>
    <s v="To be determined"/>
    <s v="Medium"/>
    <s v="Project"/>
    <m/>
    <m/>
    <s v="To be determined"/>
    <m/>
    <m/>
    <n v="0"/>
    <s v="New area of investment"/>
  </r>
  <r>
    <s v="15. Enhanced Health promotion and environmental health"/>
    <s v="15.1 Preventive measures and create capacity to adapt to disease outbreaks strengthened"/>
    <s v="15.1.2 Percentage of Public Health Facilities (RH,PH,DH and HC) with effective waste management systems according to MOH / WHO standards (4th Health SSP, 2017-2024 p. 37)"/>
    <s v="76% (2016-2017)"/>
    <s v="100% (2023-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s v="Project to be developed"/>
    <n v="0"/>
    <n v="0"/>
    <m/>
    <m/>
    <m/>
    <m/>
    <m/>
    <s v="Not Applicable"/>
    <m/>
    <s v="To be determined"/>
    <x v="1"/>
    <s v="To be detemined"/>
    <s v="To be determined"/>
    <m/>
    <s v="To be determined"/>
    <m/>
    <m/>
    <s v="To be determined"/>
    <s v="Not Applicable"/>
    <s v="To be determined"/>
    <m/>
    <m/>
    <s v="To be determined"/>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0">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0"/>
    <n v="0"/>
    <n v="0"/>
    <m/>
    <m/>
    <m/>
    <m/>
    <m/>
    <s v="`"/>
    <n v="280000"/>
    <s v="Agriculture"/>
    <s v="Agriculture"/>
    <x v="0"/>
    <s v="Sectoral Ministry"/>
    <m/>
    <x v="0"/>
    <n v="2021"/>
    <n v="2024"/>
    <s v="Start date:01/07/2021                  End date: 30/06/2024"/>
    <s v="High"/>
    <s v="Project"/>
    <m/>
    <m/>
    <s v="To be determined"/>
    <m/>
    <s v="TPA 3. Sustainable land use and resource management, PoA 3.1 Adaptive and resilient land use management and spatial development"/>
    <n v="0"/>
    <s v="Concept note"/>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n v="235000000"/>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
    <n v="6853014.9500000002"/>
    <n v="2.9161765744680851E-2"/>
    <m/>
    <n v="6853014.9500000002"/>
    <m/>
    <m/>
    <m/>
    <m/>
    <s v="Not Applicable"/>
    <s v="Agriculture"/>
    <s v="Agriculture"/>
    <x v="1"/>
    <s v="Sectoral Ministry"/>
    <m/>
    <x v="1"/>
    <n v="2021"/>
    <n v="2022"/>
    <s v="Start date:30/04/2021                  End date: 30/06/2022"/>
    <s v="Not Applicable"/>
    <s v="Technical Assistance"/>
    <s v="Netherlands Ministry of Foreign Affairs through the EP-Nuffic Netherlands Initiative for Capacity development in Higher Education programme"/>
    <s v="Grant/GoR"/>
    <s v="Bilateral"/>
    <m/>
    <m/>
    <n v="6853014.9500000002"/>
    <s v="This Project was Completed in previous quarter._x000a_SEAD is designed to help achieve sustainable food security in Rwanda by improving education and training, research and community services in agricultural production and the management of value chains, land and water resources. "/>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
    <n v="2400997.91"/>
    <n v="1.0217012382978724E-2"/>
    <n v="2400997.91"/>
    <m/>
    <m/>
    <m/>
    <m/>
    <m/>
    <s v="Not Applicable"/>
    <s v="Agriculture"/>
    <s v="Agriculture"/>
    <x v="1"/>
    <s v="Sectoral Ministry"/>
    <m/>
    <x v="2"/>
    <n v="2020"/>
    <n v="2025"/>
    <s v="Start date:07/10/2020                 End date: 31/12/2025"/>
    <s v="Not Applicable"/>
    <s v="Technical Assistance"/>
    <s v="Netherlands "/>
    <s v="Grant"/>
    <s v="Bilateral"/>
    <m/>
    <m/>
    <n v="2400997.91"/>
    <s v="The objective of this project is to Strengthen Education for Agricultural Development value chain development in the Congo Nile Ridge Area (SEAD West) in North West through improved vocational and professional education and training in agriculture with nexus to water"/>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
    <n v="143391612.78031623"/>
    <n v="0.61017707566092017"/>
    <n v="997369.24169813446"/>
    <n v="2400199.04"/>
    <n v="997369.24169813446"/>
    <n v="4021369.8486000001"/>
    <n v="134975305.40831998"/>
    <s v="Not Applicable"/>
    <s v="Not Applicable"/>
    <s v="Agriculture"/>
    <s v="Agriculture"/>
    <x v="0"/>
    <s v="Sectoral Ministry"/>
    <m/>
    <x v="2"/>
    <s v="2020*"/>
    <n v="2026"/>
    <s v="Start date: 01/07/2017_x000a_End date: 30/06/2024                      Extended 2026_x000a_"/>
    <s v="Not Applicable"/>
    <s v="Project"/>
    <s v="Ministry of Finance and Economic Planning (MINECOFIN)/GoR"/>
    <s v="Government of Rwanda(GoR)"/>
    <s v="Government of Rwanda(GoR)"/>
    <s v="3. Budgeting &amp; Investment"/>
    <m/>
    <n v="73322988.553156272"/>
    <s v="The objective of the project is to increase the productivity levels of maize, rice, wheat, beans, soybean, cassava, Irish potato, and banana country wide . Extended to 2026 (MINECOFIN MTPIP) initial $72,455,490)"/>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
    <n v="4520624.1295800004"/>
    <n v="1.9236698423744682E-2"/>
    <m/>
    <m/>
    <m/>
    <n v="999361.45686000003"/>
    <n v="3521262.6727200001"/>
    <s v="Not Applicable"/>
    <s v="Not Applicable"/>
    <s v="Agriculture"/>
    <s v="Agriculture"/>
    <x v="2"/>
    <s v="Local Government (Districts, Provinces, CoK)"/>
    <m/>
    <x v="2"/>
    <n v="2023"/>
    <n v="2026"/>
    <s v="Start date: 2023_x000a_End date: 2026                _x000a_"/>
    <s v="Not Applicable"/>
    <s v="Project"/>
    <s v="Ministry of Finance and Economic Planning (MINECOFIN)/GoR"/>
    <s v="Government of Rwanda(GoR)"/>
    <s v="Government of Rwanda(GoR)"/>
    <s v="3. Budgeting &amp; Investment"/>
    <m/>
    <n v="4520624.1295800004"/>
    <s v="Rwamagan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
    <n v="1459703.8583399998"/>
    <n v="6.2115057801702123E-3"/>
    <m/>
    <m/>
    <m/>
    <n v="502418.30417999998"/>
    <n v="957285.55415999994"/>
    <s v="Not Applicable"/>
    <s v="Not Applicable"/>
    <s v="Agriculture"/>
    <s v="Agriculture"/>
    <x v="3"/>
    <s v="Local Government (Districts, Provinces, CoK)"/>
    <m/>
    <x v="2"/>
    <n v="2023"/>
    <n v="2026"/>
    <s v="Start date: 2023_x000a_End date: 2026                _x000a_"/>
    <s v="Not Applicable"/>
    <s v="Project"/>
    <s v="External"/>
    <s v="Grant/GoR"/>
    <s v="Multirateral"/>
    <s v="3. Budgeting &amp; Investment"/>
    <m/>
    <n v="1459703.8583399998"/>
    <s v="Muhang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3 % of women  and  man with rigth over agriculture  land under crop rotation (Gender and agriculture indicators, GMO, 2017 p.13)"/>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Female are more involved in agriculture compared to male, and most of them are in subsistence agriculture (EICV4, 2013/14).     "/>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n v="279000000"/>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
    <n v="2921276.3239038638"/>
    <n v="1.0470524458436787E-2"/>
    <n v="747654.29818386398"/>
    <n v="1095821.01"/>
    <m/>
    <n v="270418.2"/>
    <n v="807382.81571999996"/>
    <s v="Not Applicable"/>
    <s v="Not Applicable"/>
    <s v="Agriculture"/>
    <s v="Agriculture"/>
    <x v="0"/>
    <s v="Sectoral Ministry"/>
    <m/>
    <x v="2"/>
    <s v="2020*"/>
    <n v="2026"/>
    <s v="Start date: 01/07/2016_x000a_End date: 30/06/2023 (Extended to 2026)_x000a_"/>
    <s v="Not Applicable"/>
    <s v="Project"/>
    <s v="Ministry of Finance and Economic Planning (MINECOFIN)/GoR"/>
    <s v="Government of Rwanda(GoR)"/>
    <s v="Government of Rwanda(GoR)"/>
    <s v="3. Budgeting &amp; Investment"/>
    <m/>
    <n v="2921276.3239038638"/>
    <s v="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
    <n v="3461538.461538461"/>
    <n v="1.2406947890818856E-2"/>
    <n v="692307.69230769225"/>
    <n v="692307.69230769225"/>
    <n v="692307.69230769225"/>
    <n v="692307.69230769225"/>
    <n v="692307.69230769225"/>
    <s v="Not Applicable"/>
    <s v="Not Applicable"/>
    <s v="Agriculture"/>
    <s v="Agriculture"/>
    <x v="5"/>
    <s v="Non Government Organizations"/>
    <m/>
    <x v="4"/>
    <s v="2020*"/>
    <n v="2025"/>
    <s v="Start date: 01/01/2012_x000a_End date: 30/06/2025_x000a_"/>
    <s v="Not Applicable"/>
    <s v="Project"/>
    <s v="European Union (EU)"/>
    <s v="Grant/GoR"/>
    <s v="Multirateral"/>
    <m/>
    <m/>
    <n v="3461538.461538461"/>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
    <n v="54631.942694203331"/>
    <n v="1.9581341467456392E-4"/>
    <n v="36421.29512946889"/>
    <n v="18210.647564734445"/>
    <m/>
    <m/>
    <m/>
    <s v="Not Applicable"/>
    <s v="Not Applicable"/>
    <s v="Agriculture"/>
    <s v="Agriculture"/>
    <x v="6"/>
    <s v="Non Government Organizations"/>
    <m/>
    <x v="1"/>
    <s v="2020*"/>
    <n v="2020"/>
    <s v="Start date: 2018_x000a_End date: 2020_x000a_"/>
    <s v="Not Applicable"/>
    <s v="Project"/>
    <m/>
    <s v="Grant/GoR"/>
    <s v="Multirateral"/>
    <m/>
    <m/>
    <n v="36421.29512946889"/>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
    <n v="12038436.949948048"/>
    <n v="4.314851953386397E-2"/>
    <n v="1321845.7547713197"/>
    <n v="2685977.7772357226"/>
    <n v="2802092.1662210063"/>
    <n v="2595462.81384"/>
    <n v="2633058.4378800001"/>
    <s v="Not Applicable"/>
    <s v="Not Applicable"/>
    <s v="Agriculture"/>
    <s v="Agriculture"/>
    <x v="0"/>
    <s v="Sectoral Ministry"/>
    <m/>
    <x v="2"/>
    <n v="2020"/>
    <n v="2026"/>
    <s v="Start date: 01/03/2020_x000a_End date: 30/06/2024                   Extended to 2026_x000a_"/>
    <s v="Not Applicable"/>
    <s v="Project"/>
    <s v="ENABEL"/>
    <s v="Loan/GoR"/>
    <s v="Bilateral"/>
    <s v="3. Budgeting &amp; Investment"/>
    <m/>
    <n v="10785058.715008"/>
    <s v="Extended to from $ 9,337,573 (in 2020-2024) to $ 10785058.7 to (2026). See MTPIP MINECOFIN "/>
  </r>
  <r>
    <s v="1. Increased productivity, nutritional value and resilience through sustainable, diversified, and integrated crop, livestock, and fish production systems in a gender-responsive and climate resilient manner"/>
    <s v="1.2 Llivestock husbandry improved "/>
    <s v="1.2.2 Number of seeds multiplier Cooperatives disaggregated by gender head of cooperatives (Gender and agriculture indicators, GMO, 2017 p.17)"/>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
    <n v="535262.93725612597"/>
    <n v="1.9185051514556486E-3"/>
    <n v="535262.93725612597"/>
    <m/>
    <m/>
    <m/>
    <m/>
    <s v="Not Applicable"/>
    <s v="Not Applicable"/>
    <s v="Agriculture"/>
    <s v="Agriculture"/>
    <x v="0"/>
    <s v="Sectoral Ministry"/>
    <m/>
    <x v="1"/>
    <s v="2020*"/>
    <n v="2021"/>
    <s v="Start date: 04/03/2019_x000a_End date: 30/06/2021_x000a_"/>
    <s v="Not Applicable"/>
    <s v="Project"/>
    <s v="FONERWA"/>
    <s v="Government of Rwanda(GoR)"/>
    <s v="Government of Rwanda(GoR)"/>
    <m/>
    <m/>
    <n v="535262.93725612597"/>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2"/>
    <n v="11963309.671245804"/>
    <n v="4.2879246133497508E-2"/>
    <n v="2481654.835622902"/>
    <n v="2481654.835622902"/>
    <n v="7000000"/>
    <m/>
    <m/>
    <s v="Not Applicable"/>
    <s v="Not Applicable"/>
    <s v="Agriculture"/>
    <s v="Agriculture"/>
    <x v="7"/>
    <s v="Private Sector Company"/>
    <m/>
    <x v="1"/>
    <s v="2020*"/>
    <n v="2023"/>
    <s v="Start date: 01/07/2014_x000a_End date: 30/06/2023_x000a_"/>
    <s v="Not Applicable"/>
    <s v="Project"/>
    <s v="GOR/Cattle Ville Ranchers/Gako Beef Company Ltd"/>
    <s v="Government of Rwanda(GoR)"/>
    <s v="Government of Rwanda(GoR)"/>
    <m/>
    <m/>
    <n v="63000000"/>
    <s v="The objective of the project is to increase beef production through providing basic infrastructure in Gako far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3"/>
    <n v="4048742.88"/>
    <n v="1.4511623225806451E-2"/>
    <m/>
    <m/>
    <m/>
    <n v="3892742.88"/>
    <n v="156000"/>
    <s v="Not Applicable"/>
    <s v="Not Applicable"/>
    <s v="Agriculture"/>
    <s v="Agriculture"/>
    <x v="0"/>
    <s v="Sectoral Ministry"/>
    <m/>
    <x v="2"/>
    <s v="2020*"/>
    <n v="2026"/>
    <s v="Start date: 19/12/2016_x000a_End date: 01/07/2026_x000a_"/>
    <s v="Not Applicable"/>
    <s v="Project"/>
    <s v="IFAD/GoR"/>
    <s v="Grant/Loan/GoR"/>
    <s v="Multirateral"/>
    <m/>
    <m/>
    <n v="65069100"/>
    <s v="The project objective is to increase the Volume and value of milk sold from targeted small-holder dairy farmers. Extended to 2026 with additional fund of $ 4,048,742.8 (MINECOFIN MTPIP 2023-2026)"/>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4"/>
    <n v="502570.52"/>
    <n v="1.8013280286738353E-3"/>
    <m/>
    <n v="169501.02"/>
    <m/>
    <m/>
    <m/>
    <s v="Not Applicable"/>
    <s v="Not Applicable"/>
    <s v="Agriculture"/>
    <s v="Agriculture"/>
    <x v="8"/>
    <s v="Sectoral Ministry"/>
    <m/>
    <x v="2"/>
    <n v="2020"/>
    <n v="2023"/>
    <s v="Start date:30/07/2019_x000a_End date: 30/06/2023_x000a_"/>
    <s v="Not Applicable"/>
    <s v="Project"/>
    <s v="OCP-AFRICA-MOROCCO "/>
    <s v="Grant"/>
    <s v="Multirateral"/>
    <m/>
    <m/>
    <n v="502570.52"/>
    <s v="The purpose of the project is to support industries in Cow Value Chain by financing science, technology and innovation research related to Cow value chain."/>
  </r>
  <r>
    <s v="1. Increased productivity, nutritional value and resilience through sustainable, diversified, and integrated crop, livestock, and fish production systems in a gender-responsive and climate resilient manner"/>
    <s v="1.3 Manure management improved"/>
    <s v="1.3.1 Number of  new kraals"/>
    <s v="To be determined (TBD)"/>
    <s v="To be determined (TBD)"/>
    <s v="To be determined (TBD)"/>
    <n v="30500000"/>
    <s v="AFOLU (Agriculture, Forestry &amp; Other Land Use)"/>
    <s v="Mitigation"/>
    <s v="Ministry of Agriculture and Animal Resources (MINAGRI)"/>
    <s v="Sectoral Ministry "/>
    <s v="Sectoral Ministry "/>
    <s v="Sectoral Ministry "/>
    <s v="To be determined (TBD)"/>
    <m/>
    <s v="Adoption of more efficient manure management systems, including promotion of collective farms and training, under the Rwanda Livestock Master Plan. "/>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5"/>
    <n v="16243651.199999999"/>
    <n v="0.53257872786885241"/>
    <n v="291316.99245156237"/>
    <n v="291316.99245156237"/>
    <n v="291316.99245156237"/>
    <n v="291316.99245156237"/>
    <m/>
    <s v="Not Applicable"/>
    <s v="Not Applicable"/>
    <s v="Agriculture"/>
    <s v="Agriculture"/>
    <x v="0"/>
    <s v="Sectoral Ministry"/>
    <m/>
    <x v="2"/>
    <s v="2020*"/>
    <n v="2024"/>
    <s v="Start date: 01/07/2006_x000a_End date: 30/06/2024_x000a_"/>
    <s v="Not Applicable"/>
    <s v="Project"/>
    <s v="Ministry of Finance and Economic Planning (MINECOFIN)/GoR"/>
    <s v="Government of Rwanda(GoR)"/>
    <s v="Government of Rwanda(GoR)"/>
    <m/>
    <m/>
    <n v="16243651.199999999"/>
    <s v="The purpose of this project is to reduce poverty through dairy cattle farming; improving livelihoods through increased milk consumption and income generation"/>
  </r>
  <r>
    <s v="1. Increased productivity, nutritional value and resilience through sustainable, diversified, and integrated crop, livestock, and fish production systems in a gender-responsive and climate resilient manner"/>
    <s v="1.4 Fertilizers improved"/>
    <s v="1.4.1  Area (ha) compost application"/>
    <s v="To be determined (TBD)"/>
    <s v="11,090,756,475 tone"/>
    <s v="To be determined (TBD)"/>
    <n v="77000000"/>
    <s v="AFOLU (Agriculture, Forestry &amp; Other Land Use)"/>
    <s v="Mitigation"/>
    <s v="Ministry of Agriculture and Animal Resources (MINAGRI)"/>
    <s v="Sectoral Ministry "/>
    <s v="Sectoral Ministry "/>
    <s v="Sectoral Ministry "/>
    <s v="To be determined (TBD)"/>
    <m/>
    <s v=" Increased use of organic waste in soil fertilizers, supported by target to apply composting within all agricultural households by 2030, and more judicious fertilizer use and promotion of fertigation to enhance fertiliser uptake."/>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2 Quantity (t/ha) of compost application"/>
    <s v="1786524000 (2020/2021)"/>
    <s v="11,090,756,475 tone"/>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3 Quantity (kg/t rice) deep fertiliser and biomass use in rice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6"/>
    <n v="0"/>
    <n v="0"/>
    <m/>
    <m/>
    <m/>
    <m/>
    <m/>
    <s v="1.Review of the concept note and development of the project proposal 2.Conduct a research survey on the use of biomass resources for composting and its conflict with other uses including biomass use for cooking and building materials                                                                                                               "/>
    <n v="280000"/>
    <s v="Agriculture"/>
    <s v="Agriculture"/>
    <x v="0"/>
    <s v="Sectoral Ministry"/>
    <m/>
    <x v="0"/>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4 Fertilizers improved"/>
    <s v="1.4.4 % of farmer who have accesses  to organic Fertilizers disaggregated by gender (Gender and agriculture indicators, GMO, 2017 p.15)"/>
    <s v="Male: 75% Female: 45% (National Agriculture Survey, 2013)"/>
    <s v="To be determined (TBD)"/>
    <s v="To be determined (TBD)"/>
    <m/>
    <s v="AFOLU (Agriculture, Forestry &amp; Other Land Use)"/>
    <s v="Mitigation"/>
    <s v="Ministry of Agriculture and Animal Resources (MINAGRI)"/>
    <s v="Sectoral Ministry "/>
    <s v="Sectoral Ministry "/>
    <s v="Sectoral Ministry "/>
    <s v="To be determined (TBD)"/>
    <m/>
    <s v="Women continue to have limited access to agricultural inputs including fertilizers. The limited land size prevents them from being eligible to the fertilizers’ subsidy programme (GENDER MONITORING OFFICE,  March  2017)_x000a_"/>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7"/>
    <n v="0"/>
    <n v="0"/>
    <m/>
    <m/>
    <m/>
    <m/>
    <m/>
    <s v="1.Review of the concept note and development of the project proposal             2. Support to the development of feasibility study and Environmental and Social Impact Assessment  (ESSIA)."/>
    <n v="280000"/>
    <s v="Agriculture"/>
    <s v="Agriculture"/>
    <x v="9"/>
    <s v="Private Sector Company"/>
    <m/>
    <x v="0"/>
    <m/>
    <m/>
    <s v="To be determined"/>
    <s v="High"/>
    <s v="Project"/>
    <m/>
    <m/>
    <s v="To be determined"/>
    <m/>
    <m/>
    <n v="0"/>
    <s v="Business Plan available. The project consist of making green organic fertilizer using Rwandan natural powdered limestone and volcanic basalt, lake sediments, and peat to produce a locally-made “natural organic fertilizer"/>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Radical terracing :125000 Ha                                                Progressive terracing:965,604 Ha                     (Baseline 2021,  PSTA4)   "/>
    <s v="Radical terracing: 142,500 Ha by 2024 (PSTA4)                                                     Progressive terracing: 1,007,624 Ha by 2024 (PSTA4)"/>
    <s v="To be determined (TBD)"/>
    <n v="924000000"/>
    <s v="AFOLU (Agriculture, Forestry &amp; Other Land Use)"/>
    <s v="Mitigation"/>
    <s v="Ministry of Agriculture and Animal Resources (MINAGRI)"/>
    <s v="Sectoral Ministry "/>
    <s v="Sectoral Ministry "/>
    <s v="Sectoral Ministry "/>
    <s v="To be determined (TBD)"/>
    <m/>
    <s v="Installation of 165,000 Ha land protection terracing structures in sloped arable areas to present soil erosion, leading to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8"/>
    <n v="102212.33985895358"/>
    <n v="1.1061941543176794E-4"/>
    <n v="34070.779952984529"/>
    <n v="34070.779952984529"/>
    <n v="34070.779952984529"/>
    <m/>
    <m/>
    <s v="Not Applicable"/>
    <s v="Not Applicable"/>
    <s v="Agriculture"/>
    <s v="Agriculture"/>
    <x v="6"/>
    <s v="Non Government Organizations"/>
    <m/>
    <x v="2"/>
    <n v="2020"/>
    <n v="2023"/>
    <s v="Start: 2020_x000a_End date: 2023 _x000a_"/>
    <s v="Not Applicable"/>
    <s v="Project"/>
    <s v="Not identified"/>
    <s v="Grant/GoR"/>
    <s v="Multirateral"/>
    <m/>
    <m/>
    <n v="102212.33985895358"/>
    <s v="Kayonza and Rutsiro"/>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9"/>
    <n v="26229113.273385111"/>
    <n v="2.8386486226607263E-2"/>
    <n v="5245822.6546770222"/>
    <n v="5245822.6546770222"/>
    <n v="5245822.6546770222"/>
    <n v="5245822.6546770222"/>
    <n v="5245822.6546770222"/>
    <s v="Not Applicable"/>
    <s v="Not Applicable"/>
    <s v="Agriculture"/>
    <s v="Agriculture"/>
    <x v="10"/>
    <s v="Sectoral Ministry"/>
    <m/>
    <x v="2"/>
    <n v="2020"/>
    <n v="2025"/>
    <s v="Start: 01/07/2019_x000a_End date: 30/06/2025 _x000a_"/>
    <s v="Not Applicable"/>
    <s v="Project"/>
    <s v="FONERWA/GCF"/>
    <s v="Grant/GoR"/>
    <s v="Multirateral"/>
    <m/>
    <m/>
    <n v="26229113.273385111"/>
    <s v="Gicumbi"/>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0"/>
    <n v="1923480"/>
    <n v="2.0816883116883118E-3"/>
    <m/>
    <m/>
    <m/>
    <n v="641160"/>
    <n v="1282320"/>
    <s v="Not Applicable"/>
    <s v="Not Applicable"/>
    <s v="Agriculture"/>
    <s v="Agriculture"/>
    <x v="11"/>
    <s v="Local Government (Districts, Provinces, CoK)"/>
    <m/>
    <x v="2"/>
    <n v="2023"/>
    <n v="2026"/>
    <s v="Start: 2023_x000a_End date: 2026_x000a_"/>
    <s v="Not Applicable"/>
    <s v="Project"/>
    <s v="Domestic Financing"/>
    <s v="Government of Rwanda(GoR)"/>
    <s v="Government of Rwanda(GoR)"/>
    <s v="3. Budgeting &amp; Investment"/>
    <m/>
    <n v="1923480"/>
    <s v="Musanze District,New Projec MINECOFIN MTPIP 2023-2026"/>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1"/>
    <n v="13065615.199999999"/>
    <n v="1.4140276190476189E-2"/>
    <n v="6532807.5999999996"/>
    <n v="6532807.5999999996"/>
    <m/>
    <m/>
    <m/>
    <s v="Not Applicable"/>
    <s v="Not Applicable"/>
    <s v="Agriculture"/>
    <s v="Agriculture"/>
    <x v="0"/>
    <s v="Sectoral Ministry"/>
    <m/>
    <x v="1"/>
    <s v="2020*"/>
    <n v="2022"/>
    <s v="Start: 2017_x000a_End date: 2022"/>
    <s v="Not Applicable"/>
    <s v="Project"/>
    <s v="USAID/CNFA"/>
    <s v="Grant"/>
    <s v="Multirateral"/>
    <m/>
    <m/>
    <n v="13065615.199999999"/>
    <s v="The project aims to sustainably increase smallholder farmers’ income, improve the nutritional status of women and children, and increase the resilience of Rwanda’s agricultural and food systems to a changing climate"/>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n v="173000000"/>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2"/>
    <n v="16286636.066552581"/>
    <n v="9.4142405008974459E-2"/>
    <n v="1430665.2210308607"/>
    <n v="1430665.2210308607"/>
    <n v="1430665.2210308607"/>
    <n v="3676837.5937799998"/>
    <n v="8317802.8096799999"/>
    <s v="Not Applicable"/>
    <s v="Not Applicable"/>
    <s v="Agriculture"/>
    <s v="Agriculture"/>
    <x v="12"/>
    <s v="Sectoral Ministry"/>
    <m/>
    <x v="2"/>
    <s v="2020*"/>
    <n v="2026"/>
    <s v="Start date: 01/07/2011_x000a_End date: 30/06/2023            Extended to 2026_x000a_"/>
    <s v="Not Applicable"/>
    <s v="Project"/>
    <s v="Ministry of Finance and Economic Planning (MINECOFIN)/GoR"/>
    <s v="Government of Rwanda(GoR)"/>
    <s v="Government of Rwanda(GoR)"/>
    <s v="3. Budgeting &amp; Investment"/>
    <m/>
    <n v="11881779.452732582"/>
    <s v="The objective of the project is to increase coffee production and productivity as well improving coffee quality. The Coffee production volumes will be increased (2.8 to 3.0kg/tree). Extended from concluded $ 9,560,066 to 2023-2026 MINECOFIN MTPIP"/>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3"/>
    <n v="1515942.0999098977"/>
    <n v="8.7626710977450738E-3"/>
    <n v="237293.04600494885"/>
    <n v="237293.04600494885"/>
    <m/>
    <n v="604556.00789999997"/>
    <n v="436800"/>
    <s v="Not Applicable"/>
    <s v="Not Applicable"/>
    <s v="Agriculture"/>
    <s v="Agriculture"/>
    <x v="12"/>
    <s v="Sectoral Ministry"/>
    <m/>
    <x v="2"/>
    <s v="2020*"/>
    <n v="2026"/>
    <s v="Start date: 01/07/2009_x000a_End date: 30/06/2023            Extended to 2026_x000a_"/>
    <s v="Not Applicable"/>
    <s v="Project"/>
    <s v="Ministry of Finance and Economic Planning (MINECOFIN)/GoR"/>
    <s v="Government of Rwanda(GoR)"/>
    <s v="Government of Rwanda(GoR)"/>
    <s v="3. Budgeting &amp; Investment"/>
    <m/>
    <n v="1515942.0999098977"/>
    <s v="The objective of the project is to Increase tea production and export through supporting in the expropriation, Resettlement &amp; livelihood restoration, Expansion program &amp; seedlings production, and factories construction.                                                                                                                                                        Extended from concluded (with $1,952,030 from 2009-2023) "/>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4"/>
    <n v="0"/>
    <n v="0"/>
    <m/>
    <m/>
    <m/>
    <m/>
    <m/>
    <s v="1.Review of the concept note and development of the project proposal           2. Support to the development of feasibility study"/>
    <n v="270000"/>
    <s v="Agriculture"/>
    <s v="Agriculture"/>
    <x v="13"/>
    <s v="Non Government Organizations"/>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5"/>
    <n v="960456.49800000014"/>
    <n v="5.5517716647398851E-3"/>
    <n v="320152.16600000003"/>
    <n v="320152.16600000003"/>
    <n v="320152.16600000003"/>
    <m/>
    <m/>
    <s v="Not Applicable"/>
    <s v="Not Applicable"/>
    <s v="Agriculture"/>
    <s v="Agriculture"/>
    <x v="12"/>
    <s v="Sectoral Ministry"/>
    <m/>
    <x v="1"/>
    <s v="2020*"/>
    <n v="2022"/>
    <s v="Start date:20/06/2017_x000a_End date: 30/06/2022_x000a_"/>
    <s v="Not Applicable"/>
    <s v="Project"/>
    <s v="FONERWA/DFID"/>
    <s v="Grant/GoR"/>
    <s v="Multirateral"/>
    <m/>
    <m/>
    <n v="1600760.83"/>
    <s v="The objective is to pilot a strategic mainstreaming project with focus on the development of mainstreaming of climate into a sector development and investment planning process"/>
  </r>
  <r>
    <s v="1. Increased productivity, nutritional value and resilience through sustainable, diversified, and integrated crop, livestock, and fish production systems in a gender-responsive and climate resilient manner"/>
    <s v="1.7 Conservation tillage enhanced "/>
    <s v="1.7.1  Area (ha) with conservation tillage"/>
    <s v="To be determined (TBD)"/>
    <s v="To be determined (TBD)"/>
    <s v="To be determined (TBD)"/>
    <n v="128000000"/>
    <s v="AFOLU (Agriculture, Forestry &amp; Other Land Use)"/>
    <s v="Mitigation"/>
    <s v="Ministry of Agriculture and Animal Resources (MINAGRI)"/>
    <s v="Sectoral Ministry "/>
    <s v="Sectoral Ministry "/>
    <s v="Sectoral Ministry "/>
    <s v="To be determined (TBD)"/>
    <m/>
    <s v="Reduction in vertical movement of soil, leaving more crop residue on the soil surface, thereby reducing soil erosion,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6"/>
    <n v="0"/>
    <n v="0"/>
    <m/>
    <m/>
    <m/>
    <m/>
    <m/>
    <s v=" Support to develop the concept note "/>
    <n v="280000"/>
    <s v="Agriculture"/>
    <s v="Agriculture"/>
    <x v="0"/>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n v="156000000"/>
    <s v="AFOLU (Agriculture, Forestry &amp; Other Land Use)"/>
    <s v="Mitigation"/>
    <s v="Ministry of Agriculture and Animal Resources (MINAGRI)"/>
    <s v="Sectoral Ministry "/>
    <s v="Sectoral Ministry "/>
    <s v="Sectoral Ministry "/>
    <s v="To be determined (TBD)"/>
    <m/>
    <s v="Replacement of 10% domestic cows with improved cow species; expansion of fish farming, poultry and other small livestock to increase protein food supply without increasing cows; and change in livestock mix. "/>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7"/>
    <n v="2793604.9397484371"/>
    <n v="1.7907723972746391E-2"/>
    <n v="994495.93974843714"/>
    <m/>
    <m/>
    <n v="780000"/>
    <n v="1019109"/>
    <s v="Not Applicable"/>
    <s v="Not Applicable"/>
    <s v="Agriculture"/>
    <s v="Agriculture"/>
    <x v="0"/>
    <s v="Sectoral Ministry"/>
    <m/>
    <x v="2"/>
    <s v="2020*"/>
    <n v="2026"/>
    <s v="Start date: 01/07/2015_x000a_End date: 30/06/2023                Extended 2026_x000a_ "/>
    <s v="Not Applicable"/>
    <s v="Project"/>
    <s v="Ministry of Finance and Economic Planning (MINECOFIN)/GoR"/>
    <s v="Government of Rwanda(GoR)"/>
    <s v="Government of Rwanda(GoR)"/>
    <s v="3. Budgeting &amp; Investment"/>
    <m/>
    <n v="2793604.9397484399"/>
    <s v="Rwamagana, Rutsiro, Rusizi, Rulindo, Ruhango, Rubavu, Nyaruguru, Gisagara  and Nyarugenge                                 Initial budget 2015-2023 : $994,496.                                                    Budget extension 2023-2026 : $ 1799109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8"/>
    <n v="0"/>
    <n v="0"/>
    <m/>
    <m/>
    <m/>
    <m/>
    <m/>
    <s v="Not Applicable"/>
    <n v="300000"/>
    <s v="Agriculture"/>
    <s v="Agriculture"/>
    <x v="0"/>
    <s v="Sectoral Ministry"/>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9"/>
    <n v="12590854.577815307"/>
    <n v="8.0710606268046839E-2"/>
    <n v="627274.99883765378"/>
    <n v="2531460.21"/>
    <n v="627274.99883765378"/>
    <n v="3736195.3613399998"/>
    <n v="5068649.0088"/>
    <s v="Not Applicable"/>
    <s v="Not Applicable"/>
    <s v="Agriculture"/>
    <s v="Agriculture"/>
    <x v="0"/>
    <s v="Sectoral Ministry"/>
    <m/>
    <x v="2"/>
    <s v="2020*"/>
    <n v="2026"/>
    <s v="Start date: 01/07/2014_x000a_End date: 30/06/2024                 Extended 2026_x000a_"/>
    <s v="Not Applicable"/>
    <s v="Project"/>
    <s v="Ministry of Finance and Economic Planning (MINECOFIN)/GoR"/>
    <s v="Government of Rwanda(GoR)"/>
    <s v="Government of Rwanda(GoR)"/>
    <s v="3. Budgeting &amp; Investment"/>
    <m/>
    <n v="10952574.1"/>
    <s v="The purpose of this project is to improve the competitiveness of the livestock subsector in regional and international markets. 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0"/>
    <n v="1226842.5631799998"/>
    <n v="7.8643754049999987E-3"/>
    <m/>
    <n v="249513.03"/>
    <m/>
    <n v="828029.60837999999"/>
    <n v="149299.92480000001"/>
    <s v="Not Applicable"/>
    <s v="Not Applicable"/>
    <s v="Agriculture"/>
    <s v="Agriculture"/>
    <x v="0"/>
    <s v="Sectoral Ministry"/>
    <m/>
    <x v="2"/>
    <s v="2020*"/>
    <n v="2026"/>
    <s v="Start date: 01/07/2019_x000a_End date: 30/06/2024                Extended 2026_x000a_"/>
    <s v="Not Applicable"/>
    <s v="Project"/>
    <s v="ENABEL"/>
    <s v="Grant"/>
    <s v="Bilateral"/>
    <s v="3. Budgeting &amp; Investment"/>
    <m/>
    <n v="12747994.859999999"/>
    <s v="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1"/>
    <n v="54415.832640000001"/>
    <n v="3.4881944000000003E-4"/>
    <m/>
    <m/>
    <m/>
    <n v="54415.832640000001"/>
    <m/>
    <s v="Not Applicable"/>
    <s v="Not Applicable"/>
    <s v="Agriculture"/>
    <s v="Agriculture"/>
    <x v="8"/>
    <s v="Sectoral Ministry"/>
    <m/>
    <x v="2"/>
    <n v="2023"/>
    <n v="2026"/>
    <s v="Start date: 2023_x000a_End date: 2026             _x000a_"/>
    <s v="Not Applicable"/>
    <s v="Project"/>
    <s v="ENABEL"/>
    <s v="Grant"/>
    <s v="Bilateral"/>
    <s v="3. Budgeting &amp; Investment"/>
    <m/>
    <n v="54415.832640000001"/>
    <s v="New project  (MINECOFIN MTPIP2023-2026)"/>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2"/>
    <n v="4638943.2694799993"/>
    <n v="2.9736815829999996E-2"/>
    <m/>
    <m/>
    <m/>
    <n v="1559220"/>
    <n v="3079723.2694799998"/>
    <m/>
    <m/>
    <s v="Agriculture"/>
    <s v="Agriculture"/>
    <x v="0"/>
    <s v="Sectoral Ministry"/>
    <s v="Fabrice (HoD)/_x000a_RAB 0785781138_x000a_"/>
    <x v="2"/>
    <n v="2023"/>
    <n v="2026"/>
    <s v="Start: 2023                              End : 2026"/>
    <s v="Not Applicable"/>
    <s v="Project"/>
    <s v="Ministry of Finance and Economic Planning (MINECOFIN)/GoR"/>
    <s v="Government of Rwanda(GoR)"/>
    <s v="Government of Rwanda(GoR)"/>
    <s v="3. Budgeting &amp; Investment"/>
    <m/>
    <n v="4638943.2694800003"/>
    <s v=" (Not retained for next Fiscal Year). it has an action plan and budget for 2022/23 from MINECOFIN.                                      Included from indicative to Ongoing Under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n v="24000000"/>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3"/>
    <n v="8288358.5052725915"/>
    <n v="0.34534827105302462"/>
    <n v="3166418.702992592"/>
    <n v="2588406.65"/>
    <m/>
    <n v="1861398.2758799999"/>
    <n v="672134.87639999995"/>
    <s v="Not Applicable"/>
    <s v="Not Applicable"/>
    <s v="Agriculture"/>
    <s v="Agriculture"/>
    <x v="0"/>
    <s v="Sectoral Ministry"/>
    <m/>
    <x v="2"/>
    <n v="2021"/>
    <n v="2026"/>
    <s v="Start date: 2020_x000a_End date:2026_x000a_"/>
    <s v="Not Applicable"/>
    <s v="Project"/>
    <s v="GoR &amp; Basket Fund and Grants"/>
    <s v="Grant/GoR"/>
    <s v="Multirateral"/>
    <s v="1. Knowledge Products (Capacity Building or Technology Transfer)"/>
    <m/>
    <n v="8288358.5052725924"/>
    <s v="The objective of the project is to enhance researchers’ capacity and financial support to High Yielding varieties development.                                                               Location: Countrywide                                                                                                                                                                                                                                                             Extedec from concluded with $ 12,916,842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4"/>
    <n v="678549.67770902533"/>
    <n v="2.8272903237876054E-2"/>
    <m/>
    <m/>
    <m/>
    <m/>
    <m/>
    <s v="Not Applicable"/>
    <s v="Not Applicable"/>
    <s v="Agriculture"/>
    <s v="Agriculture"/>
    <x v="14"/>
    <s v="Sectoral Ministry"/>
    <m/>
    <x v="1"/>
    <n v="2020"/>
    <n v="2021"/>
    <s v="Start date: 1-1-2020_x000a_End date: 31-12-2021_x000a_"/>
    <s v="Not Applicable"/>
    <s v="Technical Assistance"/>
    <s v="GREEN CLIMATE FUND (GCF)"/>
    <s v="Grant/GoR"/>
    <s v="Multirateral"/>
    <m/>
    <m/>
    <n v="678549.67770902533"/>
    <s v="PPF"/>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5"/>
    <n v="40800000"/>
    <n v="1.7"/>
    <m/>
    <m/>
    <m/>
    <m/>
    <m/>
    <s v="1.Development of full project proposal                "/>
    <n v="300000"/>
    <s v="Agriculture"/>
    <s v="Agriculture"/>
    <x v="14"/>
    <s v="Sectoral Ministry"/>
    <m/>
    <x v="5"/>
    <m/>
    <m/>
    <s v="To be determined"/>
    <s v="High"/>
    <s v="Technical Assistance"/>
    <s v="GREEN CLIMATE FUND (GCF)"/>
    <m/>
    <s v="To be determined"/>
    <m/>
    <m/>
    <n v="40800000"/>
    <s v="Recources mobilisation for the project implementatio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6"/>
    <n v="35000"/>
    <n v="1.4583333333333334E-3"/>
    <m/>
    <n v="35000"/>
    <m/>
    <m/>
    <m/>
    <s v="Not Applicable"/>
    <s v="Not Applicable"/>
    <s v="Agriculture"/>
    <s v="Agriculture"/>
    <x v="15"/>
    <s v="Non Government Organizations"/>
    <m/>
    <x v="1"/>
    <s v="2020*"/>
    <n v="2021"/>
    <s v="Start date: 15/01/2019_x000a_End date: 30/07/2021  _x000a_"/>
    <s v="Not Applicable"/>
    <s v="Technical Assistance"/>
    <s v="REMA/LDCF"/>
    <s v="Grant"/>
    <s v="Multirateral"/>
    <m/>
    <m/>
    <n v="35000"/>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37"/>
    <n v="217808.81"/>
    <n v="9.0753670833333324E-3"/>
    <m/>
    <n v="217808.81"/>
    <m/>
    <m/>
    <m/>
    <s v="Not Applicable"/>
    <s v="Not Applicable"/>
    <s v="Agriculture"/>
    <s v="Agriculture"/>
    <x v="16"/>
    <s v="Private Sector Company"/>
    <m/>
    <x v="1"/>
    <n v="2021"/>
    <n v="2022"/>
    <s v="Start date: 01/07/2021_x000a_End date: 30/09/2022  _x000a_"/>
    <s v="Not Applicable"/>
    <s v="Technical Assistance"/>
    <s v="Domestic Financing"/>
    <s v="Government of Rwanda(GoR)"/>
    <s v="Government of Rwanda(GoR)"/>
    <m/>
    <m/>
    <n v="217808.81"/>
    <s v="Annual FY2021/22 Achievements against targets_x000a_-_x0009_Allowance to students who are in professional internship (24 Private seed inspectors) attachments who will be deployed in districts was paid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8"/>
    <n v="1224157.6429759662"/>
    <n v="5.1006568457331924E-2"/>
    <n v="764224.1809928529"/>
    <n v="361666.85674547986"/>
    <n v="98266.605237633368"/>
    <n v="0"/>
    <n v="0"/>
    <s v="Not Applicable"/>
    <s v="Not Applicable"/>
    <s v="Agriculture"/>
    <s v="Agriculture"/>
    <x v="17"/>
    <s v="Sectoral Ministry"/>
    <m/>
    <x v="1"/>
    <s v="2020*"/>
    <n v="2024"/>
    <s v="Start date: 15/09/2016_x000a_End date: 31/12/2024 _x000a_"/>
    <s v="Not Applicable"/>
    <s v="Project"/>
    <s v="Global Environment Facility (GEF) "/>
    <s v="Grant/GoR"/>
    <s v="Multirateral"/>
    <s v="3. Budgeting &amp; Investment"/>
    <m/>
    <n v="1224157.6429759662"/>
    <s v="Gasabo, Kayonza, Kirehe, Bugesera, Ngororero and Musanze           Updated from $988,141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9"/>
    <n v="7220542.5300000003"/>
    <n v="0.30085593875"/>
    <m/>
    <n v="573000"/>
    <n v="1636870"/>
    <n v="2015060.73"/>
    <n v="2995611.8"/>
    <s v="Not Applicable"/>
    <s v="Not Applicable"/>
    <s v="Agriculture"/>
    <s v="Agriculture"/>
    <x v="17"/>
    <s v="Sectoral Ministry"/>
    <m/>
    <x v="2"/>
    <n v="2022"/>
    <n v="2028"/>
    <s v="Start date: 01/06/202022_x000a_End date: 31/06/2028  _x000a_"/>
    <s v="Not Applicable"/>
    <s v="Project"/>
    <s v="Global Environment Facility (GEF) /UNDP"/>
    <s v="Grant/GoR"/>
    <s v="Multirateral"/>
    <s v="3. Budgeting &amp; Investment"/>
    <m/>
    <n v="7220542.5300000003"/>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0"/>
    <n v="320000"/>
    <n v="1.3333333333333334E-2"/>
    <m/>
    <m/>
    <n v="20000"/>
    <n v="300000"/>
    <m/>
    <s v="Not Applicable"/>
    <s v="Not Applicable"/>
    <s v="Agriculture"/>
    <s v="Agriculture"/>
    <x v="17"/>
    <s v="Sectoral Ministry"/>
    <m/>
    <x v="4"/>
    <n v="2023"/>
    <n v="2024"/>
    <s v="Start date: 2023_x000a_End date: 2024_x000a_"/>
    <s v="Not Applicable"/>
    <s v="Project"/>
    <s v="Global Environment Facility (GEF) /UNDP"/>
    <s v="Grant/GoR"/>
    <s v="Multirateral"/>
    <s v="3. Budgeting &amp; Investment"/>
    <m/>
    <n v="320000"/>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41"/>
    <n v="0"/>
    <n v="0"/>
    <m/>
    <m/>
    <m/>
    <m/>
    <m/>
    <s v="Not Applicable"/>
    <s v="Not Applicable"/>
    <s v="Agriculture"/>
    <s v="Agriculture"/>
    <x v="17"/>
    <s v="Sectoral Ministry"/>
    <m/>
    <x v="0"/>
    <m/>
    <m/>
    <s v="To be determined"/>
    <s v="Medium"/>
    <s v="Project"/>
    <s v="GEF/WB "/>
    <m/>
    <s v="To be determined"/>
    <m/>
    <m/>
    <n v="0"/>
    <s v="new area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2"/>
    <n v="172223.96542866362"/>
    <n v="7.175998559527651E-3"/>
    <m/>
    <m/>
    <m/>
    <m/>
    <m/>
    <s v="Not Applicable"/>
    <s v="Not Applicable"/>
    <s v="Agriculture"/>
    <s v="Agriculture"/>
    <x v="18"/>
    <s v="Non Government Organizations"/>
    <m/>
    <x v="1"/>
    <n v="2020"/>
    <n v="2022"/>
    <s v="Start date: 30/10/2020_x000a_End date: 30/06/2022_x000a_"/>
    <s v="Not Applicable"/>
    <s v="Project"/>
    <s v="FONERWA"/>
    <s v="Government of Rwanda(GoR)"/>
    <s v="Government of Rwanda(GoR)"/>
    <m/>
    <m/>
    <n v="172223.96542866362"/>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3"/>
    <n v="939834.83129390876"/>
    <n v="3.9159784637246196E-2"/>
    <n v="115910.87444695442"/>
    <n v="115910.87444695442"/>
    <m/>
    <n v="156000"/>
    <n v="552013.08239999996"/>
    <s v="Not Applicable"/>
    <s v="Not Applicable"/>
    <s v="Agriculture"/>
    <s v="Agriculture"/>
    <x v="0"/>
    <s v="Sectoral Ministry"/>
    <m/>
    <x v="2"/>
    <s v="2020*"/>
    <n v="2026"/>
    <s v="Start date:01/07/2017_x000a_End date: 30/06/2023_x000a_Extended 2026"/>
    <s v="Not Applicable"/>
    <s v="Project"/>
    <s v="Ministry of Finance and Economic Planning (MINECOFIN)/GoR"/>
    <s v="Government of Rwanda(GoR)"/>
    <s v="Government of Rwanda(GoR)"/>
    <s v="2. Policy, Strategy &amp; Legislation"/>
    <m/>
    <n v="939834.83129390865"/>
    <s v="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
    <x v="44"/>
    <n v="0"/>
    <n v="0"/>
    <m/>
    <m/>
    <m/>
    <m/>
    <m/>
    <s v="1.Development of full project proposal       "/>
    <n v="300000"/>
    <s v="Agriculture"/>
    <s v="Agriculture"/>
    <x v="0"/>
    <s v="Sectoral Ministry"/>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5"/>
    <n v="108104.96129815467"/>
    <n v="4.5043733874231108E-3"/>
    <n v="36034.987099384889"/>
    <n v="36034.987099384889"/>
    <n v="36034.987099384889"/>
    <m/>
    <m/>
    <s v="Not Applicable"/>
    <s v="Not Applicable"/>
    <s v="Agriculture"/>
    <s v="Agriculture"/>
    <x v="6"/>
    <s v="Non Government Organizations"/>
    <m/>
    <x v="2"/>
    <m/>
    <m/>
    <s v="To be determined"/>
    <s v="Not Applicable"/>
    <s v="Project"/>
    <s v="Not identified"/>
    <s v="Government of Rwanda(GoR)"/>
    <s v="Government of Rwanda(GoR)"/>
    <m/>
    <m/>
    <n v="108104.96129815467"/>
    <s v="Rulindo District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6"/>
    <n v="1157322.1010580384"/>
    <n v="4.8221754210751602E-2"/>
    <n v="45757.261059019263"/>
    <n v="45757.261059019263"/>
    <m/>
    <n v="669648.35574000003"/>
    <n v="396159.22320000001"/>
    <s v="Not Applicable"/>
    <s v="Not Applicable"/>
    <s v="Agriculture"/>
    <s v="Agriculture"/>
    <x v="12"/>
    <s v="Sectoral Ministry"/>
    <m/>
    <x v="2"/>
    <s v="2020*"/>
    <n v="2026"/>
    <s v="Start date:01/07/2009_x000a_End date: 30/06/2023                  Extended to 2026_x000a_"/>
    <s v="Not Applicable"/>
    <s v="Project"/>
    <s v="Ministry of Finance and Economic Planning (MINECOFIN)/GoR"/>
    <s v="Government of Rwanda(GoR)"/>
    <s v="Government of Rwanda(GoR)"/>
    <s v="3. Budgeting &amp; Investment"/>
    <m/>
    <n v="1157322.1010580384"/>
    <s v="The objective of the project is to support and develop the horticulture value chain and new agricultural export chains Extended from concluded (with $108,600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7"/>
    <n v="2622672.85"/>
    <n v="0.10927803541666667"/>
    <n v="437112.14166666666"/>
    <n v="210774.06"/>
    <n v="210774.06"/>
    <m/>
    <m/>
    <s v="Not Applicable"/>
    <s v="Not Applicable"/>
    <s v="Agriculture"/>
    <s v="Agriculture"/>
    <x v="12"/>
    <s v="Sectoral Ministry"/>
    <m/>
    <x v="1"/>
    <s v="2020*"/>
    <n v="2022"/>
    <s v="Start date:01/07/2016_x000a_End date: 30/06/2022_x000a_"/>
    <s v="Not Applicable"/>
    <s v="Project"/>
    <s v="Ministry of Finance and Economic Planning (MINECOFIN)/GoR"/>
    <s v="Government of Rwanda(GoR)"/>
    <s v="Government of Rwanda(GoR)"/>
    <m/>
    <m/>
    <n v="2622672.85"/>
    <s v="The objective of the project is to increase production of Cocoons in Rwanda in both quantity and quality"/>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8"/>
    <n v="2207167.1477324464"/>
    <n v="9.1965297822185266E-2"/>
    <n v="13432.152952446422"/>
    <n v="54991.53"/>
    <m/>
    <n v="1488623.3520599999"/>
    <n v="650120.11271999998"/>
    <s v="Not Applicable"/>
    <s v="Not Applicable"/>
    <s v="Agriculture"/>
    <s v="Agriculture"/>
    <x v="12"/>
    <s v="Sectoral Ministry"/>
    <m/>
    <x v="2"/>
    <s v="2020*"/>
    <n v="2026"/>
    <s v="Start date:01/07/2017_x000a_End date: 30/06/2023              Extended to 2026 _x000a_"/>
    <s v="Not Applicable"/>
    <s v="Project"/>
    <s v="Ministry of Finance and Economic Planning (MINECOFIN)/GoR"/>
    <s v="Government of Rwanda(GoR)"/>
    <s v="Government of Rwanda(GoR)"/>
    <s v="3. Budgeting &amp; Investment"/>
    <m/>
    <n v="2207167.1477324464"/>
    <s v="The project’s objective is to implement the Rwanda logistics and distribution service strategy, which will enable Rwanda to overcome logistic difficulties.                                                    Extended from concluded (with $2,368,866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9"/>
    <n v="8817877.9499999993"/>
    <n v="0.36741158124999995"/>
    <m/>
    <n v="3275211.81"/>
    <m/>
    <m/>
    <m/>
    <s v="Not Applicable"/>
    <s v="Not Applicable"/>
    <s v="Agriculture"/>
    <s v="Agriculture"/>
    <x v="12"/>
    <s v="Sectoral Ministry"/>
    <m/>
    <x v="2"/>
    <s v="2020*"/>
    <n v="2024"/>
    <s v="Start date:01/07/2016_x000a_End date: 30/06/2024_x000a_"/>
    <s v="Not Applicable"/>
    <s v="Project"/>
    <s v="Ministry of Finance and Economic Planning (MINECOFIN)/GoR"/>
    <s v="Government of Rwanda(GoR)"/>
    <s v="Government of Rwanda(GoR)"/>
    <m/>
    <m/>
    <n v="8817877.9499999993"/>
    <s v="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0"/>
    <n v="0"/>
    <n v="0"/>
    <m/>
    <m/>
    <m/>
    <m/>
    <m/>
    <s v=" Support to develop the concept note and stakeholder engagement "/>
    <n v="20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1"/>
    <n v="28930.7909745"/>
    <n v="1.2054496239374999E-3"/>
    <n v="28930.790974499989"/>
    <m/>
    <m/>
    <m/>
    <m/>
    <s v="Not Applicable"/>
    <s v="Not Applicable"/>
    <s v="Agriculture"/>
    <s v="Agriculture"/>
    <x v="19"/>
    <s v="Non Government Organizations"/>
    <m/>
    <x v="1"/>
    <n v="2020"/>
    <n v="2021"/>
    <s v="Start date:25/09/2020_x000a_End date: 25/09/2021_x000a_"/>
    <s v="Not Applicable"/>
    <s v="Project"/>
    <s v="UNDP"/>
    <s v="Grant"/>
    <s v="Multirateral"/>
    <m/>
    <m/>
    <n v="28930.7909745"/>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2"/>
    <n v="516621.26740178547"/>
    <n v="2.1525886141741061E-2"/>
    <n v="516621.26740178547"/>
    <m/>
    <m/>
    <m/>
    <m/>
    <s v="Not Applicable"/>
    <s v="Not Applicable"/>
    <s v="Agriculture"/>
    <s v="Agriculture"/>
    <x v="19"/>
    <s v="Non Government Organizations"/>
    <m/>
    <x v="1"/>
    <n v="2020"/>
    <n v="2021"/>
    <s v="Start date:25/09/2020_x000a_End date: 25/09/2021_x000a_"/>
    <s v="Not Applicable"/>
    <s v="Project"/>
    <s v="NCF/SIDA"/>
    <s v="Grant"/>
    <s v="Multirateral"/>
    <m/>
    <m/>
    <n v="516621.26740178547"/>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3"/>
    <n v="20199087.856517002"/>
    <n v="0.84162866068820841"/>
    <m/>
    <n v="0"/>
    <n v="1342372.0167881947"/>
    <n v="10263464.259728806"/>
    <n v="8593251.5800000001"/>
    <s v="Not Applicable"/>
    <s v="Not Applicable"/>
    <s v="Agriculture"/>
    <s v="Agriculture"/>
    <x v="20"/>
    <s v="Non Government Organizations"/>
    <m/>
    <x v="2"/>
    <n v="2023"/>
    <n v="2030"/>
    <s v="Start date:2023_x000a_End date: 2053_x000a_"/>
    <s v="Not Applicable"/>
    <s v="Project"/>
    <s v="AstraZeneca through Refores'Action"/>
    <s v="Grant/GoR"/>
    <s v="Multirateral"/>
    <s v="3. Budgeting &amp; Investment"/>
    <m/>
    <n v="20199087.856517002"/>
    <s v="ARCOS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4"/>
    <n v="39318855.731219999"/>
    <n v="1.6382856554675"/>
    <m/>
    <m/>
    <m/>
    <n v="11651528.538000001"/>
    <n v="27667327.193220001"/>
    <s v="Not Applicable"/>
    <s v="Not Applicable"/>
    <s v="Agriculture"/>
    <s v="Agriculture"/>
    <x v="21"/>
    <s v="Local Government (Districts, Provinces, CoK)"/>
    <m/>
    <x v="2"/>
    <n v="2023"/>
    <n v="2026"/>
    <s v="Start date:2023_x000a_End date: 2026_x000a_"/>
    <s v="Not Applicable"/>
    <s v="Project"/>
    <s v="Mixed (TBD)"/>
    <s v="Grant/Loan/GoR"/>
    <s v="Multirateral"/>
    <s v="3. Budgeting &amp; Investment"/>
    <m/>
    <n v="39318855.731219999"/>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5"/>
    <n v="51662.126740178544"/>
    <n v="2.1525886141741061E-3"/>
    <n v="26864.305904892844"/>
    <n v="24797.820835285704"/>
    <m/>
    <m/>
    <m/>
    <s v="Not Applicable"/>
    <s v="Not Applicable"/>
    <s v="Agriculture"/>
    <s v="Agriculture"/>
    <x v="22"/>
    <s v="Non Government Organizations"/>
    <m/>
    <x v="1"/>
    <s v="2020*"/>
    <n v="2022"/>
    <s v="Start date:01/08/2018_x000a_End date: 31/07/2022_x000a_"/>
    <s v="Not Applicable"/>
    <s v="Project"/>
    <s v="Millennium Challenge Corporation (MCC)"/>
    <s v="Grant"/>
    <s v="Multirateral"/>
    <m/>
    <m/>
    <n v="51662.126740178544"/>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6"/>
    <n v="0"/>
    <n v="0"/>
    <m/>
    <m/>
    <m/>
    <m/>
    <m/>
    <s v="1.Review of the concept note and development of the project proposal  2.Conduct capacity need assessment                                                                                  3. capacity building"/>
    <n v="290000"/>
    <s v="Agriculture"/>
    <s v="Agriculture"/>
    <x v="23"/>
    <s v="Sectoral Ministry"/>
    <m/>
    <x v="0"/>
    <m/>
    <m/>
    <s v="To be determined"/>
    <s v="High"/>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7"/>
    <n v="0"/>
    <n v="0"/>
    <m/>
    <m/>
    <m/>
    <m/>
    <m/>
    <s v="1.Support to develop the concept note 2.Conduct capacity need assessment. "/>
    <n v="290000"/>
    <s v="Agriculture"/>
    <s v="Agriculture"/>
    <x v="23"/>
    <s v="Sectoral Ministry"/>
    <m/>
    <x v="0"/>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8"/>
    <n v="0"/>
    <n v="0"/>
    <m/>
    <m/>
    <m/>
    <m/>
    <m/>
    <s v=" 1.Support to develop the concept note                                                                        2. Stakeholders engagement "/>
    <n v="300000"/>
    <s v="Agriculture"/>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n v="200000000"/>
    <s v="AFOLU (Agriculture, Forestry &amp; Other Land Use)"/>
    <s v="Adaptation"/>
    <s v="Ministry of Agriculture and Animal Resources (MINAGRI)"/>
    <s v="Sectoral Ministry "/>
    <s v="Sectoral Ministry "/>
    <s v="Sectoral Ministry "/>
    <s v="To be determined (TBD)"/>
    <m/>
    <s v="The project aims to ensure national food security and mitigate the impacts of potential shocks of food supply"/>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59"/>
    <n v="72660578.521582142"/>
    <n v="0.36330289260791071"/>
    <n v="3069339.9414621401"/>
    <n v="4030584.47"/>
    <m/>
    <n v="10643266.868519999"/>
    <n v="54917387.241599999"/>
    <s v="Not Applicable"/>
    <s v="Not Applicable"/>
    <s v="Agriculture"/>
    <s v="Agriculture"/>
    <x v="23"/>
    <s v="Sectoral Ministry"/>
    <m/>
    <x v="2"/>
    <n v="2021"/>
    <n v="2026"/>
    <s v="Start date: 2021_x000a_End date: 30/06/2026_x000a_"/>
    <s v="Not Applicable"/>
    <s v="Project"/>
    <s v="Ministry of Finance and Economic Planning (MINECOFIN)/GoR and Grant "/>
    <s v="Grant/GoR"/>
    <s v="Multirateral"/>
    <m/>
    <m/>
    <n v="72660578.521582142"/>
    <s v="The objective of the project is to ensure national food security, mitigate the impacts of potential shocks to the food supply, and reduce malnutrition and hunger among the population, while avoiding market distortion. _x000a_Location: Nyagatare, Kicukiro, Nyanza, Nyamagabe and Nyabihu.                                                                                 Project extended : from2022-2023 ( $ 25109027.46) to 2024-2026 ( $ 65560654.1) see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s v="Sectoral Ministry "/>
    <s v="Sectoral Ministry "/>
    <s v="To be determined (TBD)"/>
    <m/>
    <s v="The project supports construction of  post-harvest infrastructures including among others warehouses, drying facilities, potatoes collection centers and cassava collection centers "/>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0"/>
    <n v="10266136.338314375"/>
    <n v="5.1330681691571872E-2"/>
    <n v="5352397.3848143751"/>
    <m/>
    <m/>
    <n v="1421181.0639"/>
    <n v="3492557.8895999999"/>
    <s v="Not Applicable"/>
    <s v="Not Applicable"/>
    <s v="Agriculture"/>
    <s v="Agriculture"/>
    <x v="0"/>
    <s v="Sectoral Ministry"/>
    <m/>
    <x v="2"/>
    <s v="2020*"/>
    <n v="2020"/>
    <s v="Start date: 28/03/14_x000a_End date: 30/12/2020_x000a_Extended to 2026"/>
    <s v="Not Applicable"/>
    <s v="Project"/>
    <s v="IFAD/GoR"/>
    <s v="Government of Rwanda(GoR)"/>
    <s v="Government of Rwanda(GoR)"/>
    <s v="3. Budgeting &amp; Investment"/>
    <m/>
    <n v="10266136.338314375"/>
    <s v="Extended from Concluded ($ 5,352,397) to ongoing. MTPIP MINECOFIN 2023-2026 (Construction post-harvest handling (10 drying shelters) in Kayonza Distric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1"/>
    <n v="0"/>
    <n v="0"/>
    <m/>
    <m/>
    <m/>
    <m/>
    <m/>
    <s v="1.Review of the concept note and development of the project proposal  2.Conduct capacity need assessment                                                                                  3. capacity building"/>
    <n v="280000"/>
    <s v="Agriculture"/>
    <s v="Agriculture"/>
    <x v="0"/>
    <s v="Sectoral Ministry"/>
    <s v="Petra (0788951818)"/>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2"/>
    <n v="376036.42050000001"/>
    <n v="1.8801821025E-3"/>
    <m/>
    <m/>
    <m/>
    <n v="123962.91258"/>
    <n v="252073.50792"/>
    <m/>
    <m/>
    <s v="Agriculture"/>
    <s v="Agriculture"/>
    <x v="12"/>
    <s v="Sectoral Ministry"/>
    <s v="Petra (0788951818)"/>
    <x v="2"/>
    <n v="2023"/>
    <n v="2026"/>
    <s v="Start: 2023 End 2026"/>
    <s v="Not Applicable"/>
    <s v="Project"/>
    <s v="Ministry of Finance and Economic Planning (MINECOFIN)/GoR_x000a_"/>
    <s v="Government of Rwanda(GoR)"/>
    <s v="Government of Rwanda(GoR)"/>
    <s v="3. Budgeting &amp; Investment"/>
    <m/>
    <n v="376036.42050000001"/>
    <s v="From without support to ongoing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3"/>
    <n v="5210028.1661999999"/>
    <n v="2.6050140831000001E-2"/>
    <m/>
    <m/>
    <m/>
    <n v="553428.16619999998"/>
    <n v="4656600"/>
    <m/>
    <m/>
    <s v="Agriculture"/>
    <s v="Agriculture"/>
    <x v="12"/>
    <s v="Sectoral Ministry"/>
    <m/>
    <x v="2"/>
    <s v="2020*"/>
    <n v="2026"/>
    <s v="Start date: 01/07/2011_x000a_End date: 30/06/2025              Extended to 2026"/>
    <s v="Not Applicable"/>
    <s v="Project"/>
    <s v="European Union (EU)"/>
    <s v="Grant/GoR"/>
    <s v="Government of Rwanda(GoR)"/>
    <s v="3. Budgeting &amp; Investment"/>
    <m/>
    <n v="5210028.1661999999"/>
    <s v="The objective of the project is to construct a well-managed and fully equipped modern fresh products market, to support the horticultural commodity chains serving both local and international markets.                                                                Extended to 2026 from $ 2,368,866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4"/>
    <n v="0"/>
    <n v="0"/>
    <m/>
    <m/>
    <m/>
    <m/>
    <m/>
    <s v=" Support to develop the concept note "/>
    <n v="28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5"/>
    <n v="749517.60936000012"/>
    <n v="3.7475880468000006E-3"/>
    <m/>
    <m/>
    <m/>
    <n v="128041.0404"/>
    <n v="621476.56896000006"/>
    <m/>
    <m/>
    <s v="Agriculture"/>
    <s v="Agriculture"/>
    <x v="12"/>
    <s v="Sectoral Ministry"/>
    <m/>
    <x v="2"/>
    <n v="2023"/>
    <n v="2026"/>
    <s v="Start: 2023                                  End: 2026"/>
    <m/>
    <s v="Project"/>
    <m/>
    <s v="Government of Rwanda(GoR)"/>
    <s v="Government of Rwanda(GoR)"/>
    <s v="3. Budgeting &amp; Investment"/>
    <m/>
    <n v="749517.60936"/>
    <s v="Extended from without support to ongoing. 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6"/>
    <n v="0"/>
    <n v="0"/>
    <m/>
    <m/>
    <m/>
    <m/>
    <m/>
    <s v=" 1.Support to develop the concept note .                                                             2.Purchase and installation of green house facilities for vegetable production"/>
    <n v="28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7"/>
    <n v="3398274.5502885701"/>
    <n v="1.699137275144285E-2"/>
    <n v="2479782.0835285704"/>
    <n v="168501.14"/>
    <m/>
    <n v="188150.55635999999"/>
    <n v="561840.77040000004"/>
    <s v="Not Applicable"/>
    <s v="Not Applicable"/>
    <s v="Agriculture"/>
    <s v="Agriculture"/>
    <x v="0"/>
    <s v="Sectoral Ministry"/>
    <m/>
    <x v="2"/>
    <s v="2020*"/>
    <n v="2026"/>
    <s v="Start date: 1/7/2019_x000a_ End date: 30/6/2023                 Extended to 2026_x000a_"/>
    <s v="Not Applicable"/>
    <s v="Project"/>
    <s v="Ministry of Finance and Economic Planning (MINECOFIN)/GoR"/>
    <s v="Government of Rwanda(GoR)"/>
    <s v="Government of Rwanda(GoR)"/>
    <s v="3. Budgeting &amp; Investment"/>
    <m/>
    <n v="3398274.5502885701"/>
    <s v="The objective of the project is to acquire the facilities to help in processing and harvest of maize produce                                   Location: Kicukiro.                                                                            Extended from concluded with $ 2,479,789 in 2023 to $3,398,275"/>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n v="3000000"/>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8"/>
    <n v="0"/>
    <n v="0"/>
    <m/>
    <m/>
    <m/>
    <m/>
    <m/>
    <s v="1.Review of the concept note and development of the project proposal             2. Support to the development of feasibility study"/>
    <n v="280000"/>
    <s v="Agriculture"/>
    <s v="Agriculture"/>
    <x v="0"/>
    <s v="Sectoral Ministry"/>
    <m/>
    <x v="0"/>
    <m/>
    <m/>
    <s v="To be determined"/>
    <s v="High"/>
    <s v="Technical Assistance"/>
    <m/>
    <m/>
    <s v="To be determined"/>
    <m/>
    <m/>
    <n v="0"/>
    <s v="Business Plan "/>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9"/>
    <n v="5560537.6200000001"/>
    <n v="1.8535125400000001"/>
    <m/>
    <m/>
    <m/>
    <m/>
    <m/>
    <m/>
    <m/>
    <s v="Agriculture"/>
    <s v="Agriculture"/>
    <x v="0"/>
    <s v="Sectoral Ministry"/>
    <m/>
    <x v="2"/>
    <s v="2020*"/>
    <n v="2024"/>
    <s v="Start date: 01/07/2017_x000a_End date: 31/06/2024_x000a_"/>
    <s v="Not Applicable"/>
    <s v="Project"/>
    <s v="Ministry of Finance and Economic Planning (MINECOFIN)/GoR"/>
    <s v="Government of Rwanda(GoR)"/>
    <s v="Government of Rwanda(GoR)"/>
    <m/>
    <m/>
    <n v="5560537.6200000001"/>
    <s v="The objective of this project is to have an integrated agricultural system that can interlink all agricultural activities with a reporting structure"/>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2  Percentage of farmers adopting appropriate technology and improved practices of crop management disaggregated by gender (PSTA4, p.101)"/>
    <s v="19.38% (Program-for-Results (P4R) 2016/2017)"/>
    <s v=" Total poulation : 40%   (PSTA Targetby 2024)"/>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n v="346100000"/>
    <s v="AFOLU (Agriculture, Forestry &amp; Other Land Use)"/>
    <s v="Adaptation"/>
    <s v="Ministry of Agriculture and Animal Resources (MINAGRI)"/>
    <s v="Sectoral Ministry "/>
    <s v="Sectoral Ministry "/>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0"/>
    <n v="1808174.4359062493"/>
    <n v="5.224427725819848E-3"/>
    <n v="1808174.4359062493"/>
    <m/>
    <m/>
    <m/>
    <m/>
    <s v="Not Applicable"/>
    <s v="Not Applicable"/>
    <s v="Agriculture"/>
    <s v="Agriculture"/>
    <x v="0"/>
    <s v="Sectoral Ministry"/>
    <m/>
    <x v="1"/>
    <s v="2020*"/>
    <n v="2020"/>
    <s v="Start date: 15/01/2015_x000a_End date: 31/12/2020_x000a_"/>
    <s v="Not Applicable"/>
    <s v="Project"/>
    <s v="KOICA/GoR"/>
    <s v="Grant/GoR"/>
    <s v="Bilateral"/>
    <m/>
    <m/>
    <n v="1808174.4359062493"/>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1"/>
    <n v="521869.13"/>
    <n v="1.5078564865645767E-3"/>
    <m/>
    <m/>
    <m/>
    <m/>
    <m/>
    <s v="Not Applicable"/>
    <s v="Not Applicable"/>
    <s v="Agriculture"/>
    <s v="Agriculture"/>
    <x v="0"/>
    <s v="Sectoral Ministry"/>
    <m/>
    <x v="2"/>
    <n v="2021"/>
    <n v="2023"/>
    <s v="Start date: 01/01/2021_x000a_End date: 30/06/2023_x000a_"/>
    <s v="Not Applicable"/>
    <s v="Project"/>
    <s v="IFAD"/>
    <s v="Grant"/>
    <s v="Multirateral"/>
    <m/>
    <m/>
    <n v="521869.13"/>
    <s v="the project's objective is to support smallholder farmers to mitigate COVID-19 related shocks by improving their food security, resilience and livelihood status"/>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2"/>
    <n v="27708575.872793265"/>
    <n v="8.0059450658171813E-2"/>
    <n v="5491291.4403177546"/>
    <n v="5491291.4403177546"/>
    <n v="5491291.4403177546"/>
    <n v="8894701.5518399999"/>
    <n v="2340000"/>
    <s v="Not Applicable"/>
    <s v="Not Applicable"/>
    <s v="Agriculture"/>
    <s v="Agriculture"/>
    <x v="0"/>
    <s v="Sectoral Ministry"/>
    <m/>
    <x v="2"/>
    <s v="2020*"/>
    <n v="2026"/>
    <s v="Start date: 14/12/2018_x000a_End date: 31/08/2023                Extended 2026_x000a_"/>
    <s v="Not Applicable"/>
    <s v="Project"/>
    <s v="Wolrd Bank/GoR"/>
    <s v="Grant/GoR"/>
    <s v="Multirateral"/>
    <s v="3. Budgeting &amp; Investment"/>
    <m/>
    <n v="26538575.872793265"/>
    <s v="Rulindo, Rwamagana, Karongi, Rutsiro, Kayonza, Nyanza, Gatsibo, and Nyabihu.                                                                     Extended  from $ 16,473,874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3"/>
    <n v="0"/>
    <n v="0"/>
    <m/>
    <m/>
    <m/>
    <m/>
    <m/>
    <s v="1.Support to develop the concept note .                                                                   2 Mapping of agricultural lands for cassava"/>
    <n v="280000"/>
    <s v="Agriculture"/>
    <s v="Agriculture"/>
    <x v="0"/>
    <s v="Sectoral Ministry"/>
    <s v="Petra (0788951818)"/>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4"/>
    <n v="0"/>
    <n v="0"/>
    <m/>
    <m/>
    <m/>
    <m/>
    <m/>
    <s v="1.Review of the concept note and development of the project proposal                  2. Support to the development of feasibility study"/>
    <n v="280000"/>
    <s v="Agriculture"/>
    <s v="Agriculture"/>
    <x v="15"/>
    <s v="Non Government Organizations"/>
    <m/>
    <x v="0"/>
    <m/>
    <m/>
    <s v="To be determined"/>
    <s v="Medium"/>
    <s v="Project"/>
    <s v="KOICA"/>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5"/>
    <n v="0"/>
    <n v="0"/>
    <m/>
    <m/>
    <m/>
    <m/>
    <m/>
    <s v="1.Review of the concept note and development of the project proposal                  2. Support to the development of feasibility study"/>
    <n v="280000"/>
    <s v="Agriculture"/>
    <s v="Agriculture"/>
    <x v="24"/>
    <s v="Local Government (Districts, Provinces, CoK)"/>
    <m/>
    <x v="0"/>
    <n v="2021"/>
    <n v="2024"/>
    <s v="Start date: 2021_x000a_End date: 2024_x000a_"/>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6"/>
    <n v="0"/>
    <n v="0"/>
    <m/>
    <m/>
    <m/>
    <m/>
    <m/>
    <s v="1.Review of the concept note and development of the project proposal                  2. Support to the development of feasibility study"/>
    <n v="280000"/>
    <s v="Agriculture"/>
    <s v="Agriculture"/>
    <x v="20"/>
    <s v="Non Government Organizations"/>
    <m/>
    <x v="0"/>
    <m/>
    <m/>
    <m/>
    <s v="High"/>
    <s v="Project"/>
    <m/>
    <m/>
    <s v="To be determined"/>
    <m/>
    <m/>
    <n v="0"/>
    <s v="New area of investment ARCOS 2024"/>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7"/>
    <n v="0"/>
    <n v="0"/>
    <m/>
    <m/>
    <m/>
    <m/>
    <m/>
    <s v=" 1.Support to develop the concept note .                                                                   2 Mapping of fragile and vulnerable agricultural lands"/>
    <n v="280000"/>
    <s v="Agriculture"/>
    <s v="Agriculture"/>
    <x v="24"/>
    <s v="Local Government (Districts, Provinces, CoK)"/>
    <m/>
    <x v="0"/>
    <n v="2021"/>
    <n v="2024"/>
    <s v="Start date: 2021_x000a_End date: 2024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8"/>
    <n v="10552975.869999999"/>
    <n v="3.0491117798324183E-2"/>
    <m/>
    <n v="695454.21"/>
    <m/>
    <n v="952467.78275999997"/>
    <n v="87938.760000000009"/>
    <s v="Not Applicable"/>
    <s v="Not Applicable"/>
    <s v="Agriculture"/>
    <s v="Agriculture"/>
    <x v="0"/>
    <s v="Sectoral Ministry"/>
    <m/>
    <x v="2"/>
    <n v="2021"/>
    <n v="2026"/>
    <s v="Start date: 2021_x000a_End date: 2025                             Extended 2026"/>
    <s v="Not Applicable"/>
    <s v="Project"/>
    <s v="KOICA"/>
    <s v="Grant/GoR"/>
    <s v="Bilateral"/>
    <s v="3. Budgeting &amp; Investment"/>
    <m/>
    <n v="10552975.869999999"/>
    <s v="The objective of the project is with the purpose to increase the agricultural productivity of organized farmers in the marshlands and adjacent hillsides targeted for development; Extended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9"/>
    <n v="894917.98479999998"/>
    <n v="2.5857208459982664E-3"/>
    <n v="168847.61"/>
    <n v="168847.61"/>
    <m/>
    <n v="168629.06112"/>
    <n v="388593.70367999998"/>
    <s v="Not Applicable"/>
    <s v="Not Applicable"/>
    <s v="Agriculture"/>
    <s v="Agriculture"/>
    <x v="0"/>
    <s v="Sectoral Ministry"/>
    <m/>
    <x v="2"/>
    <s v="2020*"/>
    <n v="2026"/>
    <s v="Start date: 01/07/2010_x000a_End date: 30/06/2023             Extended to 2026"/>
    <s v="Not Applicable"/>
    <s v="Project"/>
    <s v="Ministry of Finance and Economic Planning (MINECOFIN)/GoR"/>
    <s v="Government of Rwanda(GoR)"/>
    <s v="Government of Rwanda(GoR)"/>
    <s v="3. Budgeting &amp; Investment"/>
    <m/>
    <n v="894917.98479999998"/>
    <s v="The objective of the project is to promote efficient agricultural practices that will guarantee food security, provide employment for the citizens, raw material for all agro-based industries as well as increasing exports                                                                 Extended from concluded (with $4,466,019 from 2010-2023) to$ (2026)"/>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0"/>
    <n v="4185935.2173600001"/>
    <n v="1.2094583118636232E-2"/>
    <m/>
    <m/>
    <m/>
    <n v="1496753.3022"/>
    <n v="2689181.9151600003"/>
    <s v="Not Applicable"/>
    <s v="Not Applicable"/>
    <s v="Agriculture"/>
    <s v="Agriculture"/>
    <x v="25"/>
    <s v="Local Government (Districts, Provinces, CoK)"/>
    <m/>
    <x v="2"/>
    <n v="2023"/>
    <n v="2026"/>
    <s v="Start date:2023_x000a_End date: 2026            "/>
    <s v="Not Applicable"/>
    <s v="Project"/>
    <s v="Mixed (TBD)"/>
    <s v="Grant/GoR"/>
    <s v="Multirateral"/>
    <s v="3. Budgeting &amp; Investment"/>
    <m/>
    <n v="4185935.2173600001"/>
    <s v="New project MTPIP 2023-2026 Rubavu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1"/>
    <n v="7676163.1580399992"/>
    <n v="2.2179032528286621E-2"/>
    <m/>
    <m/>
    <m/>
    <n v="2192589.0526799997"/>
    <n v="5483574.1053599995"/>
    <s v="Not Applicable"/>
    <s v="Not Applicable"/>
    <s v="Agriculture"/>
    <s v="Agriculture"/>
    <x v="11"/>
    <s v="Local Government (Districts, Provinces, CoK)"/>
    <m/>
    <x v="2"/>
    <n v="2023"/>
    <n v="2026"/>
    <s v="Start date:2023_x000a_End date: 2026            "/>
    <s v="Not Applicable"/>
    <s v="Project"/>
    <s v="Ministry of Finance and Economic Planning (MINECOFIN)/GoR"/>
    <s v="Government of Rwanda(GoR)"/>
    <s v="Government of Rwanda(GoR)"/>
    <s v="3. Budgeting &amp; Investment"/>
    <m/>
    <n v="7676163.1580400001"/>
    <s v="New project MTPIP 2023-2026 Musanze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2"/>
    <n v="1308000"/>
    <n v="3.7792545507078878E-3"/>
    <m/>
    <m/>
    <m/>
    <m/>
    <m/>
    <s v="Not Applicable"/>
    <s v="Not Applicable"/>
    <s v="Agriculture"/>
    <s v="Agriculture"/>
    <x v="0"/>
    <s v="Sectoral Ministry"/>
    <m/>
    <x v="2"/>
    <n v="2023"/>
    <n v="2026"/>
    <s v="Start date: 01/08/2023_x000a_End date: 31/12/2026             "/>
    <s v="Not Applicable"/>
    <s v="Project"/>
    <s v="BMZ/Germany"/>
    <s v="Grant/GoR"/>
    <s v="Multirateral"/>
    <s v="3. Budgeting &amp; Investment"/>
    <m/>
    <n v="1308000"/>
    <s v="New project GIZ 2024"/>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n v="2261000"/>
    <s v="AFOLU (Agriculture, Forestry &amp; Other Land Use)"/>
    <s v="Adaptation"/>
    <s v="Ministry of Agriculture and Animal Resources (MINAGRI)"/>
    <s v="Sectoral Ministry "/>
    <s v="Sectoral Ministry "/>
    <s v="Sectoral Ministry "/>
    <s v="To be determined (TBD)"/>
    <m/>
    <s v="the project supports water Infrastructure for hillside Irrigation_x000a_"/>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3"/>
    <n v="61863013.04526116"/>
    <n v="27.360908025325589"/>
    <n v="33942608.048481159"/>
    <n v="21062642.5"/>
    <m/>
    <n v="4729920.8322599996"/>
    <n v="2127841.6645200001"/>
    <s v="Not Applicable"/>
    <s v="Not Applicable"/>
    <s v="Agriculture"/>
    <s v="Agriculture"/>
    <x v="0"/>
    <s v="Sectoral Ministry"/>
    <m/>
    <x v="2"/>
    <s v="2020*"/>
    <n v="2026"/>
    <s v="Start date: 01/01/2019_x000a_End date: 30/06/2023                  Extended 2026_x000a_"/>
    <s v="Not Applicable"/>
    <s v="Project"/>
    <s v="NETAFIM/GoR"/>
    <s v="Grant/GoR"/>
    <s v="Multirateral"/>
    <m/>
    <m/>
    <n v="61863013.045261152"/>
    <s v="The objectives of the project are:_x000a_-_x0009_Create a &quot;leap-frog&quot; development of Rwanda's agricultural eco-system _x000a_-_x0009_Ensure food security to Rwanda through cutting edge technology, knowledge, knowhow and best practices.                 Extended from $ 54,762,871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4"/>
    <n v="7871239.6773600001"/>
    <n v="3.4813090125431225"/>
    <n v="430517.7"/>
    <n v="430517.7"/>
    <n v="430517.7"/>
    <n v="1141905.9834"/>
    <n v="5437780.5939600002"/>
    <s v="Not Applicable"/>
    <s v="Not Applicable"/>
    <s v="Agriculture"/>
    <s v="Agriculture"/>
    <x v="0"/>
    <s v="Sectoral Ministry"/>
    <m/>
    <x v="2"/>
    <n v="2021"/>
    <n v="2026"/>
    <s v="Start date: 1/7/2011_x000a_End date: 30/6/2023 (Extended 2026)_x000a_"/>
    <s v="Not Applicable"/>
    <s v="Project"/>
    <s v="Ministry of Finance and Economic Planning (MINECOFIN)/GoR"/>
    <s v="Government of Rwanda(GoR)"/>
    <s v="Government of Rwanda(GoR)"/>
    <s v="3. Budgeting &amp; Investment"/>
    <m/>
    <n v="16737080.981377855"/>
    <s v="Countrywide.  Initial budget 2011-2023 ($5,166,213) Extension 2023-2026 ( $ 6,579,686.5)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5"/>
    <n v="191392.66130273131"/>
    <n v="8.4649562716820573E-2"/>
    <m/>
    <m/>
    <m/>
    <m/>
    <m/>
    <s v="Not Applicable"/>
    <s v="Not Applicable"/>
    <s v="Agriculture"/>
    <s v="Agriculture"/>
    <x v="26"/>
    <s v="Non Government Organizations"/>
    <m/>
    <x v="1"/>
    <n v="2020"/>
    <n v="2022"/>
    <s v="Start date: 21/10/2020_x000a_End date: 30/6/2022_x000a_"/>
    <s v="Not Applicable"/>
    <s v="Project"/>
    <s v="FONERWA"/>
    <s v="Government of Rwanda(GoR)"/>
    <s v="Government of Rwanda(GoR)"/>
    <m/>
    <m/>
    <n v="191392.66130273131"/>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6"/>
    <n v="29903684.579404734"/>
    <n v="13.225866687043226"/>
    <n v="9775944.527201578"/>
    <n v="9775944.527201578"/>
    <n v="9775944.527201578"/>
    <n v="575850.99780000001"/>
    <m/>
    <s v="Not Applicable"/>
    <s v="Not Applicable"/>
    <s v="Agriculture"/>
    <s v="Agriculture"/>
    <x v="0"/>
    <s v="Sectoral Ministry"/>
    <m/>
    <x v="2"/>
    <s v="2020*"/>
    <n v="2026"/>
    <s v="Start date: 01/01/2019_x000a_End date: 31/12/2026_x000a_"/>
    <s v="Not Applicable"/>
    <s v="Project"/>
    <s v="IFAD/GoR"/>
    <s v="Grant/GoR"/>
    <s v="Multirateral"/>
    <m/>
    <m/>
    <n v="48879722.63600789"/>
    <s v="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7"/>
    <n v="17592144.18"/>
    <n v="7.7806918089341002"/>
    <m/>
    <m/>
    <m/>
    <n v="5107847.9399999995"/>
    <n v="12484296.239999998"/>
    <s v="Not Applicable"/>
    <s v="Not Applicable"/>
    <s v="Agriculture"/>
    <s v="Agriculture"/>
    <x v="0"/>
    <s v="Sectoral Ministry"/>
    <m/>
    <x v="2"/>
    <n v="2023"/>
    <n v="2026"/>
    <s v="Start date: 2023_x000a_End date: 2026_x000a_"/>
    <s v="Not Applicable"/>
    <s v="Project"/>
    <s v="IFAD/GoR"/>
    <s v="Grant/GoR"/>
    <s v="Multirateral"/>
    <m/>
    <m/>
    <n v="17592144.18"/>
    <s v="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8"/>
    <n v="77929793.288879991"/>
    <n v="34.466958553241923"/>
    <m/>
    <m/>
    <m/>
    <n v="35500532.08884"/>
    <n v="42429261.200039998"/>
    <s v="Not Applicable"/>
    <s v="Not Applicable"/>
    <s v="Agriculture"/>
    <s v="Agriculture"/>
    <x v="0"/>
    <s v="Sectoral Ministry"/>
    <m/>
    <x v="2"/>
    <n v="2023"/>
    <n v="2026"/>
    <s v="Start date: 2023_x000a_End date: 2026_x000a_"/>
    <s v="Not Applicable"/>
    <s v="Project"/>
    <m/>
    <s v="Grant/Loan/GoR"/>
    <s v="Multirateral"/>
    <m/>
    <m/>
    <n v="77929793.288880005"/>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89"/>
    <n v="315394.58106"/>
    <n v="0.13949340161875276"/>
    <m/>
    <m/>
    <m/>
    <n v="315394.58106"/>
    <m/>
    <s v="Not Applicable"/>
    <s v="Not Applicable"/>
    <s v="Agriculture"/>
    <s v="Agriculture"/>
    <x v="23"/>
    <s v="Sectoral Ministry"/>
    <m/>
    <x v="2"/>
    <n v="2023"/>
    <n v="2024"/>
    <s v="Start date: 2023_x000a_End date: 2024_x000a_"/>
    <s v="Not Applicable"/>
    <s v="Project"/>
    <s v="Buffet Foundation "/>
    <s v="Grant/GoR"/>
    <s v="Multirateral"/>
    <m/>
    <m/>
    <n v="315394.58106"/>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0"/>
    <n v="0"/>
    <n v="0"/>
    <m/>
    <m/>
    <m/>
    <m/>
    <m/>
    <s v="1.Support to develop the concept note                                                                2. Support to the development of feasibility study"/>
    <n v="300000"/>
    <s v="Agriculture"/>
    <s v="Agriculture"/>
    <x v="19"/>
    <s v="Non Government Organizations"/>
    <m/>
    <x v="0"/>
    <n v="2021"/>
    <n v="2023"/>
    <s v="Start date: 01/06/2021_x000a_End date: 31/12/2023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1"/>
    <n v="591846.15600047098"/>
    <n v="0.2617630057498766"/>
    <n v="459866.116000471"/>
    <n v="131980.04"/>
    <m/>
    <m/>
    <m/>
    <s v="Not Applicable"/>
    <s v="Not Applicable"/>
    <s v="Agriculture"/>
    <s v="Agriculture"/>
    <x v="0"/>
    <s v="Sectoral Ministry"/>
    <m/>
    <x v="1"/>
    <s v="2020*"/>
    <n v="2023"/>
    <s v="Start date: 01/07/2015_x000a_End date: 30/06/2023_x000a_"/>
    <s v="Not Applicable"/>
    <s v="Project"/>
    <s v="Ministry of Finance and Economic Planning (MINECOFIN)/GoR"/>
    <s v="Government of Rwanda(GoR)"/>
    <s v="Government of Rwanda(GoR)"/>
    <m/>
    <m/>
    <n v="4221190.3499999996"/>
    <s v="The objective of the project is to rehabilitate the scheme and increase Rice Productivity through improvement of topographical status of land."/>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2"/>
    <n v="92570553.008379728"/>
    <n v="40.942305620689837"/>
    <n v="14669460.887879727"/>
    <n v="12390209.560000001"/>
    <n v="15577083.169439999"/>
    <n v="18750150.541200001"/>
    <n v="31183648.849859998"/>
    <s v="Not Applicable"/>
    <s v="Not Applicable"/>
    <s v="Agriculture"/>
    <s v="Agriculture"/>
    <x v="0"/>
    <s v="Sectoral Ministry"/>
    <m/>
    <x v="2"/>
    <n v="2021"/>
    <n v="2026"/>
    <s v="Start date: 1/7/2015_x000a_End date: 31/6/2021 ( extended to 2026)_x000a_"/>
    <s v="Not Applicable"/>
    <s v="Project"/>
    <s v="EXIM BANK OF INDIA/GoR"/>
    <s v="Loan/GoR"/>
    <s v="Multirateral"/>
    <m/>
    <m/>
    <n v="92570553.008379728"/>
    <s v="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_x000a_"/>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3"/>
    <n v="53054937.677093774"/>
    <n v="23.465253284871196"/>
    <n v="17684979.225697923"/>
    <n v="17684979.225697923"/>
    <n v="17684979.225697923"/>
    <m/>
    <m/>
    <s v="Not Applicable"/>
    <s v="Not Applicable"/>
    <s v="Agriculture"/>
    <s v="Agriculture"/>
    <x v="0"/>
    <s v="Sectoral Ministry"/>
    <m/>
    <x v="2"/>
    <s v="2020*"/>
    <n v="2023"/>
    <s v="Start date: 23/07/2018_x000a_End date: 30/6/2023_x000a_"/>
    <s v="Not Applicable"/>
    <s v="Project"/>
    <s v="EXIM BANK OF INDIA/GoR"/>
    <s v="Grant/GoR"/>
    <s v="Multirateral"/>
    <m/>
    <m/>
    <n v="53054937.677093774"/>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4"/>
    <n v="5942395.5697309906"/>
    <n v="2.628215643401588"/>
    <n v="5942395.5697309906"/>
    <m/>
    <m/>
    <m/>
    <m/>
    <s v="Not Applicable"/>
    <s v="Not Applicable"/>
    <s v="Agriculture"/>
    <s v="Agriculture"/>
    <x v="0"/>
    <s v="Sectoral Ministry"/>
    <m/>
    <x v="1"/>
    <s v="2020*"/>
    <n v="2020"/>
    <s v="Start date: 17/03/2017_x000a_End date: 31/10/2020_x000a_"/>
    <s v="Not Applicable"/>
    <s v="Project"/>
    <s v="JICA/GoR"/>
    <s v="Grant/GoR"/>
    <s v="Bilateral"/>
    <m/>
    <m/>
    <n v="5942395.5697309906"/>
    <s v="Rwamagana"/>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5"/>
    <n v="503350.81690603582"/>
    <n v="0.222623094606827"/>
    <n v="503350.81690603582"/>
    <n v="126635.71"/>
    <m/>
    <m/>
    <m/>
    <s v="Not Applicable"/>
    <s v="Not Applicable"/>
    <s v="Agriculture"/>
    <s v="Agriculture"/>
    <x v="0"/>
    <s v="Sectoral Ministry"/>
    <m/>
    <x v="1"/>
    <n v="2020"/>
    <n v="2023"/>
    <s v="Start date: 01/07/2020_x000a_End date: 30/06/2023_x000a_"/>
    <s v="Not Applicable"/>
    <s v="Project"/>
    <s v="Ministry of Finance and Economic Planning (MINECOFIN)/GoR"/>
    <s v="Government of Rwanda(GoR)"/>
    <s v="Government of Rwanda(GoR)"/>
    <m/>
    <m/>
    <n v="503350.81690603582"/>
    <s v="The project was designed to rehabilitate the following schemes in Bugesera Distric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6"/>
    <n v="22127.527426704983"/>
    <n v="9.786610980409104E-3"/>
    <n v="22127.527426704983"/>
    <m/>
    <m/>
    <m/>
    <m/>
    <s v="Not Applicable"/>
    <s v="Not Applicable"/>
    <s v="Agriculture"/>
    <s v="Agriculture"/>
    <x v="24"/>
    <s v="Local Government (Districts, Provinces, CoK)"/>
    <m/>
    <x v="1"/>
    <n v="2020"/>
    <n v="2021"/>
    <s v="Start date: 01/07/2020_x000a_End date: 30/06/2021_x000a_"/>
    <s v="Not Applicable"/>
    <s v="Project"/>
    <s v="Ministry of Finance and Economic Planning (MINECOFIN)/GoR"/>
    <s v="Government of Rwanda(GoR)"/>
    <s v="Government of Rwanda(GoR)"/>
    <m/>
    <m/>
    <n v="22127.527426704983"/>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7"/>
    <n v="18541.001034174518"/>
    <n v="8.2003542831377788E-3"/>
    <n v="18541.001034174518"/>
    <m/>
    <m/>
    <m/>
    <m/>
    <s v="Not Applicable"/>
    <s v="Not Applicable"/>
    <s v="Agriculture"/>
    <s v="Agriculture"/>
    <x v="24"/>
    <s v="Local Government (Districts, Provinces, CoK)"/>
    <m/>
    <x v="1"/>
    <n v="2020"/>
    <n v="2021"/>
    <s v="Start date: 01/07/2020_x000a_End date: 30/06/2021_x000a_"/>
    <s v="Not Applicable"/>
    <s v="Project"/>
    <s v="Ministry of Finance and Economic Planning (MINECOFIN)/GoR"/>
    <s v="Government of Rwanda(GoR)"/>
    <s v="Government of Rwanda(GoR)"/>
    <m/>
    <m/>
    <n v="18541.001034174518"/>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8"/>
    <n v="1019152.8638744314"/>
    <n v="0.45075314633986346"/>
    <n v="203830.57277488627"/>
    <n v="203830.57277488627"/>
    <n v="203830.57277488627"/>
    <n v="203830.57277488627"/>
    <n v="203830.57277488627"/>
    <s v="Not Applicable"/>
    <s v="Not Applicable"/>
    <s v="Agriculture"/>
    <s v="Agriculture"/>
    <x v="0"/>
    <s v="Sectoral Ministry"/>
    <m/>
    <x v="2"/>
    <n v="2021"/>
    <n v="2026"/>
    <s v="Start date: 01/07/2014_x000a_End date: 30/06/2025_x000a_"/>
    <s v="Not Applicable"/>
    <s v="Project"/>
    <s v="Ministry of Finance and Economic Planning (MINECOFIN)/GoR"/>
    <s v="Government of Rwanda(GoR)"/>
    <s v="Government of Rwanda(GoR)"/>
    <s v="3. Budgeting &amp; Investment"/>
    <m/>
    <n v="1019152.8638744314"/>
    <s v="Initiat budget 2011-2023 $ 1,019,153. Extended to 2026 with $ 127,639.9 MINECOFIN MTPIP "/>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99"/>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0"/>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1"/>
    <n v="0"/>
    <n v="0"/>
    <m/>
    <m/>
    <m/>
    <m/>
    <m/>
    <s v="1.Review of the concept note and development of the project proposal                                                                                                                                                                                                                      2. Support to the development of feasibility study"/>
    <n v="300000"/>
    <s v="Agriculture"/>
    <s v="Agriculture"/>
    <x v="0"/>
    <s v="Sectoral Ministry"/>
    <m/>
    <x v="0"/>
    <m/>
    <m/>
    <s v="To be determined"/>
    <s v="High"/>
    <s v="Project"/>
    <m/>
    <m/>
    <s v="To be determined"/>
    <m/>
    <m/>
    <n v="0"/>
    <s v="New area of investment ,  Concept note South Province, Location: Gisagara District, Ndora Sector, in the Ngiryi Basin, Giseke Village. Total implementation cost: 47,963,567,00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2"/>
    <n v="0"/>
    <n v="0"/>
    <m/>
    <m/>
    <m/>
    <m/>
    <m/>
    <s v="1.Review of the concept note and development of the project proposal                                                                                                                                                                                                                      2. Support to the development of feasibility study"/>
    <n v="300000"/>
    <s v="Agriculture"/>
    <s v="Agriculture"/>
    <x v="0"/>
    <s v="Sectoral Ministry"/>
    <m/>
    <x v="0"/>
    <m/>
    <m/>
    <s v="To be determined"/>
    <s v="High"/>
    <s v="Project"/>
    <m/>
    <m/>
    <s v="To be determined"/>
    <m/>
    <m/>
    <n v="0"/>
    <s v="New area of investment ,  Concept note South Province, Location: Nyagatare District,                                                       Total implementation cost: 168,532,092,42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3"/>
    <n v="0"/>
    <n v="0"/>
    <m/>
    <m/>
    <m/>
    <m/>
    <m/>
    <s v=" Support to develop the concept note "/>
    <n v="300000"/>
    <s v="Agriculture"/>
    <s v="Agriculture"/>
    <x v="0"/>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4"/>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5"/>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6"/>
    <n v="13824.785115671781"/>
    <n v="6.1144560440830522E-3"/>
    <n v="13824.785115671781"/>
    <m/>
    <m/>
    <m/>
    <m/>
    <s v="Not Applicable"/>
    <s v="Not Applicable"/>
    <s v="Agriculture"/>
    <s v="Agriculture"/>
    <x v="24"/>
    <s v="Sectoral Ministry"/>
    <m/>
    <x v="1"/>
    <n v="2020"/>
    <n v="2021"/>
    <s v="Start date: 01/07/2020_x000a_End date: 30/06/2021_x000a_"/>
    <s v="Not Applicable"/>
    <s v="Project"/>
    <s v="Ministry of Finance and Economic Planning (MINECOFIN)/GoR"/>
    <s v="Government of Rwanda(GoR)"/>
    <s v="Government of Rwanda(GoR)"/>
    <m/>
    <m/>
    <n v="13824.785115671781"/>
    <s v="CoK"/>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n v="109600000"/>
    <s v="AFOLU (Agriculture, Forestry &amp; Other Land Use)"/>
    <s v="Adaptation"/>
    <s v="Ministry of Agriculture and Animal Resources (MINAGRI)"/>
    <s v="Sectoral Ministry "/>
    <s v="Sectoral Ministry "/>
    <s v="Sectoral Ministry "/>
    <s v="To be determined (TBD)"/>
    <m/>
    <s v="The objective of the project is to de-risk agriculture through ensuring crops and livestock (pilot phase in 14Districts)"/>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7"/>
    <n v="591795.26"/>
    <n v="5.3995917883211684E-3"/>
    <n v="341502.5291328475"/>
    <n v="198063.33"/>
    <m/>
    <m/>
    <m/>
    <s v="Not Applicable"/>
    <s v="Not Applicable"/>
    <s v="Agriculture"/>
    <s v="Agriculture"/>
    <x v="23"/>
    <s v="Sectoral Ministry"/>
    <m/>
    <x v="2"/>
    <s v="2020*"/>
    <n v="2023"/>
    <s v="Start date: 01/07/2017_x000a_End date: 30/6/2023_x000a_"/>
    <s v="Not Applicable"/>
    <s v="Project"/>
    <s v="Ministry of Finance and Economic Planning (MINECOFIN)/GoR"/>
    <s v="Government of Rwanda(GoR)"/>
    <s v="Government of Rwanda(GoR)"/>
    <m/>
    <m/>
    <n v="591795.26"/>
    <s v="The objective of the project is to de-risk agriculture through ensuring crops and livestock "/>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8"/>
    <n v="8973950.9530803766"/>
    <n v="8.187911453540489E-2"/>
    <n v="2243487.7382700942"/>
    <n v="2243487.7382700942"/>
    <n v="2243487.7382700942"/>
    <n v="2243487.7382700942"/>
    <m/>
    <s v="Not Applicable"/>
    <s v="Not Applicable"/>
    <s v="Agriculture"/>
    <s v="Agriculture"/>
    <x v="23"/>
    <s v="Sectoral Ministry"/>
    <m/>
    <x v="2"/>
    <s v="2020*"/>
    <n v="2024"/>
    <s v="Start date: 01/07/2019_x000a_End date: 30/6/2024_x000a_"/>
    <s v="Not Applicable"/>
    <s v="Project"/>
    <s v="ENABEL"/>
    <s v="Grant/GoR"/>
    <s v="Bilateral"/>
    <m/>
    <m/>
    <n v="8973950.9530803766"/>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s v="Although the majority of Rwandans, escpecially women, are employed in the agriculture sector, their access to credits/loans remain limited. A big share of credits/loans disbursed in agriculture is spread among men farmers (BNR, Financial Stability Directorate, Administrative Data, 2016)."/>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9"/>
    <n v="1761866.6666666667"/>
    <n v="1.6075425790754258E-2"/>
    <n v="1761866.6666666667"/>
    <m/>
    <m/>
    <m/>
    <m/>
    <s v="Not Applicable"/>
    <s v="Not Applicable"/>
    <s v="Agriculture"/>
    <s v="Agriculture"/>
    <x v="27"/>
    <s v="Non Government Organizations"/>
    <m/>
    <x v="1"/>
    <s v="2020*"/>
    <n v="2021"/>
    <s v="Start date: 01/01/2015_x000a_End date: 30/12/2021_x000a_"/>
    <s v="Not Applicable"/>
    <s v="Project"/>
    <s v="KFW Development  Bank"/>
    <s v="Grant"/>
    <s v="Multirateral"/>
    <m/>
    <m/>
    <n v="1761866.6666666667"/>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0"/>
    <n v="0"/>
    <n v="0"/>
    <m/>
    <m/>
    <m/>
    <m/>
    <m/>
    <s v=" Support to develop the concept note "/>
    <n v="300000"/>
    <s v="Agriculture"/>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111"/>
    <n v="70818016.077899992"/>
    <n v="0.64614978173266413"/>
    <m/>
    <m/>
    <m/>
    <m/>
    <n v="70818016.077899992"/>
    <s v=" "/>
    <m/>
    <s v="Agriculture"/>
    <s v="Agriculture"/>
    <x v="23"/>
    <s v="Sectoral Ministry"/>
    <m/>
    <x v="2"/>
    <n v="2024"/>
    <n v="2025"/>
    <s v="Start date: 2024_x000a_End date: 2025"/>
    <s v="Not Applicable"/>
    <s v="Project"/>
    <s v="Mixed (TBD)"/>
    <s v="Grant"/>
    <s v="Multirateral"/>
    <s v="3. Budgeting &amp; Investment"/>
    <m/>
    <n v="70818016.077899992"/>
    <s v="New project (MINECOFIN MTPIP 2023-2026)"/>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2"/>
    <n v="41329.701392142837"/>
    <n v="3.7709581562174119E-4"/>
    <n v="20664.850696071418"/>
    <n v="20664.850696071418"/>
    <m/>
    <m/>
    <m/>
    <s v="Not Applicable"/>
    <s v="Not Applicable"/>
    <s v="Agriculture"/>
    <s v="Agriculture"/>
    <x v="22"/>
    <s v="Non Government Organizations"/>
    <m/>
    <x v="1"/>
    <s v="2020*"/>
    <n v="2022"/>
    <s v="Start date: 01/04/2019_x000a_End date: 30/03/2022_x000a_"/>
    <s v="Not Applicable"/>
    <s v="Project"/>
    <s v="Millennium Challenge Corporation (MCC)"/>
    <s v="Grant"/>
    <s v="Multirateral"/>
    <m/>
    <m/>
    <n v="41329.701392142837"/>
    <m/>
  </r>
  <r>
    <s v="1. Increased productivity, nutritional value and resilience through sustainable, diversified, and integrated crop, livestock, and fish production systems in a gender-responsive and climate resilient manner"/>
    <s v="1.14 Crop and livestock insurance expanded"/>
    <s v="1.14.3 Number of cows under insurance"/>
    <s v="Livestock insured by 2019:               Poultry:  To be determined      Piggery: To be determined         Cows: 3,496"/>
    <s v="Livestock insured by 2030 (Assuming to maintain 585,792 livestock previously insured)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3"/>
    <n v="0"/>
    <n v="0"/>
    <m/>
    <m/>
    <m/>
    <m/>
    <m/>
    <s v=" Support to develop the concept note and stakeholder engagement "/>
    <n v="300000"/>
    <s v="Multi-Sector"/>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n v="285000000"/>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4"/>
    <n v="150000"/>
    <n v="5.263157894736842E-4"/>
    <m/>
    <m/>
    <m/>
    <m/>
    <m/>
    <s v="Not Applicable"/>
    <s v="Not Applicable"/>
    <s v="Agriculture"/>
    <s v="Agriculture"/>
    <x v="28"/>
    <s v="Sectoral Ministry"/>
    <m/>
    <x v="4"/>
    <m/>
    <m/>
    <s v="To be determined"/>
    <s v="Not Applicable"/>
    <s v="Project"/>
    <s v="Wolrd Bank/GoR"/>
    <s v="Grant"/>
    <s v="Multirateral"/>
    <m/>
    <m/>
    <n v="150000"/>
    <m/>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5"/>
    <n v="85800"/>
    <n v="3.0105263157894735E-4"/>
    <m/>
    <m/>
    <n v="85800"/>
    <m/>
    <m/>
    <s v="Not Applicable"/>
    <s v="Not Applicable"/>
    <s v="Agriculture"/>
    <s v="Agriculture"/>
    <x v="29"/>
    <s v="Non Government Organizations"/>
    <m/>
    <x v="2"/>
    <n v="2022"/>
    <n v="2023"/>
    <s v="To be determined"/>
    <s v="Not Applicable"/>
    <s v="Project"/>
    <s v="GIZ/IKI"/>
    <s v="Grant"/>
    <s v="Multirateral"/>
    <s v="3. Budgeting &amp; Investment"/>
    <m/>
    <n v="85800"/>
    <s v="Nenproject RENGOF, Bugesera District Ngeruka Sector Nyarugenge Sector"/>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n v="92000000"/>
    <s v="AFOLU (Agriculture, Forestry &amp; Other Land Use)"/>
    <s v="Adaptation"/>
    <s v="Ministry of Environment (MoE)_x000a_"/>
    <s v="Sectoral Ministry "/>
    <s v="Sectoral Ministry "/>
    <s v="Sectoral Ministry "/>
    <s v="To be determined (TBD)"/>
    <s v="MINAGRI / MoE / MINALOC, (RAB, REMA, RLUMA, RFA, Private sector, Civil society)"/>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6"/>
    <n v="0"/>
    <n v="0"/>
    <m/>
    <m/>
    <m/>
    <m/>
    <m/>
    <s v="1.Review of the concept note and development of the project proposal                                                            2. Support to the development of feasibility study"/>
    <n v="260000"/>
    <s v="Environment and Natural Resources"/>
    <s v="Forests "/>
    <x v="30"/>
    <s v="Sectoral Ministry"/>
    <m/>
    <x v="0"/>
    <m/>
    <m/>
    <s v="To be determined"/>
    <s v="High"/>
    <s v="Project"/>
    <m/>
    <m/>
    <s v="To be determined"/>
    <m/>
    <m/>
    <n v="0"/>
    <s v="Concept note"/>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7"/>
    <n v="15498"/>
    <n v="1.6845652173913043E-4"/>
    <n v="15498"/>
    <m/>
    <m/>
    <m/>
    <m/>
    <s v="Not Applicable"/>
    <s v="Not Applicable"/>
    <s v="Environment and Natural Resources"/>
    <s v="Forests "/>
    <x v="31"/>
    <s v="Non Government Organizations"/>
    <m/>
    <x v="1"/>
    <n v="2020"/>
    <n v="2021"/>
    <s v="Start date: 06/11/2020_x000a_End date: 30/ 12/2021_x000a_"/>
    <s v="Not Applicable"/>
    <s v="Project"/>
    <s v="OIF"/>
    <s v="Grant"/>
    <s v="Multirateral"/>
    <s v="3. Budgeting &amp; Investment"/>
    <m/>
    <n v="15498"/>
    <s v="Three processing machines were offered to the 30 women members of HANGUDUSHYA MU MIGANO who were also trained on improved bamboo technology  and  a selling/exhibition  hall was opened at Rugarama sector                Cyanika, Burera and Gahunga sectors"/>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8"/>
    <n v="11365"/>
    <n v="1.2353260869565219E-4"/>
    <n v="11365"/>
    <m/>
    <m/>
    <m/>
    <m/>
    <s v="Not Applicable"/>
    <s v="Not Applicable"/>
    <s v="Environment and Natural Resources"/>
    <s v="Forests "/>
    <x v="31"/>
    <s v="Non Government Organizations"/>
    <m/>
    <x v="2"/>
    <n v="2020"/>
    <n v="2025"/>
    <s v="Start date: 20/012020_x000a_End date: 19/ 03/2025_x000a_"/>
    <s v="Not Applicable"/>
    <s v="Project"/>
    <s v="Dian Fossey Gorilla Fund International (DFGFI)"/>
    <s v="Grant"/>
    <s v="Multirateral"/>
    <m/>
    <m/>
    <n v="1136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9"/>
    <n v="0"/>
    <n v="0"/>
    <m/>
    <m/>
    <m/>
    <m/>
    <m/>
    <s v=" Support to develop the concept note "/>
    <n v="260000"/>
    <s v="Environment and Natural Resources"/>
    <s v="Forests "/>
    <x v="32"/>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0"/>
    <n v="4293438.2132399995"/>
    <n v="4.6667806665652171E-2"/>
    <n v="793697.4057762"/>
    <n v="1238641.4316928855"/>
    <n v="1145431.912180857"/>
    <n v="739324.21852685721"/>
    <n v="376343.24506319995"/>
    <s v="Not Applicable"/>
    <s v="Not Applicable"/>
    <s v="Environment and Natural Resources"/>
    <s v="Forests "/>
    <x v="20"/>
    <s v="Non Government Organizations"/>
    <m/>
    <x v="2"/>
    <n v="2020"/>
    <n v="2030"/>
    <s v="Start date: 2020_x000a_End date:  2039_x000a_"/>
    <s v="Not Applicable"/>
    <s v="Project"/>
    <s v="Livelihoods Fund SICAV SIF – LCF2"/>
    <s v="Grant"/>
    <s v="Multirateral"/>
    <m/>
    <m/>
    <n v="4293438.213239999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1"/>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2"/>
    <n v="2430000"/>
    <n v="2.6413043478260869E-2"/>
    <n v="700000"/>
    <n v="650000"/>
    <n v="500000"/>
    <n v="580000"/>
    <m/>
    <s v="Not Applicable"/>
    <s v="Not Applicable"/>
    <s v="Environment and Natural Resources"/>
    <s v="Forests "/>
    <x v="15"/>
    <s v="Non Government Organizations"/>
    <m/>
    <x v="2"/>
    <n v="2020"/>
    <n v="2024"/>
    <s v="Start date: 01/02/2020_x000a_End date: 31/ 01/2024_x000a_"/>
    <s v="Not Applicable"/>
    <s v="Project"/>
    <s v="European Union (EU)"/>
    <s v="Grant"/>
    <s v="Multirateral"/>
    <m/>
    <m/>
    <n v="2430000"/>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3"/>
    <n v="0"/>
    <n v="0"/>
    <m/>
    <m/>
    <m/>
    <m/>
    <m/>
    <s v="1.Support to develop the concept note                                                                          2. Conduct capacity need assessment"/>
    <n v="260000"/>
    <s v="Environment and Natural Resources"/>
    <s v="Forests "/>
    <x v="30"/>
    <s v="Sectoral Ministry"/>
    <m/>
    <x v="0"/>
    <m/>
    <m/>
    <s v="To be determined"/>
    <s v="Medium"/>
    <s v="Technical Assistance"/>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4"/>
    <n v="2303607.2804381382"/>
    <n v="2.5039209569979761E-2"/>
    <n v="505870.17006299994"/>
    <n v="508785.11395836505"/>
    <n v="580290.3872152695"/>
    <n v="708661.60920150392"/>
    <m/>
    <s v="Not Applicable"/>
    <s v="Not Applicable"/>
    <s v="Environment and Natural Resources"/>
    <s v="Forests "/>
    <x v="30"/>
    <s v="Sectoral Ministry"/>
    <m/>
    <x v="2"/>
    <n v="2022"/>
    <n v="2027"/>
    <s v="Start date: 01/02/2022_x000a_End date: 30/ 01/2027_x000a_"/>
    <s v="Not Applicable"/>
    <s v="Technical Assistance"/>
    <s v="European Union (EU)"/>
    <s v="Grant/GoR"/>
    <s v="Multirateral"/>
    <s v="1. Knowledge Products (Capacity Building or Technology Transfer)"/>
    <m/>
    <n v="2303607.2804381382"/>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5"/>
    <n v="4240138.8257999998"/>
    <n v="4.6088465497826081E-2"/>
    <n v="137799.87100000001"/>
    <n v="482801.63520000008"/>
    <n v="674904.12900000007"/>
    <n v="764633.19059999997"/>
    <n v="2180000"/>
    <s v="Not Applicable"/>
    <s v="Not Applicable"/>
    <s v="Environment and Natural Resources"/>
    <s v="Forests "/>
    <x v="15"/>
    <s v="Sectoral Ministry"/>
    <m/>
    <x v="2"/>
    <n v="2022"/>
    <n v="2027"/>
    <s v="Start date:2022_x000a_End date: 2027_x000a_"/>
    <s v="Not Applicable"/>
    <s v="Technical Assistance"/>
    <s v="European Union (EU)"/>
    <s v="Grant/GoR"/>
    <s v="Multirateral"/>
    <s v="1. Knowledge Products (Capacity Building or Technology Transfer)"/>
    <m/>
    <n v="4240138.8257999998"/>
    <s v="Eastern Province and peri-urban areas of Kigali.                              The DeSIRA project is enhancing capacity of smallholder_x000a_farmers to cope with the impacts of climate change through_x000a_knowledge-sharing to agroforestry actions aligned to the IUCN_x000a_Nature-based Solution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n v="16800000"/>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6"/>
    <n v="967053.2984755995"/>
    <n v="5.7562696337833306E-2"/>
    <n v="967053.2984755995"/>
    <m/>
    <m/>
    <m/>
    <m/>
    <s v="Not Applicable"/>
    <s v="Not Applicable"/>
    <s v="Environment and Natural Resources"/>
    <s v="Forests "/>
    <x v="17"/>
    <s v="Sectoral Ministry"/>
    <m/>
    <x v="1"/>
    <s v="2020*"/>
    <n v="2021"/>
    <s v="Start date: 15/12/2014_x000a_End date: 30/ 09/2021_x000a_"/>
    <s v="Not Applicable"/>
    <s v="Project"/>
    <s v="IDA "/>
    <s v="Grant/GoR"/>
    <s v="Multirateral"/>
    <m/>
    <m/>
    <n v="967053.2984755995"/>
    <s v="Nyabihu, Rutsiro, Ngororero and Rubavu"/>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7"/>
    <n v="0"/>
    <n v="0"/>
    <m/>
    <m/>
    <m/>
    <m/>
    <m/>
    <s v=" 1.Support to develop the concept note .                                                                    2. Document the lesson learned from LAFREC I. "/>
    <n v="260000"/>
    <s v="Environment and Natural Resources"/>
    <s v="Forests "/>
    <x v="17"/>
    <s v="Sectoral Ministry"/>
    <m/>
    <x v="0"/>
    <m/>
    <m/>
    <s v="To be determined"/>
    <s v="Medium"/>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8"/>
    <n v="0"/>
    <n v="0"/>
    <m/>
    <m/>
    <m/>
    <m/>
    <m/>
    <s v="1.Review of the concept note and development of the project proposal               2. Support to the development of feasibility study"/>
    <m/>
    <s v="Environment and Natural Resources"/>
    <s v="Forests "/>
    <x v="14"/>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9"/>
    <n v="32737688"/>
    <n v="1.9486719047619048"/>
    <m/>
    <m/>
    <m/>
    <m/>
    <m/>
    <s v="Not Applicable"/>
    <s v="Not Applicable"/>
    <s v="Environment and Natural Resources"/>
    <s v="Forests "/>
    <x v="15"/>
    <s v="Non Government Organizations"/>
    <m/>
    <x v="2"/>
    <n v="2022"/>
    <n v="2027"/>
    <s v="Start date: 01/01/2022_x000a_End date: 20/ 07/2027_x000a_"/>
    <s v="Not Applicable"/>
    <s v="Project"/>
    <s v="GCF"/>
    <s v="Grant/GoR"/>
    <s v="Multirateral"/>
    <s v="3. Budgeting &amp; Investment"/>
    <m/>
    <n v="32737688"/>
    <s v="Eastern Province :Kirehe, Ngoma, Kayonza, Rwamagana,_x000a_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0"/>
    <n v="8671884"/>
    <n v="0.51618357142857141"/>
    <m/>
    <m/>
    <m/>
    <m/>
    <m/>
    <s v="Not Applicable"/>
    <s v="Not Applicable"/>
    <s v="Environment and Natural Resources"/>
    <s v="Forests "/>
    <x v="15"/>
    <s v="Non Government Organizations"/>
    <m/>
    <x v="2"/>
    <n v="2021"/>
    <n v="2027"/>
    <s v="Start date: 2021_x000a_End date: 2027_x000a_"/>
    <s v="Not Applicable"/>
    <s v="Project"/>
    <s v="sida"/>
    <s v="Grant/GoR"/>
    <s v="Bilateral"/>
    <s v="3. Budgeting &amp; Investment"/>
    <m/>
    <n v="8671884"/>
    <s v="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1"/>
    <n v="0"/>
    <n v="0"/>
    <m/>
    <m/>
    <m/>
    <m/>
    <m/>
    <s v=" Support to develop the concept note "/>
    <n v="260000"/>
    <s v="Environment and Natural Resources"/>
    <s v="Forests "/>
    <x v="14"/>
    <s v="Sectoral Ministry"/>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2"/>
    <n v="0"/>
    <n v="0"/>
    <m/>
    <m/>
    <m/>
    <m/>
    <m/>
    <s v="1.Review of the concept note and development of the project proposal               2. Support to the development of feasibility study"/>
    <n v="260000"/>
    <s v="Environment and Natural Resources"/>
    <s v="Forests "/>
    <x v="14"/>
    <s v="Sectoral Ministry"/>
    <s v="Jacques PEETERS / MoE"/>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3"/>
    <n v="1343215.2952446423"/>
    <n v="7.9953291383609668E-2"/>
    <m/>
    <m/>
    <m/>
    <m/>
    <m/>
    <s v="1.Review of the concept note and development of the project proposal               2. Support to the development of feasibility study"/>
    <n v="260000"/>
    <s v="Environment and Natural Resources"/>
    <s v="Forests "/>
    <x v="14"/>
    <s v="Sectoral Ministry"/>
    <m/>
    <x v="5"/>
    <n v="2021"/>
    <n v="2025"/>
    <s v="Start date: 30/06/2021_x000a_End date: 1/ 07/2025_x000a_"/>
    <s v="Medium"/>
    <s v="Project"/>
    <s v="IUCN"/>
    <m/>
    <s v="To be determined"/>
    <m/>
    <m/>
    <n v="1343215.2952446423"/>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4"/>
    <n v="5329307.3039762713"/>
    <n v="0.31722067285573041"/>
    <n v="2150299.4214796214"/>
    <n v="1998120.0713954566"/>
    <n v="598857.2533286307"/>
    <n v="503495.46102874179"/>
    <n v="78535.096743821108"/>
    <s v="Not Applicable"/>
    <s v="Not Applicable"/>
    <s v="Environment and Natural Resources"/>
    <s v="Forests "/>
    <x v="17"/>
    <s v="Sectoral Ministry"/>
    <m/>
    <x v="2"/>
    <n v="2020"/>
    <n v="2026"/>
    <s v="Start date:1-7-2020_x000a_End date: 30-11-2025              Extended to 2026_x000a_"/>
    <s v="Not Applicable"/>
    <s v="Project"/>
    <s v="UNDP/GEF"/>
    <s v="Grant/GoR"/>
    <s v="Multirateral"/>
    <s v="3. Budgeting &amp; Investment"/>
    <m/>
    <n v="5329307.3039762713"/>
    <s v="Kamonyi, Ruhango, Nyanza and Gisagara.                                  Updated from ongoing $ 6,891,413 to ongoing (UNDP, 2024)-$7,213,538 different to the actual REMA update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5"/>
    <n v="0"/>
    <n v="0"/>
    <m/>
    <m/>
    <m/>
    <m/>
    <m/>
    <s v=" Support to develop the concept note "/>
    <n v="260000"/>
    <s v="Environment and Natural Resources"/>
    <s v="Forests "/>
    <x v="33"/>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6"/>
    <n v="0"/>
    <n v="0"/>
    <m/>
    <m/>
    <m/>
    <m/>
    <m/>
    <s v=" Support to develop the concept note  development of feasibility study"/>
    <n v="260000"/>
    <s v="Environment and Natural Resources"/>
    <s v="Forests "/>
    <x v="3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7"/>
    <n v="0"/>
    <n v="0"/>
    <m/>
    <m/>
    <m/>
    <m/>
    <m/>
    <s v="1.Review of the concept note and development of the project proposal                                                            2. Support to the development of feasibility study"/>
    <n v="300000"/>
    <s v="Environment and Natural Resources"/>
    <s v="Forests "/>
    <x v="30"/>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8"/>
    <n v="0"/>
    <n v="0"/>
    <m/>
    <m/>
    <m/>
    <m/>
    <m/>
    <s v="1.Review of the concept note and development of the project proposal                                                            2. Support to the development of feasibility study"/>
    <n v="300000"/>
    <s v="Environment and Natural Resources"/>
    <s v="Forests "/>
    <x v="30"/>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9"/>
    <n v="0"/>
    <n v="0"/>
    <m/>
    <m/>
    <m/>
    <m/>
    <m/>
    <s v=" Support to develop the concept note "/>
    <n v="260000"/>
    <s v="Environment and Natural Resources"/>
    <s v="Forests "/>
    <x v="2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0"/>
    <n v="99060"/>
    <n v="5.8964285714285716E-3"/>
    <m/>
    <m/>
    <n v="89700"/>
    <n v="4680"/>
    <n v="4680"/>
    <m/>
    <m/>
    <s v="Environment and Natural Resources"/>
    <s v="Forests "/>
    <x v="1"/>
    <s v="Sectoral Ministry"/>
    <m/>
    <x v="2"/>
    <n v="2023"/>
    <n v="2026"/>
    <s v="2023-2026"/>
    <s v="Not Applicable"/>
    <s v="Technical Assistance"/>
    <s v="xxx"/>
    <s v="Grant"/>
    <s v="Multirateral"/>
    <s v="1. Knowledge Products (Capacity Building or Technology Transfer)"/>
    <m/>
    <n v="99060"/>
    <s v="New project, MINECOFIN MTPIP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1"/>
    <n v="157294.409988826"/>
    <n v="9.3627624993348809E-3"/>
    <n v="0"/>
    <n v="0"/>
    <n v="1134.0999999999999"/>
    <n v="148285.84941605234"/>
    <n v="7874.4605727736371"/>
    <m/>
    <m/>
    <s v="Environment and Natural Resources"/>
    <s v="Forests "/>
    <x v="17"/>
    <s v="Sectoral Ministry"/>
    <m/>
    <x v="2"/>
    <n v="2023"/>
    <n v="2025"/>
    <s v="Start: 01/01/2023                                               End:31/08/2025"/>
    <s v="Not Applicable"/>
    <s v="Project"/>
    <s v="UNEP"/>
    <s v="Grant"/>
    <s v="Multirateral"/>
    <s v="3. Budgeting &amp; Investment"/>
    <m/>
    <n v="157294.409988826"/>
    <s v="New project,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2"/>
    <n v="4684.9132200000004"/>
    <n v="2.7886388214285715E-4"/>
    <m/>
    <n v="4684.9132200000004"/>
    <m/>
    <m/>
    <m/>
    <m/>
    <m/>
    <s v="Environment and Natural Resources"/>
    <s v="Forests "/>
    <x v="35"/>
    <s v="Non Government Organizations"/>
    <m/>
    <x v="1"/>
    <n v="2021"/>
    <n v="2022"/>
    <s v="Start: 2021                                           End:2022"/>
    <s v="Not Applicable"/>
    <s v="Project"/>
    <s v="International tree foundation(ITF) &amp; Wilderness Safaris"/>
    <s v="Grant"/>
    <s v="Multirateral"/>
    <s v="3. Budgeting &amp; Investment"/>
    <m/>
    <n v="4684.9132200000004"/>
    <s v="New project, RENGOF, 2024                                                                Kigeyo Sector, Rutsiro District, We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3"/>
    <n v="7800"/>
    <n v="4.6428571428571428E-4"/>
    <m/>
    <n v="7800"/>
    <m/>
    <m/>
    <m/>
    <m/>
    <m/>
    <s v="Environment and Natural Resources"/>
    <s v="Forests "/>
    <x v="36"/>
    <s v="Non Government Organizations"/>
    <m/>
    <x v="1"/>
    <n v="2021"/>
    <n v="2022"/>
    <s v="Start: 2021                                           End:2022"/>
    <s v="Not Applicable"/>
    <s v="Project"/>
    <s v="RGB/UNDP"/>
    <s v="Grant/GoR"/>
    <s v="Multirateral"/>
    <s v="3. Budgeting &amp; Investment"/>
    <m/>
    <n v="7800"/>
    <s v="Rutsiro distric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4"/>
    <n v="0"/>
    <n v="0"/>
    <m/>
    <m/>
    <m/>
    <m/>
    <m/>
    <s v=" Support to develop the concept note "/>
    <n v="260000"/>
    <s v="Environment and Natural Resources"/>
    <s v="Forests "/>
    <x v="2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5"/>
    <n v="0"/>
    <n v="0"/>
    <m/>
    <m/>
    <m/>
    <m/>
    <m/>
    <s v="1.Review of the concept note and development of the project proposal                                                            2. Support to the development of feasibility study"/>
    <n v="260000"/>
    <s v="Environment and Natural Resources"/>
    <s v="Forests "/>
    <x v="37"/>
    <s v="Local Government (Districts, Provinces, CoK)"/>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6"/>
    <n v="200000"/>
    <n v="1.1904761904761904E-2"/>
    <n v="40000"/>
    <n v="160000"/>
    <m/>
    <m/>
    <m/>
    <s v="Not Applicable"/>
    <s v="Not Applicable"/>
    <s v="Environment and Natural Resources"/>
    <s v="Forests "/>
    <x v="20"/>
    <s v="Non Government Organizations"/>
    <m/>
    <x v="1"/>
    <n v="2020"/>
    <n v="2021"/>
    <s v="Start date: 2020_x000a_End date: 2021_x000a_"/>
    <s v="Not Applicable"/>
    <s v="Project"/>
    <s v="One Tree Planted (OTP)"/>
    <s v="Grant"/>
    <s v="Multirateral"/>
    <m/>
    <m/>
    <n v="200000"/>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7"/>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8"/>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9"/>
    <n v="249999.88030930597"/>
    <n v="1.4880945256506307E-2"/>
    <m/>
    <n v="70683.880340803502"/>
    <n v="92706.000283477959"/>
    <n v="86609.999685024479"/>
    <n v="0"/>
    <s v="Not Applicable"/>
    <s v="Not Applicable"/>
    <s v="Environment and Natural Resources"/>
    <s v="Forests "/>
    <x v="20"/>
    <s v="Non Government Organizations"/>
    <m/>
    <x v="2"/>
    <n v="2021"/>
    <n v="2024"/>
    <s v="Start date: 2021_x000a_End date:2024_x000a_"/>
    <s v="Not Applicable"/>
    <s v="Project"/>
    <s v="Foundation Audemars-Watkins"/>
    <s v="Grant"/>
    <s v="Multirateral"/>
    <s v="3. Budgeting &amp; Investment"/>
    <m/>
    <n v="249999.88030930597"/>
    <s v="ARCOS 2024 .Updated fro without support to ongoing"/>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0"/>
    <n v="340000"/>
    <n v="2.0238095238095239E-2"/>
    <m/>
    <n v="113600"/>
    <n v="138400"/>
    <n v="70650"/>
    <n v="17350"/>
    <s v="Not Applicable"/>
    <s v="Not Applicable"/>
    <s v="Environment and Natural Resources"/>
    <s v="Forests "/>
    <x v="20"/>
    <s v="Non Government Organizations"/>
    <m/>
    <x v="2"/>
    <n v="2023"/>
    <n v="2030"/>
    <s v="Start date: 2023_x000a_End date:2028_x000a_"/>
    <s v="Not Applicable"/>
    <s v="Project"/>
    <s v="One Tree Planted"/>
    <s v="Grant"/>
    <s v="Multirateral"/>
    <s v="3. Budgeting &amp; Investment"/>
    <m/>
    <n v="34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1"/>
    <n v="1800000"/>
    <n v="0.10714285714285714"/>
    <m/>
    <n v="0"/>
    <m/>
    <n v="600000"/>
    <n v="1200000"/>
    <s v="Not Applicable"/>
    <s v="Not Applicable"/>
    <s v="Environment and Natural Resources"/>
    <s v="Forests "/>
    <x v="20"/>
    <s v="Non Government Organizations"/>
    <m/>
    <x v="2"/>
    <n v="2023"/>
    <n v="2030"/>
    <s v="Start date: 2023_x000a_End date:2028_x000a_"/>
    <s v="Not Applicable"/>
    <s v="Project"/>
    <s v="BEZOS Earth Fund"/>
    <s v="Grant"/>
    <s v="Multirateral"/>
    <s v="3. Budgeting &amp; Investment"/>
    <m/>
    <n v="180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2"/>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3"/>
    <n v="0"/>
    <n v="0"/>
    <m/>
    <m/>
    <m/>
    <m/>
    <m/>
    <s v="Not Applicable"/>
    <s v="Not Applicable"/>
    <s v="Environment and Natural Resources"/>
    <s v="Forests "/>
    <x v="30"/>
    <s v="Sectoral Ministry"/>
    <m/>
    <x v="0"/>
    <m/>
    <m/>
    <s v="To be determined"/>
    <s v="Low"/>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4"/>
    <n v="1163153.1591796565"/>
    <n v="6.9235307094027171E-2"/>
    <m/>
    <m/>
    <m/>
    <m/>
    <m/>
    <s v="Not Applicable"/>
    <s v="Not Applicable"/>
    <s v="Environment and Natural Resources"/>
    <s v="Forests "/>
    <x v="30"/>
    <s v="Sectoral Ministry"/>
    <m/>
    <x v="1"/>
    <n v="2020"/>
    <n v="2021"/>
    <s v="Start date: 1/7/2019_x000a_End date: 6/30/2021_x000a_"/>
    <s v="Not Applicable"/>
    <s v="Project"/>
    <s v="Ministry of Finance and Economic Planning (MINECOFIN)/GoR"/>
    <s v="Government of Rwanda(GoR)"/>
    <s v="Government of Rwanda(GoR)"/>
    <m/>
    <m/>
    <n v="1163153.1591796565"/>
    <s v="Kicukiro, Gasabo, Nyarugenge"/>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n v="8100000"/>
    <s v="AFOLU (Agriculture, Forestry &amp; Other Land Use)"/>
    <s v="Cross-cutting"/>
    <s v="Ministry of Environment (MoE)_x000a_"/>
    <s v="Environment or Climate Change"/>
    <s v="Environment or Climate Change"/>
    <s v="Sectoral Ministry "/>
    <s v="To be determined (TBD)"/>
    <m/>
    <s v="The project outputs focus on developmemt of Districts Forest Management Plans and training of forest owners"/>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5"/>
    <n v="540680.23323896225"/>
    <n v="6.6750646078884229E-2"/>
    <n v="540680.23323896225"/>
    <m/>
    <m/>
    <m/>
    <m/>
    <s v="Not Applicable"/>
    <s v="Not Applicable"/>
    <s v="Environment and Natural Resources"/>
    <s v="Forests "/>
    <x v="30"/>
    <s v="Sectoral Ministry"/>
    <m/>
    <x v="1"/>
    <s v="2020*"/>
    <n v="2021"/>
    <s v="Start date: 20/12/2016_x000a_End date: 20/06/2021_x000a_"/>
    <s v="Not Applicable"/>
    <s v="Technical Assistance"/>
    <s v="BELGIAN TECHNICAL COOPERATION (BTC)"/>
    <s v="Grant/GoR"/>
    <s v="Bilateral"/>
    <s v="2. Policy, Strategy &amp; Legislation"/>
    <m/>
    <n v="540680.23323896225"/>
    <s v="Gakenke, Rulindo, Gicumbi, Rwamagana, Gasabo, Nyarugenge, Kicukiro "/>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m/>
    <s v="AFOLU (Agriculture, Forestry &amp; Other Land Use)"/>
    <s v="Cross-cutting"/>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6"/>
    <n v="0"/>
    <n v="0"/>
    <m/>
    <m/>
    <m/>
    <m/>
    <m/>
    <s v="1.Review of the concept note and development of the project proposal                                  2. Support to the development of feasibility study                                                      3. Conduct awaireness raising on climate resilience technologies"/>
    <n v="260000"/>
    <s v="Environment and Natural Resources"/>
    <s v="Forests "/>
    <x v="5"/>
    <s v="Non Government Organizations"/>
    <m/>
    <x v="0"/>
    <n v="2023"/>
    <m/>
    <s v="Start date: 01/01/2023_x000a_End date:_x000a_"/>
    <s v="High"/>
    <s v="Project"/>
    <m/>
    <m/>
    <s v="To be determined"/>
    <m/>
    <m/>
    <n v="0"/>
    <s v=" A project  idea submitted to GCF  , a concept note under finalization to be submitted through Enabel ' Accreditation ( SAP - Simplified Application Procedures) ---- targeted 10 M USD  Grant "/>
  </r>
  <r>
    <s v="2. Ecosystems and forest resources increased and sustainably managed to optimise the economic and ecological functions in a gender-responsive "/>
    <s v="2.3 Forest Management for degraded forest resources improved"/>
    <s v="2.3.2  % of Public forest plantations allocated to private operators (disagregated by % for men &amp; women operators) (SSP/ENR 2018-2024, p.38)"/>
    <s v="25 % of Public forest  plantations  private  women and men  operators in 2018  (ENR,  SSP 2017-2024)"/>
    <s v="80% of Public forest plantation  allocated to private  women and men operators by 2024"/>
    <s v="To be determined (TBD)"/>
    <m/>
    <s v="AFOLU (Agriculture, Forestry &amp; Other Land Use)"/>
    <s v="Cross-cutting"/>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7"/>
    <n v="0"/>
    <n v="0"/>
    <m/>
    <m/>
    <m/>
    <m/>
    <m/>
    <s v="Not Applicable"/>
    <s v="Not Applicable"/>
    <s v="Environment and Natural Resources"/>
    <s v="Forests "/>
    <x v="30"/>
    <s v="Sectoral Ministry"/>
    <m/>
    <x v="0"/>
    <m/>
    <m/>
    <s v="To be determined"/>
    <s v="Low"/>
    <s v="Technical Assistance"/>
    <m/>
    <m/>
    <s v="To be determined"/>
    <m/>
    <m/>
    <n v="0"/>
    <s v="New area of investment "/>
  </r>
  <r>
    <s v="2. Ecosystems and forest resources increased and sustainably managed to optimise the economic and ecological functions in a gender-responsive "/>
    <s v="2.3 Forest Management for degraded forest resources improved"/>
    <s v="2.3.2 Change in Forest area degraded/ rehabilitated"/>
    <s v="7879 ha (SSP)"/>
    <s v="80% of Public forest plantation  allocated to private  women and men operators by 2025"/>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8"/>
    <n v="6043000"/>
    <n v="0.74604938271604937"/>
    <n v="1500000"/>
    <n v="1543000"/>
    <n v="1000000"/>
    <n v="1000000"/>
    <n v="1000000"/>
    <s v="Not Applicable"/>
    <s v="Not Applicable"/>
    <s v="Environment and Natural Resources"/>
    <s v="Forests "/>
    <x v="15"/>
    <s v="Non Government Organizations"/>
    <m/>
    <x v="2"/>
    <n v="2020"/>
    <n v="2025"/>
    <s v="Start date: 01/12/2020_x000a_End date: 31/12/2024                   Updated to 2025_x000a_"/>
    <s v="Not Applicable"/>
    <s v="Project"/>
    <s v="BMUV/Germany (IKI)"/>
    <s v="Grant"/>
    <s v="Multirateral"/>
    <s v="3. Budgeting &amp; Investment"/>
    <m/>
    <n v="6043000"/>
    <s v="Eastern Province – Kirehe and Nyagatare. Targeting the restoration of 25,000 ha of degraded lands in the Kirehe and Nyagatare districts, the programme is putting up catalytic and supportive measures that impact the livelihoods of over 13,000 households and over 50,000 people."/>
  </r>
  <r>
    <s v="2. Ecosystems and forest resources increased and sustainably managed to optimise the economic and ecological functions in a gender-responsive "/>
    <s v="2.3 Forest Management for degraded forest resources improved"/>
    <s v="2.3.3 % of improved seeds provided to farmers (at least 30% women farmers)(SSP/ENR 2018-2024, p.38)"/>
    <s v="52% in  2018  (ENR,  SSP 2017-2024)"/>
    <s v="75% in  2018  (ENR,  SSP 2017-2024)"/>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n v="6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59"/>
    <n v="0"/>
    <n v="0"/>
    <m/>
    <m/>
    <m/>
    <m/>
    <m/>
    <s v="Not Applicable"/>
    <s v="Not Applicable"/>
    <s v="Environment and Natural Resources"/>
    <s v="Lands"/>
    <x v="37"/>
    <s v="Sectoral Ministry"/>
    <m/>
    <x v="0"/>
    <m/>
    <m/>
    <s v="To be determined"/>
    <s v="Low"/>
    <s v="Project"/>
    <m/>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0"/>
    <n v="0"/>
    <n v="0"/>
    <m/>
    <m/>
    <m/>
    <m/>
    <m/>
    <s v=" Support to develop the concept note "/>
    <n v="250000"/>
    <s v="Environment and Natural Resources"/>
    <s v="Lands"/>
    <x v="37"/>
    <s v="Sectoral Ministry"/>
    <m/>
    <x v="0"/>
    <n v="2021"/>
    <n v="2024"/>
    <s v="Start date: 1/07/2021_x000a_End date: 6/30/2024_x000a_"/>
    <s v="Medium"/>
    <s v="Project"/>
    <s v="Japan International Cooperation Agency (JAICA)"/>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1"/>
    <n v="0"/>
    <n v="0"/>
    <m/>
    <m/>
    <m/>
    <m/>
    <m/>
    <s v="Not Applicable"/>
    <s v="Not Applicable"/>
    <s v="Environment and Natural Resources"/>
    <s v="Lands"/>
    <x v="37"/>
    <s v="Sectoral Ministry"/>
    <m/>
    <x v="0"/>
    <m/>
    <m/>
    <s v="To be determined"/>
    <s v="Low"/>
    <s v="Technical Assistance"/>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2"/>
    <n v="0"/>
    <n v="0"/>
    <m/>
    <m/>
    <m/>
    <m/>
    <m/>
    <s v="1.Review of the concept note and development of the project proposal                   2. Support to the development of feasibility study"/>
    <n v="250000"/>
    <s v="Environment and Natural Resources"/>
    <s v="Lands"/>
    <x v="37"/>
    <s v="Sectoral Ministry"/>
    <m/>
    <x v="0"/>
    <m/>
    <m/>
    <s v="To be determined"/>
    <s v="Medium"/>
    <s v="Project"/>
    <m/>
    <m/>
    <s v="To be determined"/>
    <s v="4. Monitoring &amp; Evaluation (M&amp;E)"/>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2 Detailed spatial plans for all Districts"/>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3"/>
    <n v="377133.52520330343"/>
    <n v="6.2855587533883909E-3"/>
    <n v="377133.52520330343"/>
    <m/>
    <m/>
    <m/>
    <m/>
    <s v="Not Applicable"/>
    <s v="Not Applicable"/>
    <s v="Environment and Natural Resources"/>
    <s v="Lands"/>
    <x v="37"/>
    <s v="Sectoral Ministry"/>
    <m/>
    <x v="1"/>
    <n v="2020"/>
    <n v="2021"/>
    <s v="Start date: 1/07/2019_x000a_End date: 6/30/2021_x000a_"/>
    <s v="Not Applicable"/>
    <s v="Technical Assistance"/>
    <s v="Ministry of Finance and Economic Planning (MINECOFIN)/GoR"/>
    <s v="Government of Rwanda(GoR)"/>
    <s v="Government of Rwanda(GoR)"/>
    <s v="2. Policy, Strategy &amp; Legislation"/>
    <m/>
    <n v="377133.52520330343"/>
    <s v="the project aims to develop an evidence based technology solution to improve the land use management"/>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4"/>
    <n v="0"/>
    <n v="0"/>
    <m/>
    <m/>
    <m/>
    <m/>
    <m/>
    <s v="1.Review of the concept note and development of the project proposal            2. Support to the development of feasibility study"/>
    <n v="250000"/>
    <s v="Environment and Natural Resources"/>
    <s v="Lands"/>
    <x v="37"/>
    <s v="Sectoral Ministry"/>
    <m/>
    <x v="0"/>
    <m/>
    <m/>
    <s v="To be determined"/>
    <s v="Medium"/>
    <s v="Technical Assistance"/>
    <s v="UNDP"/>
    <m/>
    <s v="To be determined"/>
    <s v="1. Knowledge Products (Capacity Building or Technology Transfer)"/>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5"/>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6"/>
    <n v="0"/>
    <n v="0"/>
    <m/>
    <m/>
    <m/>
    <m/>
    <m/>
    <s v=" Support to develop the concept note "/>
    <n v="250000"/>
    <s v="Environment and Natural Resources"/>
    <s v="Lands"/>
    <x v="37"/>
    <s v="Sectoral Ministry"/>
    <m/>
    <x v="0"/>
    <m/>
    <m/>
    <s v="To be determined"/>
    <s v="Medium"/>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7"/>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8"/>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9"/>
    <n v="200000"/>
    <n v="3.3333333333333335E-3"/>
    <m/>
    <n v="100000"/>
    <n v="50000"/>
    <n v="50000"/>
    <m/>
    <s v="Not Applicable"/>
    <s v="Not Applicable"/>
    <s v="Environment and Natural Resources"/>
    <s v="Lands"/>
    <x v="15"/>
    <s v="Non Government Organizations"/>
    <m/>
    <x v="4"/>
    <n v="2021"/>
    <n v="2025"/>
    <s v="Start date: 1/09/2021_x000a_End date: 30/08/2025_x000a_"/>
    <s v="Not Applicable"/>
    <s v="Technical Assistance"/>
    <s v="European Union (EU)"/>
    <s v="Grant"/>
    <s v="Multirateral"/>
    <s v="1. Knowledge Products (Capacity Building or Technology Transfer)"/>
    <m/>
    <n v="200000"/>
    <m/>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70"/>
    <n v="0"/>
    <n v="0"/>
    <m/>
    <m/>
    <m/>
    <m/>
    <m/>
    <s v=" Support to develop the concept note "/>
    <n v="250000"/>
    <s v="Environment and Natural Resources"/>
    <s v="Lands"/>
    <x v="37"/>
    <s v="Sectoral Ministry"/>
    <m/>
    <x v="0"/>
    <m/>
    <m/>
    <s v="To be determined"/>
    <s v="Medium"/>
    <s v="Project"/>
    <m/>
    <m/>
    <s v="To be determined"/>
    <m/>
    <m/>
    <n v="0"/>
    <s v="New area of investment "/>
  </r>
  <r>
    <s v="3. Integrated and sustainable land management to maximize reliable, efficient and productive investments in a gender-responsive and climate resilient manner"/>
    <s v="3.2 Inclusive land administration that regulate and provide guidance for land tenure security enhanced"/>
    <s v="3.2.1 Percentage of registered state land optimally used"/>
    <s v="To be determined (TBD)"/>
    <s v="To be determined (TBD)"/>
    <s v="To be determined (TBD)"/>
    <n v="5000000"/>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2 Inclusive land administration that regulate and provide guidance for land tenure security enhanced"/>
    <s v="3.2.2 Model linking land use/ administration in place"/>
    <s v="LAIS"/>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171"/>
    <n v="0"/>
    <n v="0"/>
    <m/>
    <m/>
    <m/>
    <m/>
    <m/>
    <s v="1.Review of the concept note and development of the project proposal              2. Support to the development of feasibility study"/>
    <n v="250000"/>
    <s v="Environment and Natural Resources"/>
    <s v="Lands"/>
    <x v="37"/>
    <s v="Sectoral Ministry"/>
    <m/>
    <x v="0"/>
    <m/>
    <m/>
    <s v="To be determined"/>
    <s v="Medium"/>
    <s v="Technical Assistance"/>
    <m/>
    <m/>
    <s v="To be determined"/>
    <s v="4. Monitoring &amp; Evaluation (M&amp;E)"/>
    <m/>
    <n v="0"/>
    <s v="concept note"/>
  </r>
  <r>
    <s v="3. Integrated and sustainable land management to maximize reliable, efficient and productive investments in a gender-responsive and climate resilient manner"/>
    <s v="3.3 Harmonized and integrated spatial data management system for sustainable land use management enhanced"/>
    <s v="3.3.1 Accurate data on exposure to climate vulnerability on households (HHs) and infrastructures in high risk areas reported"/>
    <s v="To be determined (TBD)"/>
    <s v="To be determined (TBD)"/>
    <s v="To be determined (TBD)"/>
    <n v="2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3 Harmonized and integrated spatial data management system for sustainable land use management enhanced"/>
    <s v="3.3.2 Percentage of operational integrated geospatial information framework integrated with environmental and socio economic statistics"/>
    <s v="To be determined (TBD)"/>
    <s v="To be determined (TBD)"/>
    <s v="To be determined (TBD)"/>
    <m/>
    <s v="AFOLU (Agriculture, Forestry &amp; Other Land Use)"/>
    <s v="Adaptation"/>
    <s v="Ministry of Environment (MoE)_x000a_"/>
    <s v="Sectoral Ministry "/>
    <s v="Sectoral Ministry "/>
    <s v="Sectoral Ministry "/>
    <s v="To be determined (TBD)"/>
    <m/>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n v="400000000"/>
    <s v="Buildings &amp; Infrastructure"/>
    <s v="Adaptation"/>
    <s v="Ministry of Infrastructure (MININFRA)"/>
    <s v="Sectoral Ministry "/>
    <s v="Sectoral Ministry "/>
    <s v="Sectoral Ministry "/>
    <s v="To be determined (TBD)"/>
    <s v="MoE, RLUMA, RWB, WASAC, Districts, Private Sector,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2"/>
    <n v="15594932.920954388"/>
    <n v="3.898733230238597E-2"/>
    <n v="15594932.920954388"/>
    <m/>
    <m/>
    <m/>
    <m/>
    <s v="Not Applicable"/>
    <s v="Not Applicable"/>
    <s v="Urbanization, rural settlements"/>
    <s v="Urbanization, rural settlements"/>
    <x v="38"/>
    <s v="Local Government (Districts, Provinces, CoK)"/>
    <m/>
    <x v="1"/>
    <s v="2020*"/>
    <n v="2021"/>
    <s v="Start date: 1/07/2016_x000a_End date: 30/06/2021_x000a_"/>
    <s v="Not Applicable"/>
    <s v="Project"/>
    <s v="Wolrd Bank/GoR"/>
    <s v="Grant/GoR"/>
    <s v="Multirateral"/>
    <m/>
    <m/>
    <n v="15594932.920954388"/>
    <s v="Countrywide.the project will contribute to  upgrade unplanned settlements in the Nyarugenge District / City of Kigali and provision of Basic Infrastructure in Secondary Cities_x000a_"/>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3"/>
    <n v="5336617.2801601728"/>
    <n v="1.3341543200400431E-2"/>
    <n v="1334154.3200400432"/>
    <n v="1334154.3200400432"/>
    <n v="1334154.3200400432"/>
    <n v="1334154.3200400432"/>
    <m/>
    <s v="Not Applicable"/>
    <s v="Not Applicable"/>
    <s v="Urbanization, rural settlements"/>
    <s v="Urbanization, rural settlements"/>
    <x v="39"/>
    <s v="Sectoral Ministry"/>
    <m/>
    <x v="2"/>
    <s v="2020*"/>
    <n v="2024"/>
    <s v="Start date: 1/7/2016_x000a_End date: 30/6/2024_x000a_"/>
    <s v="Not Applicable"/>
    <s v="Technical Assistance"/>
    <s v="Ministry of Finance and Economic Planning (MINECOFIN)/GoR"/>
    <s v="Government of Rwanda(GoR)"/>
    <s v="Government of Rwanda(GoR)"/>
    <s v="2. Policy, Strategy &amp; Legislation"/>
    <m/>
    <n v="5336617.2801601728"/>
    <s v="The project seeks to review and update CoK and secondary city master plans to respond to the actual development needs of the respective districts while being aligned to the land use management master plan (NLUMP)"/>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4"/>
    <n v="21989663.152850486"/>
    <n v="5.4974157882126215E-2"/>
    <m/>
    <n v="1016847.0378597643"/>
    <n v="945354.87621696806"/>
    <n v="7545185.7181906365"/>
    <n v="12482275.520583119"/>
    <s v="Not Applicable"/>
    <s v="Not Applicable"/>
    <s v="Urbanization, rural settlements"/>
    <s v="Urbanization, rural settlements"/>
    <x v="40"/>
    <s v="Sectoral Ministry"/>
    <m/>
    <x v="2"/>
    <n v="2020"/>
    <n v="2025"/>
    <s v="Start date: 1/12/2020_x000a_End date: 1/12/2025"/>
    <s v="Not Applicable"/>
    <s v="Project"/>
    <s v="Wolrd Bank/GoR"/>
    <s v="Grant/GoR"/>
    <s v="Multirateral"/>
    <s v="3. Budgeting &amp; Investment"/>
    <m/>
    <n v="175450000"/>
    <s v="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_x000a_"/>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5"/>
    <n v="1653188.0556857134"/>
    <n v="4.1329701392142839E-3"/>
    <n v="1653188.0556857134"/>
    <m/>
    <m/>
    <m/>
    <m/>
    <s v="Not Applicable"/>
    <s v="Not Applicable"/>
    <s v="Urbanization, rural settlements"/>
    <s v="Urbanization, rural settlements"/>
    <x v="39"/>
    <s v="Sectoral Ministry"/>
    <m/>
    <x v="1"/>
    <s v="2020*"/>
    <n v="2021"/>
    <s v="Start date: 01/01/2016_x000a_End date: 30/06/2021_x000a_"/>
    <s v="Not Applicable"/>
    <s v="Project"/>
    <s v="Ministry of Finance and Economic Planning (MINECOFIN)/GoR"/>
    <s v="Government of Rwanda(GoR)"/>
    <s v="Government of Rwanda(GoR)"/>
    <s v="3. Budgeting &amp; Investment"/>
    <m/>
    <n v="1653188.0556857134"/>
    <s v="Nyarugenge, Burera, Nyagatare, Musanze and Gicumbi.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6"/>
    <n v="0"/>
    <n v="0"/>
    <m/>
    <m/>
    <m/>
    <m/>
    <m/>
    <s v="1. Support to develop the concept note . 2. Stakeholders engagement  "/>
    <n v="300000"/>
    <s v="Urbanization, rural settlements"/>
    <s v="Urbanization, rural settlements"/>
    <x v="39"/>
    <s v="Sectoral Ministry"/>
    <m/>
    <x v="0"/>
    <n v="2020"/>
    <n v="2025"/>
    <s v="Start date: 2020_x000a_End date: 2025_x000a_"/>
    <s v="Medium"/>
    <s v="Project"/>
    <m/>
    <m/>
    <s v="To be determined"/>
    <s v="3. Budgeting &amp; Investment"/>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7"/>
    <n v="0"/>
    <n v="0"/>
    <m/>
    <m/>
    <m/>
    <m/>
    <m/>
    <s v="1.Review of the concept note and development of the project proposal                  2. Support to the development of feasibility study                                                      3. Stakeholders engagement                                                                      4.Procurement of land.                                                                                           5. Procureement of constructin materials                                                                     6. Construction "/>
    <n v="800000"/>
    <s v="Urbanization, rural settlements"/>
    <s v="Urbanization, rural settlements"/>
    <x v="39"/>
    <s v="Private Sector Company"/>
    <m/>
    <x v="0"/>
    <m/>
    <m/>
    <s v="To be determined"/>
    <s v="High"/>
    <s v="Project"/>
    <m/>
    <m/>
    <s v="To be determined"/>
    <s v="3. Budgeting &amp; Investment"/>
    <m/>
    <n v="0"/>
    <s v="Business Plan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8"/>
    <n v="22489261.800381724"/>
    <n v="5.622315450095431E-2"/>
    <n v="5622315.4500954309"/>
    <n v="5622315.4500954309"/>
    <n v="5622315.4500954309"/>
    <n v="5622315.4500954309"/>
    <m/>
    <s v="Not Applicable"/>
    <s v="Not Applicable"/>
    <s v="Urbanization, rural settlements"/>
    <s v="Urbanization, rural settlements"/>
    <x v="39"/>
    <s v="Sectoral Ministry"/>
    <m/>
    <x v="2"/>
    <s v="2020*"/>
    <n v="2024"/>
    <s v="Start date: 1/7/2017_x000a_End date: 30/6/2024_x000a_"/>
    <s v="Not Applicable"/>
    <s v="Project"/>
    <s v="Ministry of Finance and Economic Planning (MINECOFIN)/GoR"/>
    <s v="Government of Rwanda(GoR)"/>
    <s v="Government of Rwanda(GoR)"/>
    <s v="3. Budgeting &amp; Investment"/>
    <m/>
    <n v="22489261.800381724"/>
    <s v=" Busanza and Batsinda.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9"/>
    <n v="502001.28643241845"/>
    <n v="1.255003216081046E-3"/>
    <m/>
    <m/>
    <m/>
    <m/>
    <m/>
    <s v="Not Applicable"/>
    <s v="Not Applicable"/>
    <s v="Urbanization, rural settlements"/>
    <s v="Urbanization, rural settlements"/>
    <x v="39"/>
    <s v="Sectoral Ministry"/>
    <m/>
    <x v="1"/>
    <n v="2020"/>
    <n v="2021"/>
    <s v="Start date: 1/1/2020_x000a_End date: 30/6/2021_x000a_"/>
    <s v="Not Applicable"/>
    <s v="Project"/>
    <s v="FONERWA"/>
    <s v="Grant/GoR"/>
    <s v="Government of Rwanda(GoR)"/>
    <s v="3. Budgeting &amp; Investment"/>
    <m/>
    <n v="502001.28643241845"/>
    <s v="Kirehe and Nyagatare. The project contributes to green rural imidugudu settlements towards achieving climate resilient human settle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0"/>
    <n v="758876.41458161536"/>
    <n v="1.8971910364540385E-3"/>
    <m/>
    <m/>
    <m/>
    <m/>
    <m/>
    <s v="Not Applicable"/>
    <s v="Not Applicable"/>
    <s v="Education"/>
    <s v="Education"/>
    <x v="41"/>
    <s v="Non Government Organizations"/>
    <m/>
    <x v="1"/>
    <n v="2020"/>
    <n v="2021"/>
    <s v="Start date: 8/12/2020_x000a_End date: 30/6/2021_x000a_"/>
    <s v="Not Applicable"/>
    <s v="Project"/>
    <s v="FONERWA"/>
    <s v="Government of Rwanda(GoR)"/>
    <s v="Government of Rwanda(GoR)"/>
    <s v="3. Budgeting &amp; Investment"/>
    <m/>
    <n v="758876.41458161536"/>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1"/>
    <n v="2693823.0204600003"/>
    <n v="6.734557551150001E-3"/>
    <m/>
    <m/>
    <m/>
    <n v="897941.00682000001"/>
    <n v="1795882.01364"/>
    <s v="Not Applicable"/>
    <s v="Not Applicable"/>
    <s v="Urbanization, rural settlements"/>
    <s v="Urbanization, rural settlements"/>
    <x v="39"/>
    <s v="Sectoral Ministry"/>
    <m/>
    <x v="2"/>
    <n v="2020"/>
    <n v="2024"/>
    <s v="Start date: 1/7/2020_x000a_End date: 30/06/2024                                  Extended to 2026_x000a_"/>
    <s v="Not Applicable"/>
    <s v="Project"/>
    <s v="ENABEL"/>
    <s v="Grant/GoR"/>
    <s v="Bilateral"/>
    <s v="3. Budgeting &amp; Investment"/>
    <m/>
    <n v="1570824.3720811014"/>
    <s v="Musanze, Rubavu and Rwamagana. The project contributes to develop functional urban infrastructure for inclusive and sustainable develop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2"/>
    <n v="777572.39"/>
    <n v="1.943930975E-3"/>
    <m/>
    <n v="295007.23"/>
    <m/>
    <m/>
    <m/>
    <s v="Not Applicable"/>
    <s v="Not Applicable"/>
    <s v="Education"/>
    <s v="Education"/>
    <x v="42"/>
    <s v="Local Government (Districts, Provinces, CoK)"/>
    <m/>
    <x v="2"/>
    <n v="2021"/>
    <n v="2023"/>
    <s v="Start date: 07/09/2021_x000a_End date: 31/12/2023_x000a_"/>
    <s v="Not Applicable"/>
    <s v="Technical Assistance"/>
    <s v="ENABEL"/>
    <s v="Grant"/>
    <s v="Bilateral"/>
    <s v="1. Knowledge Products (Capacity Building or Technology Transfer)"/>
    <m/>
    <n v="777572.39"/>
    <s v="The objective of the project is to support skills development through dual training specially to promote the production and correct use of “Made in Rwanda” (MiR) construction materials"/>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3"/>
    <n v="22959765.302476719"/>
    <n v="5.73994132561918E-2"/>
    <n v="3951100.1002199431"/>
    <n v="7071155.6139946897"/>
    <n v="7910843.4465081189"/>
    <n v="4026666.1417539665"/>
    <m/>
    <s v="Not Applicable"/>
    <s v="Not Applicable"/>
    <s v="Urbanization, rural settlements"/>
    <s v="Urbanization, rural settlements"/>
    <x v="39"/>
    <s v="Sectoral Ministry"/>
    <m/>
    <x v="2"/>
    <n v="2020"/>
    <n v="2024"/>
    <s v="Start date: 13/2020_x000a_End date: 30/06/2024_x000a_"/>
    <s v="Not Applicable"/>
    <s v="Project"/>
    <s v="ENABEL"/>
    <s v="Grant/GoR"/>
    <s v="Bilateral"/>
    <s v="3. Budgeting &amp; Investment"/>
    <m/>
    <n v="22959765.302476719"/>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m/>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4"/>
    <n v="0"/>
    <n v="0"/>
    <m/>
    <m/>
    <m/>
    <m/>
    <m/>
    <s v=" 1.Support to develop the concept note 2. Stakeholders engagement  "/>
    <n v="300000"/>
    <s v="Urbanization, rural settlements"/>
    <s v="Urbanization, rural settlements"/>
    <x v="5"/>
    <s v="Non Government Organizations"/>
    <m/>
    <x v="0"/>
    <n v="2023"/>
    <m/>
    <s v="Start date: 01/01/2023_x000a_End date: _x000a_"/>
    <s v="Medium"/>
    <s v="Technical Assistance"/>
    <m/>
    <m/>
    <s v="To be determined"/>
    <s v="1. Knowledge Products (Capacity Building or Technology Transfer)"/>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5"/>
    <n v="0"/>
    <n v="0"/>
    <m/>
    <m/>
    <m/>
    <m/>
    <m/>
    <s v="1. Support to develop the concept note 2. Stakeholders engagemen"/>
    <n v="50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6"/>
    <n v="10573515"/>
    <n v="2.64337875E-2"/>
    <m/>
    <m/>
    <m/>
    <m/>
    <m/>
    <s v="1.Review of the concept note and development of the project proposal                         2. Support to the development of feasibility study                                                   3. Conduct awaireness raising on climate resilience technologies"/>
    <n v="500000"/>
    <s v="Urbanization, rural settlements"/>
    <s v="Urbanization, rural settlements"/>
    <x v="14"/>
    <s v="Sectoral Ministry"/>
    <m/>
    <x v="5"/>
    <m/>
    <m/>
    <s v="To be determined"/>
    <s v="High"/>
    <s v="Project"/>
    <s v="IFE"/>
    <m/>
    <s v="To be determined"/>
    <s v="3. Budgeting &amp; Investment"/>
    <m/>
    <n v="10573515"/>
    <s v="IFE-07-RWA-C1 Concept Note: Project (W1)"/>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7"/>
    <n v="0"/>
    <n v="0"/>
    <m/>
    <m/>
    <m/>
    <m/>
    <m/>
    <s v="1.Review of the concept note and development of the project proposal                 2. Support to the development of feasibility study"/>
    <n v="500000"/>
    <s v="Urbanization, rural settlements"/>
    <s v="Urbanization, rural settlements"/>
    <x v="14"/>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8"/>
    <n v="10000000"/>
    <n v="2.5000000000000001E-2"/>
    <m/>
    <m/>
    <m/>
    <m/>
    <m/>
    <s v="Not Applicable"/>
    <s v="Not Applicable"/>
    <s v="Urbanization, rural settlements"/>
    <s v="Urbanization, rural settlements"/>
    <x v="10"/>
    <s v="Sectoral Ministry"/>
    <m/>
    <x v="1"/>
    <n v="2020"/>
    <n v="2021"/>
    <s v="Start: 01/01/2020_x000a_End: 30/09/2021_x000a_"/>
    <s v="Not Applicable"/>
    <s v="Project"/>
    <s v="GCF/GoR/Germany Government-KFW"/>
    <s v="Grant/GoR"/>
    <s v="Multirateral"/>
    <m/>
    <m/>
    <n v="10000000"/>
    <s v="Gasabo"/>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9"/>
    <n v="0"/>
    <n v="0"/>
    <m/>
    <m/>
    <m/>
    <m/>
    <m/>
    <s v="1.Review of the concept note and development of the project proposal                 2. Support to the development of feasibility study"/>
    <n v="500000"/>
    <s v="Urbanization, rural settlements"/>
    <s v="Urbanization, rural settlements"/>
    <x v="39"/>
    <s v="Sectoral Ministry"/>
    <m/>
    <x v="0"/>
    <m/>
    <m/>
    <s v="To be determined"/>
    <s v="High"/>
    <s v="Project"/>
    <m/>
    <m/>
    <s v="To be determined"/>
    <m/>
    <m/>
    <n v="0"/>
    <s v="New area of investment (Concept not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0"/>
    <n v="32513550"/>
    <n v="8.1283875000000005E-2"/>
    <m/>
    <m/>
    <m/>
    <m/>
    <n v="32513550"/>
    <s v="Not Applicable"/>
    <s v="Not Applicable"/>
    <s v="Urbanization, rural settlements"/>
    <s v="Urbanization, rural settlements"/>
    <x v="10"/>
    <s v="Sectoral Ministry"/>
    <m/>
    <x v="4"/>
    <n v="2024"/>
    <n v="2030"/>
    <s v="Start: 2024_x000a_End: 2030_x000a_"/>
    <s v="Not Applicable"/>
    <s v="Project"/>
    <s v="BMWK/Germany (IKI)"/>
    <s v="Grant"/>
    <s v="Multirateral"/>
    <s v="3. Budgeting &amp; Investment"/>
    <m/>
    <n v="32513550"/>
    <s v="Updated from without support  to planned (FONERWA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1"/>
    <n v="468700.00000000006"/>
    <n v="1.17175E-3"/>
    <m/>
    <m/>
    <m/>
    <m/>
    <m/>
    <m/>
    <m/>
    <s v="Urbanization, rural settlements"/>
    <s v="Urbanization, rural settlements"/>
    <x v="24"/>
    <s v="Sectoral Ministry"/>
    <m/>
    <x v="2"/>
    <n v="2022"/>
    <n v="2025"/>
    <s v="Start: 01/11/2022_x000a_End: 31/12/2025_x000a_"/>
    <s v="Not Applicable"/>
    <s v="Project"/>
    <s v="BMWK/Germany (IKI)"/>
    <s v="Grant/GoR"/>
    <s v="Multirateral"/>
    <s v="3. Budgeting &amp; Investment"/>
    <m/>
    <n v="468700.00000000006"/>
    <s v="New project GIZ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2"/>
    <n v="1004543.2232206281"/>
    <n v="2.5113580580515701E-3"/>
    <m/>
    <n v="1004543.2232206281"/>
    <m/>
    <m/>
    <m/>
    <s v="Not Applicable"/>
    <s v="Not Applicable"/>
    <s v="Urbanization, rural settlements"/>
    <s v="Urbanization, rural settlements"/>
    <x v="24"/>
    <s v="Local Government (Districts, Provinces, CoK)"/>
    <m/>
    <x v="4"/>
    <m/>
    <m/>
    <s v="To be determined"/>
    <s v="Not Applicable"/>
    <s v="Project"/>
    <s v="Ministry of Finance and Economic Planning (MINECOFIN)/GoR"/>
    <s v="Government of Rwanda(GoR)"/>
    <s v="Government of Rwanda(GoR)"/>
    <m/>
    <m/>
    <n v="1004543.2232206281"/>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3"/>
    <n v="304668.16352788213"/>
    <n v="7.6167040881970529E-4"/>
    <e v="#REF!"/>
    <m/>
    <m/>
    <m/>
    <m/>
    <s v="Not Applicable"/>
    <s v="Not Applicable"/>
    <s v="Urbanization, rural settlements"/>
    <s v="Urbanization, rural settlements"/>
    <x v="24"/>
    <s v="Local Government (Districts, Provinces, CoK)"/>
    <m/>
    <x v="1"/>
    <n v="2020"/>
    <n v="2021"/>
    <s v="Start: 12/1/2020_x000a_End: 12/1/2021_x000a_"/>
    <s v="Not Applicable"/>
    <s v="Project"/>
    <s v="Ministry of Finance and Economic Planning (MINECOFIN)/GoR"/>
    <s v="Government of Rwanda(GoR)"/>
    <s v="Government of Rwanda(GoR)"/>
    <m/>
    <m/>
    <n v="304668.16352788213"/>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4"/>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5"/>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6"/>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7"/>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8"/>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9"/>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0"/>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1"/>
    <n v="0"/>
    <n v="0"/>
    <m/>
    <m/>
    <m/>
    <m/>
    <m/>
    <s v="Not Applicable"/>
    <s v="Not Applicable"/>
    <s v="Urbanization, rural settlements"/>
    <s v="Urbanization, rural settlements"/>
    <x v="17"/>
    <s v="Sectoral Ministry"/>
    <m/>
    <x v="0"/>
    <m/>
    <m/>
    <s v="To be determined"/>
    <s v="Low"/>
    <s v="Project"/>
    <s v="KfW"/>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2"/>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3"/>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4"/>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5"/>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6"/>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7"/>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8"/>
    <n v="0"/>
    <n v="0"/>
    <m/>
    <m/>
    <m/>
    <m/>
    <m/>
    <s v=" 1. Support to develop the concept note                                                               2. Support to the development of feasibility study"/>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9"/>
    <n v="66687494.799999997"/>
    <n v="0.16671873700000001"/>
    <n v="16671873.699999999"/>
    <n v="16671873.699999999"/>
    <n v="16671873.699999999"/>
    <n v="16671873.699999999"/>
    <m/>
    <s v="Not Applicable"/>
    <s v="Not Applicable"/>
    <s v="Urbanization, rural settlements"/>
    <s v="Urbanization, rural settlements"/>
    <x v="43"/>
    <s v="Sectoral Ministry"/>
    <m/>
    <x v="2"/>
    <s v="2020*"/>
    <n v="2024"/>
    <s v="Start date: 01/07/2011_x000a_End date: 30/06/2024_x000a_"/>
    <s v="Not Applicable"/>
    <s v="Project"/>
    <s v="Exim Bank of India/GoR "/>
    <s v="Loan/GoR"/>
    <s v="Multirateral"/>
    <s v="3. Budgeting &amp; Investment"/>
    <m/>
    <n v="216734359.16999999"/>
    <s v="The project objectives are to develop industrial parks to attract more investment, increase manufacturing-led production, create off farm jobs and increase household incom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idem as above "/>
    <x v="210"/>
    <n v="645444.27059546113"/>
    <n v="1.6136106764886528E-3"/>
    <m/>
    <n v="0"/>
    <n v="0"/>
    <n v="174004.80101422113"/>
    <n v="471439.46958124003"/>
    <s v="Not Applicable"/>
    <s v="Not Applicable"/>
    <s v="Urbanization, rural settlements"/>
    <s v="Urbanization, rural settlements"/>
    <x v="20"/>
    <s v="Non Government Organizations"/>
    <m/>
    <x v="2"/>
    <n v="2024"/>
    <n v="2025"/>
    <s v="Start date: 2024_x000a_End date: 2025_x000a_"/>
    <s v="Not Applicable"/>
    <s v="Project"/>
    <s v="Canadian Government/ Canadian Fund through WRI"/>
    <s v="Grant"/>
    <s v="Multirateral"/>
    <s v="3. Budgeting &amp; Investment"/>
    <m/>
    <n v="645444.27059546113"/>
    <s v="ARCOS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1"/>
    <n v="2858998.68"/>
    <n v="7.1474967000000004E-3"/>
    <m/>
    <n v="715338.1"/>
    <m/>
    <m/>
    <m/>
    <s v="Not Applicable"/>
    <s v="Not Applicable"/>
    <s v="Urbanization, rural settlements"/>
    <s v="Urbanization, rural settlements"/>
    <x v="43"/>
    <s v="Sectoral Ministry"/>
    <m/>
    <x v="2"/>
    <s v="2020*"/>
    <n v="2024"/>
    <s v="Start date: 02/12/2019_x000a_End date: 02/12/2024_x000a_"/>
    <s v="Not Applicable"/>
    <s v="Project"/>
    <s v="ENABEL"/>
    <s v="Grant"/>
    <s v="Bilateral"/>
    <s v="3. Budgeting &amp; Investment"/>
    <m/>
    <n v="2858998.68"/>
    <s v="This project intends to support private sector industries from clay and natural stones for competitiveness"/>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2"/>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3"/>
    <n v="0"/>
    <n v="0"/>
    <m/>
    <m/>
    <m/>
    <m/>
    <m/>
    <s v=" Support to develop the concept note "/>
    <n v="250000"/>
    <s v="Urbanization, rural settlements"/>
    <s v="Urbanization, rural settlements"/>
    <x v="44"/>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4"/>
    <n v="0"/>
    <n v="0"/>
    <m/>
    <m/>
    <m/>
    <m/>
    <m/>
    <s v="Not Applicable"/>
    <s v="Not Applicable"/>
    <s v="Urbanization, rural settlements"/>
    <s v="Urbanization, rural settlements"/>
    <x v="44"/>
    <s v="Local Government (Districts, Provinces, CoK)"/>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5"/>
    <n v="0"/>
    <n v="0"/>
    <m/>
    <m/>
    <m/>
    <m/>
    <m/>
    <s v="Not Applicable"/>
    <s v="Not Applicable"/>
    <s v="Urbanization, rural settlements"/>
    <s v="Urbanization, rural settlements"/>
    <x v="45"/>
    <s v="Local Government (Districts, Provinces, CoK)"/>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6"/>
    <n v="0"/>
    <n v="0"/>
    <m/>
    <m/>
    <m/>
    <m/>
    <m/>
    <s v=" Support to develop the concept note "/>
    <n v="300000"/>
    <s v="Urbanization, rural settlements"/>
    <s v="Urbanization, rural settlements"/>
    <x v="24"/>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7"/>
    <n v="0"/>
    <n v="0"/>
    <m/>
    <m/>
    <m/>
    <m/>
    <m/>
    <s v=" 1. Support to develop the concept note                                                                        2. Support to the development of feasibility study"/>
    <n v="500000"/>
    <s v="Urbanization, rural settlements"/>
    <s v="Urbanization, rural settlements"/>
    <x v="46"/>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8"/>
    <n v="0"/>
    <n v="0"/>
    <m/>
    <m/>
    <m/>
    <m/>
    <m/>
    <s v=" 1. Support to develop the concept note                                                                       2. Support to the development of feasibility study"/>
    <n v="500000"/>
    <s v="Urbanization, rural settlements"/>
    <s v="Urbanization, rural settlements"/>
    <x v="47"/>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9"/>
    <n v="94303"/>
    <n v="2.3575749999999999E-4"/>
    <n v="94303"/>
    <m/>
    <m/>
    <m/>
    <m/>
    <s v="Not Applicable"/>
    <s v="Not Applicable"/>
    <s v="Urbanization, rural settlements"/>
    <s v="Urbanization, rural settlements"/>
    <x v="48"/>
    <s v="Non Government Organizations"/>
    <m/>
    <x v="1"/>
    <s v="2020*"/>
    <n v="2021"/>
    <s v="Start date: 01-Jul-2017_x000a_End date: 30/6/2021_x000a__x000a_"/>
    <s v="Not Applicable"/>
    <s v="Project"/>
    <s v="GGGI"/>
    <s v="Grant/GoR"/>
    <s v="Multirateral"/>
    <s v="3. Budgeting &amp; Investment"/>
    <m/>
    <n v="94303"/>
    <s v="Project is continuing in 2021 under a different title (Climate Resilient Urban Development) with more focused outputs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0"/>
    <n v="52819"/>
    <n v="1.320475E-4"/>
    <n v="52819"/>
    <m/>
    <m/>
    <m/>
    <m/>
    <s v="Not Applicable"/>
    <s v="Not Applicable"/>
    <s v="Urbanization, rural settlements"/>
    <s v="Urbanization, rural settlements"/>
    <x v="48"/>
    <s v="Non Government Organizations"/>
    <m/>
    <x v="1"/>
    <s v="2020*"/>
    <n v="2021"/>
    <s v="Start date: 01-Jul-2016_x000a_End date: 30/6/2021_x000a__x000a_"/>
    <s v="Not Applicable"/>
    <s v="Technical Assistance"/>
    <s v="GGGI"/>
    <s v="Grant"/>
    <s v="Multirateral"/>
    <s v="1. Knowledge Products (Capacity Building or Technology Transfer)"/>
    <m/>
    <n v="52819"/>
    <s v="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1"/>
    <n v="60000"/>
    <n v="1.4999999999999999E-4"/>
    <n v="60000"/>
    <m/>
    <m/>
    <m/>
    <m/>
    <s v="Not Applicable"/>
    <s v="Not Applicable"/>
    <s v="Urbanization, rural settlements"/>
    <s v="Urbanization, rural settlements"/>
    <x v="48"/>
    <s v="Non Government Organizations"/>
    <m/>
    <x v="1"/>
    <n v="2020"/>
    <n v="2021"/>
    <s v="Start date: 01-Jul-2020_x000a_End date: 30/6/2021_x000a__x000a_"/>
    <s v="Not Applicable"/>
    <s v="Technical Assistance"/>
    <s v="GGGI"/>
    <s v="Grant"/>
    <s v="Multirateral"/>
    <s v="1. Knowledge Products (Capacity Building or Technology Transfer)"/>
    <m/>
    <n v="60000"/>
    <s v="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2"/>
    <n v="847788.90077999991"/>
    <n v="2.1194722519499998E-3"/>
    <n v="211876.3"/>
    <n v="211876.3"/>
    <n v="211876.3"/>
    <n v="31200.000779999998"/>
    <n v="180960"/>
    <s v="Not Applicable"/>
    <s v="Not Applicable"/>
    <s v="Multi-Sector"/>
    <s v="Urbanization, rural settlements"/>
    <x v="49"/>
    <s v="Sectoral Ministry"/>
    <m/>
    <x v="2"/>
    <s v="2020*"/>
    <n v="2025"/>
    <s v="Start date: 01/07/2015_x000a_End date: 30/6/2025_x000a__x000a_"/>
    <s v="Not Applicable"/>
    <s v="Technical Assistance"/>
    <s v="Ministry of Finance and Economic Planning (MINECOFIN)/GoR"/>
    <s v="Government of Rwanda(GoR)"/>
    <s v="Government of Rwanda(GoR)"/>
    <s v="1. Knowledge Products (Capacity Building or Technology Transfer)"/>
    <m/>
    <n v="2118762.75"/>
    <s v="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3"/>
    <n v="50000000"/>
    <n v="0.125"/>
    <m/>
    <m/>
    <m/>
    <m/>
    <m/>
    <s v="Not Applicable"/>
    <s v="Not Applicable"/>
    <s v="Urbanization, rural settlements"/>
    <s v="Urbanization, rural settlements"/>
    <x v="24"/>
    <s v="Local Government (Districts, Provinces, CoK)"/>
    <m/>
    <x v="5"/>
    <m/>
    <m/>
    <s v="To be determined"/>
    <s v="Low"/>
    <s v="Project"/>
    <s v="GCF/GoR"/>
    <m/>
    <s v="To be determined"/>
    <s v="3. Budgeting &amp; Investment"/>
    <m/>
    <n v="50000000"/>
    <s v="PPF. Pilot innovative strategies to develop low carbon and climate resilient neighbourhood "/>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n v="59300000"/>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4"/>
    <n v="0"/>
    <n v="0"/>
    <m/>
    <m/>
    <m/>
    <m/>
    <m/>
    <s v=" 1.Support to develop the concept note .                                                              2. Mapping the targeted sites                                                                                   3. Awaireness raising on sustainable mining "/>
    <n v="220000"/>
    <s v="Private Sector Development"/>
    <s v="Private Sector Development"/>
    <x v="29"/>
    <s v="Non Government Organizations"/>
    <m/>
    <x v="0"/>
    <m/>
    <m/>
    <s v="To be determined"/>
    <s v="Medium"/>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5"/>
    <n v="0"/>
    <n v="0"/>
    <m/>
    <m/>
    <m/>
    <m/>
    <m/>
    <s v="Not Applicable"/>
    <s v="Not Applicable"/>
    <s v="Private Sector Development"/>
    <s v="Private Sector Development"/>
    <x v="29"/>
    <s v="Non Government Organizations"/>
    <m/>
    <x v="0"/>
    <m/>
    <m/>
    <s v="To be determined"/>
    <s v="Low"/>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6"/>
    <n v="464213"/>
    <n v="7.8282124789207427E-3"/>
    <m/>
    <m/>
    <m/>
    <m/>
    <m/>
    <s v="Not Applicable"/>
    <s v="Not Applicable"/>
    <s v="Private Sector Development"/>
    <s v="Private Sector Development"/>
    <x v="50"/>
    <s v="Sectoral Ministry"/>
    <m/>
    <x v="5"/>
    <m/>
    <m/>
    <s v="To be determined"/>
    <s v="Low"/>
    <s v="Project"/>
    <m/>
    <m/>
    <s v="To be determined"/>
    <m/>
    <m/>
    <n v="464213"/>
    <s v="concept Note 2022, 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7"/>
    <n v="0"/>
    <n v="0"/>
    <m/>
    <m/>
    <m/>
    <m/>
    <m/>
    <s v="Not Applicable"/>
    <s v="Not Applicable"/>
    <s v="Private Sector Development"/>
    <s v="Private Sector Development"/>
    <x v="50"/>
    <s v="Sectoral Ministry"/>
    <m/>
    <x v="0"/>
    <m/>
    <m/>
    <s v="To be determined"/>
    <s v="Low"/>
    <s v="Technical Assistance"/>
    <m/>
    <m/>
    <s v="To be determined"/>
    <s v="1. Knowledge Products (Capacity Building or Technology Transfer)"/>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8"/>
    <n v="0"/>
    <n v="0"/>
    <m/>
    <m/>
    <m/>
    <m/>
    <m/>
    <s v="1.Review of the concept note and development of the project proposal                                                                                2. Support to the development of feasibility study"/>
    <n v="220000"/>
    <s v="Private Sector Development"/>
    <s v="Private Sector Development"/>
    <x v="50"/>
    <s v="Sectoral Ministry"/>
    <m/>
    <x v="5"/>
    <m/>
    <m/>
    <s v="To be determined"/>
    <s v="Medium"/>
    <s v="Technical Assistance"/>
    <m/>
    <m/>
    <s v="To be determined"/>
    <m/>
    <m/>
    <n v="0"/>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n v="5000000"/>
    <s v="Industry"/>
    <s v="Mitigation"/>
    <s v="Ministry of Environment (MoE)_x000a_"/>
    <s v="Environment or Climate Change"/>
    <s v="Environment or Climate Change"/>
    <s v="Sectoral Ministry "/>
    <s v="To be determined (TBD)"/>
    <s v="Mining Companies"/>
    <s v="phasing out of diesel gensets for on-site electricity consumption, to be replaced with grid and/or on-site renewable power production."/>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9"/>
    <n v="16688626.33"/>
    <n v="3.3377252660000001"/>
    <n v="4079241.5274044983"/>
    <m/>
    <m/>
    <m/>
    <m/>
    <s v="Not Applicable"/>
    <s v="Not Applicable"/>
    <s v="Private Sector Development"/>
    <s v="Private Sector Development"/>
    <x v="50"/>
    <s v="Sectoral Ministry"/>
    <m/>
    <x v="2"/>
    <s v="2020*"/>
    <n v="2024"/>
    <s v="Start date: 01-Jul-2016_x000a_End date: 30/6/2024_x000a__x000a_"/>
    <s v="Not Applicable"/>
    <s v="Technical Assistance"/>
    <s v="Ministry of Finance and Economic Planning (MINECOFIN)/GoR"/>
    <s v="Government of Rwanda(GoR)"/>
    <s v="Government of Rwanda(GoR)"/>
    <s v="3. Budgeting &amp; Investment"/>
    <m/>
    <n v="16688626.33"/>
    <s v="The project aims to confirm whether there are oil/gas reserves within the Kivu Rift Basin through different stages of Geology, Geophysics, Geochemistry, 2D- Seismic survey, and Drilling in the country."/>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0"/>
    <n v="619945.52088214259"/>
    <n v="0.12398910417642851"/>
    <n v="619945.52088214259"/>
    <m/>
    <m/>
    <m/>
    <m/>
    <s v="Not Applicable"/>
    <s v="Not Applicable"/>
    <s v="Private Sector Development"/>
    <s v="Private Sector Development"/>
    <x v="51"/>
    <s v="Sectoral Ministry"/>
    <m/>
    <x v="1"/>
    <s v="2020*"/>
    <n v="2021"/>
    <s v="Start date: 01-Jul-2018_x000a_End date: 30- Jun- 2021_x000a_"/>
    <s v="Not Applicable"/>
    <s v="Technical Assistance"/>
    <s v="Ministry of Finance and Economic Planning (MINECOFIN)/GoR"/>
    <s v="Government of Rwanda(GoR)"/>
    <s v="Government of Rwanda(GoR)"/>
    <s v="3. Budgeting &amp; Investment"/>
    <m/>
    <n v="619945.52088214259"/>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1"/>
    <n v="118547.65"/>
    <n v="2.3709529999999999E-2"/>
    <m/>
    <m/>
    <m/>
    <m/>
    <m/>
    <s v="Not Applicable"/>
    <s v="Not Applicable"/>
    <s v="Private Sector Development"/>
    <s v="Private Sector Development"/>
    <x v="51"/>
    <s v="Sectoral Ministry"/>
    <m/>
    <x v="1"/>
    <n v="2021"/>
    <n v="2023"/>
    <s v="Start date: 30/09/2021 _x000a_End date: 30/06/2023     _x000a_"/>
    <s v="Not Applicable"/>
    <s v="Technical Assistance"/>
    <s v="GIZ"/>
    <s v="Grant/GoR"/>
    <s v="Bilateral"/>
    <s v="1. Knowledge Products (Capacity Building or Technology Transfer)"/>
    <m/>
    <n v="118547.65"/>
    <s v="The objective of the project is to support the digitalization of geological information in Rwanda"/>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n v="2000000"/>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2"/>
    <n v="0"/>
    <n v="0"/>
    <m/>
    <m/>
    <m/>
    <m/>
    <m/>
    <s v="1.Review of the concept note and development of the full project proposal                 "/>
    <n v="200000"/>
    <s v="Private Sector Development"/>
    <s v="Private Sector Development"/>
    <x v="12"/>
    <s v="Private Sector Company"/>
    <m/>
    <x v="0"/>
    <m/>
    <m/>
    <s v="To be determined"/>
    <s v="High"/>
    <s v="Project"/>
    <s v="GCF/FONERWA"/>
    <m/>
    <s v="To be determined"/>
    <m/>
    <m/>
    <n v="0"/>
    <s v="Project Idea Note "/>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m/>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3"/>
    <n v="25831.063370089276"/>
    <n v="1.2915531685044638E-2"/>
    <n v="25831.063370089276"/>
    <m/>
    <m/>
    <m/>
    <m/>
    <s v="Not Applicable"/>
    <s v="Not Applicable"/>
    <s v="Environment and Natural Resources"/>
    <s v="Private Sector Development"/>
    <x v="32"/>
    <s v="Non Government Organizations"/>
    <m/>
    <x v="1"/>
    <n v="2020"/>
    <n v="2021"/>
    <s v="Start date: 1/10/2020 _x000a_End date: 31/10/2021     _x000a_"/>
    <s v="Not Applicable"/>
    <s v="Project"/>
    <s v="Austria"/>
    <s v="Grant"/>
    <s v="Bilateral"/>
    <s v="3. Budgeting &amp; Investment"/>
    <m/>
    <n v="25831.063370089276"/>
    <s v="Rusizi District"/>
  </r>
  <r>
    <s v="6. Enhanced green energy production and use in industries."/>
    <s v="6.2 Efficient brick kilns increased "/>
    <s v="6.2.1 Number efficient brick kilns "/>
    <s v="To be determined (TBD)"/>
    <s v="To be determined (TBD)"/>
    <s v="To be determined (TBD)"/>
    <n v="13000000"/>
    <s v="Industry"/>
    <s v="Mitigation"/>
    <s v="Ministry of Infrastructure (MININFRA)"/>
    <s v="Private Sector"/>
    <s v="Private Sector"/>
    <s v="Private Sector "/>
    <s v="To be determined (TBD)"/>
    <s v="RHA, REMA, RFA, brick companies"/>
    <s v="Phasing out use of clamp kilns, and applying energy efficiency measures in the brick manufacturing industry"/>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4"/>
    <n v="829693.39800000004"/>
    <n v="6.3822569076923075E-2"/>
    <n v="829693.39800000004"/>
    <m/>
    <m/>
    <m/>
    <m/>
    <s v="Not Applicable"/>
    <s v="Not Applicable"/>
    <s v="Private Sector Development"/>
    <s v="Private Sector Development"/>
    <x v="52"/>
    <s v="Private Sector Company"/>
    <m/>
    <x v="1"/>
    <s v="2020*"/>
    <n v="2021"/>
    <s v="Start date: 2016_x000a_End date: 2021_x000a_"/>
    <s v="Not Applicable"/>
    <s v="Technical Assistance"/>
    <s v="Swiss Development Cooperation (SDC)/GoR"/>
    <s v="Grant"/>
    <s v="Multirateral"/>
    <s v="1. Knowledge Products (Capacity Building or Technology Transfer)"/>
    <m/>
    <n v="829693.39800000004"/>
    <s v="The Project consists of transfering . knowledge to the traditional brick makers and  building their  capacity to make mdern bricks using climate responsive methods. They are also trained to invest in big and modern brick yards"/>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5"/>
    <n v="0"/>
    <n v="0"/>
    <m/>
    <m/>
    <m/>
    <m/>
    <m/>
    <s v=" 1. Support to develop the concept note                                                                  2. Support to the development of feasibility study"/>
    <n v="220000"/>
    <s v="Private Sector Development"/>
    <s v="Private Sector Development"/>
    <x v="52"/>
    <s v="Private Sector Company"/>
    <m/>
    <x v="0"/>
    <n v="2021"/>
    <n v="2025"/>
    <s v="Start date: 2021_x000a_End date: 2025_x000a_"/>
    <s v="Medium"/>
    <s v="Technical Assistance"/>
    <s v="ENABEL"/>
    <m/>
    <s v="To be determined"/>
    <s v="1. Knowledge Products (Capacity Building or Technology Transfer)"/>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6"/>
    <n v="0"/>
    <n v="0"/>
    <m/>
    <m/>
    <m/>
    <m/>
    <m/>
    <s v=" Support to develop the concept note "/>
    <n v="220000"/>
    <s v="Private Sector Development"/>
    <s v="Private Sector Development"/>
    <x v="52"/>
    <s v="Private Sector Company"/>
    <m/>
    <x v="0"/>
    <n v="2021"/>
    <n v="2025"/>
    <s v="Start date: 2021_x000a_End date: 2025_x000a_"/>
    <s v="Medium"/>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7"/>
    <n v="0"/>
    <n v="0"/>
    <m/>
    <m/>
    <m/>
    <m/>
    <m/>
    <s v="Not Applicable"/>
    <s v="Not Applicable"/>
    <s v="Private Sector Development"/>
    <s v="Private Sector Development"/>
    <x v="52"/>
    <s v="Private Sector Company"/>
    <m/>
    <x v="0"/>
    <n v="2021"/>
    <n v="2025"/>
    <s v="Start date: 2021_x000a_End date: 2025_x000a_"/>
    <s v="Low"/>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8"/>
    <n v="0"/>
    <n v="0"/>
    <m/>
    <m/>
    <m/>
    <m/>
    <m/>
    <s v=" Support to develop the concept note "/>
    <n v="220000"/>
    <s v="Private Sector Development"/>
    <s v="Private Sector Development"/>
    <x v="52"/>
    <s v="Private Sector Company"/>
    <m/>
    <x v="0"/>
    <n v="2021"/>
    <n v="2025"/>
    <s v="Start date: 2021_x000a_End date: 2025_x000a_"/>
    <s v="Medium"/>
    <s v="Project"/>
    <s v="ENABEL"/>
    <m/>
    <s v="To be determined"/>
    <s v="3. Budgeting &amp; Investment"/>
    <m/>
    <n v="0"/>
    <m/>
  </r>
  <r>
    <s v="6. Enhanced green energy production and use in industries."/>
    <s v="6.3 Energy efficiency in cement production increased "/>
    <s v="6.3.1  Percentage of factories using non-fossil energy for ciment production"/>
    <s v="To be determined (TBD)"/>
    <s v="To be determined (TBD)"/>
    <s v="To be determined (TBD)"/>
    <n v="11000000"/>
    <s v="Industry"/>
    <s v="Mitigation"/>
    <s v="Ministry of Trade and Industry (MINICOM)"/>
    <s v="Sectoral Ministry "/>
    <s v="Sectoral Ministry "/>
    <s v="Sectoral Ministry "/>
    <s v="To be determined (TBD)"/>
    <s v="MOE (REMA), PSF"/>
    <s v="Use of waste heat recovery (WHR) and increased use of rice husks as fuel within clinker production."/>
    <s v="Reduced CO2 emmission"/>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6. Enhanced green energy production and use in industries."/>
    <s v="6.4 Pozzolana use in cement increased  "/>
    <s v="6.4.1 Quantity (t) of pozzolana used to relace clinker "/>
    <s v="current cement-to-clinker ratio: 0.7"/>
    <s v="an incremental 5% substitution of clinker with pozzolana through 2030. "/>
    <s v="To be determined (TBD)"/>
    <n v="8200000"/>
    <s v="Industry"/>
    <s v="Mitigation"/>
    <s v="Ministry of Trade and Industry (MINICOM)"/>
    <s v="Private Sector"/>
    <s v="Private Sector"/>
    <s v="Private Sector "/>
    <s v="To be determined (TBD)"/>
    <s v="MOE (REMA,), PSF"/>
    <s v="Increasing the share of volcanic pozzalanas used within national cement production beyond current cement-to-clinker ratio of 0.7, with target for an incremental 5% substitution of clinker with pozzolana through 2030. "/>
    <s v="Reduced clinker production and associated calcination process CO2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6. Enhanced green energy production and use in industries."/>
    <s v="6.4 Pozzolana use in cement increased  "/>
    <s v="6.4.2 Percentage of clinker/cement ratio "/>
    <s v="To be determined (TBD)"/>
    <s v="To be determined (TBD)"/>
    <s v="To be determined (TBD)"/>
    <m/>
    <s v="Industry"/>
    <s v="Mitigation"/>
    <s v="Ministry of Trade and Industry (MINICOM)"/>
    <s v="Private Sector"/>
    <m/>
    <s v="Private Sector "/>
    <s v="To be determined (TBD)"/>
    <m/>
    <m/>
    <m/>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n v="328000000"/>
    <s v="Energy"/>
    <s v="Mitigation"/>
    <s v="Ministry of Infrastructure (MININFRA)"/>
    <s v="Sectoral Ministry "/>
    <s v="Sectoral Ministry "/>
    <s v="Sectoral Ministry "/>
    <s v="To be determined (TBD)"/>
    <m/>
    <s v="Development of 56.75 MW large hydro capacity (capacity &gt; 5 MW), 24.5 MW small and mini hydro projects (capacity &lt;5MW) and 75 MW regional projects by 2030. "/>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9"/>
    <n v="1284010.4980003976"/>
    <n v="3.9146661524402365E-3"/>
    <n v="1284010.4980003976"/>
    <m/>
    <m/>
    <m/>
    <m/>
    <s v="Not Applicable"/>
    <s v="Not Applicable"/>
    <s v="Energy"/>
    <s v="Energy"/>
    <x v="53"/>
    <s v="Sectoral Ministry"/>
    <m/>
    <x v="1"/>
    <s v="2020*"/>
    <n v="2021"/>
    <s v="Start date: 01/07/2018_x000a_End date: 30/06/2021_x000a_"/>
    <s v="Not Applicable"/>
    <s v="Project"/>
    <s v="Ministry of Finance and Economic Planning (MINECOFIN)/GoR"/>
    <s v="Government of Rwanda(GoR)"/>
    <s v="Government of Rwanda(GoR)"/>
    <m/>
    <m/>
    <n v="1284010.4980003976"/>
    <s v=" Gatsibo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0"/>
    <n v="2678794.1968387319"/>
    <n v="8.1670554781668649E-3"/>
    <n v="379556.0034769171"/>
    <n v="735197.25173852569"/>
    <n v="0"/>
    <n v="734665.47570760967"/>
    <n v="829375.4659156797"/>
    <s v="Not Applicable"/>
    <s v="Not Applicable"/>
    <s v="Energy"/>
    <s v="Energy"/>
    <x v="53"/>
    <s v="Sectoral Ministry"/>
    <m/>
    <x v="2"/>
    <s v="2020*"/>
    <n v="2024"/>
    <s v="Start date: 1/7/2012 _x000a_End date: 31/12/2020     Extended 2024_x000a_"/>
    <s v="Not Applicable"/>
    <s v="Project"/>
    <s v="Netherlands/GoR"/>
    <s v="Grant/GoR"/>
    <s v="Bilateral"/>
    <s v="3. Budgeting &amp; Investment"/>
    <m/>
    <n v="2678794.1968387319"/>
    <s v="Rubavu.                                                                                            Extended from $1,703,352 (REMA-2024) from concluded to ongoing"/>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1"/>
    <n v="7242712"/>
    <n v="2.2081439024390245E-2"/>
    <n v="4032973"/>
    <m/>
    <m/>
    <n v="3209739"/>
    <m/>
    <s v="Not Applicable"/>
    <s v="Not Applicable"/>
    <s v="Energy"/>
    <s v="Energy"/>
    <x v="53"/>
    <s v="Sectoral Ministry"/>
    <m/>
    <x v="2"/>
    <s v="2020*"/>
    <n v="2026"/>
    <s v="Start date: 1/7/2017_x000a_Initial End date: 31/08/2019._x000a_Current End date: 30/06/2021_x000a_Extended to 2026"/>
    <s v="Not Applicable"/>
    <s v="Project"/>
    <s v="AfDB/GoR "/>
    <s v="Grant/GoR"/>
    <s v="Multirateral"/>
    <m/>
    <m/>
    <n v="19341631.413005248"/>
    <s v="Kirehe                                                                                              Extended from Concluded ( $16,131,892) to ongoing MINECOFIN MTPIP 2023-2026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2"/>
    <n v="9229470.0340199992"/>
    <n v="2.8138628152499998E-2"/>
    <n v="3712444.8"/>
    <n v="3712444.8"/>
    <m/>
    <n v="819000"/>
    <n v="985580.43402000004"/>
    <s v="Not Applicable"/>
    <s v="Not Applicable"/>
    <s v="Energy"/>
    <s v="Energy"/>
    <x v="53"/>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m/>
    <n v="27791694.789219692"/>
    <s v="Karongi; Gisagara; Nyanza                                                           Extended from Concluded with $ 25,987,114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3"/>
    <n v="514800"/>
    <n v="1.5695121951219513E-3"/>
    <m/>
    <m/>
    <m/>
    <n v="514800"/>
    <m/>
    <s v="Not Applicable"/>
    <s v="Not Applicable"/>
    <s v="Energy"/>
    <s v="Energy"/>
    <x v="53"/>
    <s v="Sectoral Ministry"/>
    <m/>
    <x v="2"/>
    <n v="2023"/>
    <n v="2026"/>
    <s v="Start date: 2023_x000a_End:2026_x000a_"/>
    <s v="Not Applicable"/>
    <s v="Project"/>
    <s v="Ministry of Finance and Economic Planning (MINECOFIN)/GoR"/>
    <s v="Government of Rwanda(GoR)"/>
    <s v="Government of Rwanda(GoR)"/>
    <s v="3. Budgeting &amp; Investment"/>
    <m/>
    <n v="5148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4"/>
    <n v="585000"/>
    <n v="1.7835365853658537E-3"/>
    <m/>
    <m/>
    <m/>
    <n v="585000"/>
    <m/>
    <s v="Not Applicable"/>
    <s v="Not Applicable"/>
    <s v="Energy"/>
    <s v="Energy"/>
    <x v="53"/>
    <s v="Sectoral Ministry"/>
    <m/>
    <x v="2"/>
    <n v="2023"/>
    <n v="2026"/>
    <s v="Start date: 2023_x000a_End:2026_x000a_"/>
    <s v="Not Applicable"/>
    <s v="Project"/>
    <s v="Ministry of Finance and Economic Planning (MINECOFIN)/GoR"/>
    <s v="Government of Rwanda(GoR)"/>
    <s v="Government of Rwanda(GoR)"/>
    <s v="3. Budgeting &amp; Investment"/>
    <m/>
    <n v="5850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5"/>
    <n v="331500"/>
    <n v="1.0106707317073171E-3"/>
    <m/>
    <m/>
    <m/>
    <n v="331500"/>
    <m/>
    <s v="Not Applicable"/>
    <s v="Not Applicable"/>
    <s v="Energy"/>
    <s v="Energy"/>
    <x v="53"/>
    <s v="Sectoral Ministry"/>
    <m/>
    <x v="2"/>
    <n v="2023"/>
    <n v="2026"/>
    <s v="Start date: 2023_x000a_End:2026_x000a_"/>
    <s v="Not Applicable"/>
    <s v="Project"/>
    <s v="Mixed (TBD)"/>
    <m/>
    <s v="Multirateral"/>
    <s v="3. Budgeting &amp; Investment"/>
    <m/>
    <n v="3315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6"/>
    <n v="1618315.6"/>
    <n v="4.9338890243902445E-3"/>
    <n v="1150315.6000000001"/>
    <n v="0"/>
    <n v="0"/>
    <n v="468000"/>
    <n v="0"/>
    <s v="Not Applicable"/>
    <s v="Not Applicable"/>
    <s v="Energy"/>
    <s v="Energy"/>
    <x v="53"/>
    <s v="Sectoral Ministry"/>
    <m/>
    <x v="2"/>
    <s v="2020*"/>
    <n v="2026"/>
    <s v="Start date: 1/7/2017_x000a_End date: 30/6/2020_x000a_Extended to 2026"/>
    <s v="Not Applicable"/>
    <s v="Project"/>
    <s v="Ministry of Finance and Economic Planning (MINECOFIN)/GoR"/>
    <s v="Government of Rwanda(GoR)"/>
    <s v="Government of Rwanda(GoR)"/>
    <m/>
    <m/>
    <n v="3918947.4068411426"/>
    <s v="Musanze, Nyabihu                                                                        Extended from Concluded with $3, 450,94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7"/>
    <n v="11723400"/>
    <n v="3.5742073170731706E-2"/>
    <m/>
    <m/>
    <m/>
    <n v="11723400"/>
    <m/>
    <s v="Not Applicable"/>
    <s v="Not Applicable"/>
    <s v="Energy"/>
    <s v="Energy"/>
    <x v="53"/>
    <s v="Sectoral Ministry"/>
    <m/>
    <x v="2"/>
    <s v="2020*"/>
    <n v="2026"/>
    <s v="Start date: 31/12/2014_x000a_Initial End date: 31/12/2019_x000a_Current End date: 30/06/2021_x000a_Extended to 2026"/>
    <s v="Not Applicable"/>
    <s v="Project"/>
    <s v="AfDB/KWF/ GoR"/>
    <s v="Grant/GoR"/>
    <s v="Multirateral"/>
    <m/>
    <m/>
    <n v="12390874.677483106"/>
    <s v="Rubavu, Karongi, Gasabo                                                             Extended from Concluded with $667,47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8"/>
    <n v="27323698.409089293"/>
    <n v="8.3303958564296621E-2"/>
    <n v="26993485.581469294"/>
    <m/>
    <m/>
    <n v="330212.82762"/>
    <m/>
    <s v="Not Applicable"/>
    <s v="Not Applicable"/>
    <s v="Energy"/>
    <s v="Energy"/>
    <x v="53"/>
    <s v="Sectoral Ministry"/>
    <m/>
    <x v="2"/>
    <s v="2020*"/>
    <n v="2026"/>
    <s v="Start date: 01/07/2019_x000a_End date: 30/06/2020_x000a_Extended to 2026"/>
    <s v="Not Applicable"/>
    <s v="Project"/>
    <s v="JICA/GoR"/>
    <s v="Grant/GoR"/>
    <s v="Bilateral"/>
    <m/>
    <m/>
    <n v="27323698.409089293"/>
    <s v="Kicukiro, Gasabo                                                                             Extended from Concluded with $26,993,48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9"/>
    <n v="162143784.00720185"/>
    <n v="0.49434080490000565"/>
    <n v="39429110.593360618"/>
    <n v="39429110.593360618"/>
    <n v="39429110.593360618"/>
    <n v="7898452.2271199999"/>
    <n v="35958000"/>
    <s v="Not Applicable"/>
    <s v="Not Applicable"/>
    <s v="Energy"/>
    <s v="Energy"/>
    <x v="53"/>
    <s v="Sectoral Ministry"/>
    <m/>
    <x v="2"/>
    <s v="2020*"/>
    <n v="2026"/>
    <s v="Start date: 01/07/2019_x000a_Current End date: 30/06/2024 Extended to 2026 _x000a_"/>
    <s v="Not Applicable"/>
    <s v="Project"/>
    <s v="CHINA/GoR"/>
    <s v="Grant/GoR"/>
    <s v="Bilateral"/>
    <m/>
    <m/>
    <n v="162143784.00720185"/>
    <s v="Rulindo                                                                                            Extended from Concluded with $157,716,442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Steven Bihinda (MININFRA)_x000a_Anicet Mushuti/Cyiza Frederic (EDCL)_x000a_"/>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0"/>
    <n v="0"/>
    <n v="0"/>
    <m/>
    <m/>
    <m/>
    <m/>
    <m/>
    <s v="1. Stakeholders engagement                                                                      2.Procurement of land.                                                                                           3. Procureement of constructin materials                                                                     4. Construction "/>
    <n v="760000"/>
    <s v="Energy"/>
    <s v="Energy"/>
    <x v="53"/>
    <s v="Sectoral Ministry"/>
    <m/>
    <x v="0"/>
    <m/>
    <m/>
    <s v="To be determined"/>
    <s v="Medium"/>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1"/>
    <n v="35869640.053208627"/>
    <n v="0.10935865869880679"/>
    <n v="7590097.3266043141"/>
    <n v="7590097.3266043141"/>
    <m/>
    <n v="6825000"/>
    <n v="13864445.4"/>
    <s v="Not Applicable"/>
    <s v="Not Applicable"/>
    <s v="Energy"/>
    <s v="Energy"/>
    <x v="53"/>
    <s v="Sectoral Ministry"/>
    <m/>
    <x v="2"/>
    <s v="2020*"/>
    <n v="2026"/>
    <s v="Start date: 01/07/2019_x000a_Current End date: 30/06/2022_x000a__x000a_Extended to 2026"/>
    <s v="Not Applicable"/>
    <s v="Technical Assistance"/>
    <s v="Ministry of Finance and Economic Planning (MINECOFIN)/GoR"/>
    <s v="Government of Rwanda(GoR)"/>
    <s v="Government of Rwanda(GoR)"/>
    <m/>
    <m/>
    <n v="35869640.053208627"/>
    <s v="The objective of this project is to improve visibility and remote control in the distribution network                                                          Extended from Concluded with $ 15,180,19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2"/>
    <n v="180187255.39565289"/>
    <n v="0.54935138840138076"/>
    <n v="50716418.260897629"/>
    <n v="50716418.260897629"/>
    <n v="50716418.260897629"/>
    <n v="14445875.01864"/>
    <n v="13592125.594319999"/>
    <s v="Not Applicable"/>
    <s v="Not Applicable"/>
    <s v="Energy"/>
    <s v="Energy"/>
    <x v="53"/>
    <s v="Sectoral Ministry"/>
    <m/>
    <x v="2"/>
    <s v="2020*"/>
    <n v="2024"/>
    <s v="Start date: 01/07/2010 _x000a_End date: 30/06/2024                 Extended to 2026_x000a_"/>
    <s v="Not Applicable"/>
    <s v="Project"/>
    <s v="AfDB, WB, SAUDI, BELGIUM/GoR"/>
    <s v="Grant/GoR"/>
    <s v="Multirateral"/>
    <s v="3. Budgeting &amp; Investment"/>
    <m/>
    <n v="202865673.04359052"/>
    <s v="All districts                                                                                    Extended from initial fund $202,865,673 to 2026 MINECOFIN MTPIP"/>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3"/>
    <n v="0"/>
    <n v="0"/>
    <m/>
    <m/>
    <m/>
    <m/>
    <m/>
    <s v="1.Review of the concept note and development of the project proposal            2. Support to the development of feasibility study"/>
    <n v="700000"/>
    <s v="Energy"/>
    <s v="Energy"/>
    <x v="53"/>
    <s v="Sectoral Ministry"/>
    <m/>
    <x v="0"/>
    <m/>
    <m/>
    <s v="To be determined"/>
    <s v="Medium"/>
    <s v="Project"/>
    <m/>
    <m/>
    <s v="To be determined"/>
    <m/>
    <m/>
    <n v="0"/>
    <s v="Project  Idea  Note (PIN)"/>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4"/>
    <n v="1094751.2897085142"/>
    <n v="3.3376563710625436E-3"/>
    <n v="364917.09656950471"/>
    <n v="364917.09656950471"/>
    <n v="364917.09656950471"/>
    <m/>
    <m/>
    <s v="Not Applicable"/>
    <s v="Not Applicable"/>
    <s v="Energy"/>
    <s v="Energy"/>
    <x v="53"/>
    <s v="Sectoral Ministry"/>
    <m/>
    <x v="2"/>
    <s v="2020*"/>
    <n v="2023"/>
    <s v="Start date:15/03/2018 _x000a_End date: 15/03/2023_x000a_"/>
    <s v="Not Applicable"/>
    <s v="Project"/>
    <s v="ENABEL"/>
    <s v="Grant/GoR"/>
    <s v="Bilateral"/>
    <m/>
    <m/>
    <n v="1094751.289708514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5"/>
    <n v="14877426.617605612"/>
    <n v="4.5358007980504912E-2"/>
    <n v="6024426.6176056108"/>
    <m/>
    <m/>
    <n v="8853000"/>
    <m/>
    <s v="Not Applicable"/>
    <s v="Not Applicable"/>
    <s v="Energy"/>
    <s v="Energy"/>
    <x v="53"/>
    <s v="Sectoral Ministry"/>
    <m/>
    <x v="2"/>
    <s v="2020*"/>
    <n v="2026"/>
    <s v="Start date: 03/07/2017_x000a_End date: 30/06/2021_x000a_Extended to 2026"/>
    <s v="Not Applicable"/>
    <s v="Project"/>
    <s v="KFW/GoR "/>
    <s v="Grant/GoR"/>
    <s v="Multirateral"/>
    <m/>
    <m/>
    <n v="14877426.617605612"/>
    <s v="Gisagara, Ruhango, Nyanza                                                             Extended from Concluded $6,024,42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6"/>
    <n v="8435309.9988800008"/>
    <n v="2.5717408533170734E-2"/>
    <n v="3089889.7"/>
    <n v="3089889.7"/>
    <m/>
    <n v="2255530.5988799999"/>
    <m/>
    <s v="Not Applicable"/>
    <s v="Not Applicable"/>
    <s v="Energy"/>
    <s v="Energy"/>
    <x v="53"/>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m/>
    <n v="23884758.644639228"/>
    <s v="Gisagara, Bugesera, Nyanza                                                         Extended from Concluded ( $21,629,22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7"/>
    <n v="5917996.9723885907"/>
    <n v="1.8042673696306678E-2"/>
    <n v="5917996.9723885907"/>
    <m/>
    <m/>
    <m/>
    <m/>
    <s v="Not Applicable"/>
    <s v="Not Applicable"/>
    <s v="Energy"/>
    <s v="Energy"/>
    <x v="53"/>
    <s v="Sectoral Ministry"/>
    <m/>
    <x v="1"/>
    <s v="2020*"/>
    <n v="2020"/>
    <s v="Start date: 19/03/2015_x000a_ End date: 31/12/2020_x000a_"/>
    <s v="Not Applicable"/>
    <s v="Project"/>
    <s v="EU/GoR"/>
    <s v="Grant/GoR"/>
    <s v="Multirateral"/>
    <m/>
    <m/>
    <n v="5917996.9723885907"/>
    <s v="Gasabo"/>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8"/>
    <n v="698260.96126863698"/>
    <n v="2.1288443941116981E-3"/>
    <n v="698260.96126863698"/>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698260.96126863698"/>
    <s v="Musanze"/>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9"/>
    <n v="245911.72328324988"/>
    <n v="7.4973086366844481E-4"/>
    <n v="245911.72328324988"/>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245911.72328324988"/>
    <s v="Rwamagana"/>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0"/>
    <n v="87825.615458303539"/>
    <n v="2.6776102273873032E-4"/>
    <n v="87825.615458303539"/>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87825.6154583035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1"/>
    <n v="65869.211593727654"/>
    <n v="2.0082076705404774E-4"/>
    <n v="65869.211593727654"/>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65869.211593727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2"/>
    <n v="491527.88193038834"/>
    <n v="1.4985606156414279E-3"/>
    <n v="122881.97048259708"/>
    <n v="122881.97048259708"/>
    <n v="122881.97048259708"/>
    <n v="122881.97048259708"/>
    <m/>
    <s v="Not Applicable"/>
    <s v="Not Applicable"/>
    <s v="Energy"/>
    <s v="Energy"/>
    <x v="53"/>
    <s v="Sectoral Ministry"/>
    <m/>
    <x v="2"/>
    <s v="2020*"/>
    <n v="2024"/>
    <s v="Start date: 01/01/2017_x000a_End date: 30/06/2024_x000a_"/>
    <s v="Not Applicable"/>
    <s v="Project"/>
    <s v="KFW, WB, EIB, AfDB, AFD, EU/GoR"/>
    <s v="Grant/GoR"/>
    <s v="Multirateral"/>
    <m/>
    <m/>
    <n v="491527.8819303883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3"/>
    <n v="0"/>
    <n v="0"/>
    <m/>
    <m/>
    <m/>
    <m/>
    <m/>
    <s v="1.Review of the concept note and development of the project proposal                                                            2. Support to the development of feasibility study"/>
    <n v="700000"/>
    <s v="Energy"/>
    <s v="Energy"/>
    <x v="53"/>
    <s v="Sectoral Ministry"/>
    <s v="Steven Bihinda (MININFRA)_x000a_Anicet Mushuti/Cyiza Frederic (EDCL)_x000a_"/>
    <x v="0"/>
    <m/>
    <m/>
    <s v="To be determined"/>
    <s v="High"/>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4"/>
    <n v="132689.70000000001"/>
    <n v="4.0454176829268296E-4"/>
    <m/>
    <m/>
    <n v="132689.70000000001"/>
    <m/>
    <m/>
    <m/>
    <m/>
    <s v="Energy"/>
    <s v="Energy"/>
    <x v="54"/>
    <s v="Sectoral Ministry"/>
    <m/>
    <x v="2"/>
    <n v="2023"/>
    <n v="2024"/>
    <s v="Start: 2023 End 2024"/>
    <m/>
    <s v="Technical Assistance"/>
    <s v="GoR"/>
    <s v="Government of Rwanda(GoR)"/>
    <s v="Government of Rwanda(GoR)"/>
    <s v="1. Knowledge Products (Capacity Building or Technology Transfer)"/>
    <m/>
    <n v="132689.70000000001"/>
    <s v="New project MINECOFIN MTPIP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5"/>
    <n v="156297760"/>
    <n v="0.47651756097560977"/>
    <m/>
    <m/>
    <m/>
    <m/>
    <m/>
    <s v="1.Review of the concept note and development of the project proposal                                                            2. Support to the development of feasibility study"/>
    <n v="700000"/>
    <s v="Energy"/>
    <s v="Energy"/>
    <x v="55"/>
    <s v="Sectoral Ministry"/>
    <m/>
    <x v="5"/>
    <m/>
    <m/>
    <s v="To be determined"/>
    <s v="Medium"/>
    <s v="Project"/>
    <m/>
    <m/>
    <s v="To be determined"/>
    <m/>
    <m/>
    <n v="156297760"/>
    <s v="concept Note 2021, 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6"/>
    <n v="1953722"/>
    <n v="5.9564695121951221E-3"/>
    <m/>
    <m/>
    <m/>
    <m/>
    <m/>
    <s v="1.Review of the concept note and development of the project proposal                                                            2. Support to the development of feasibility study"/>
    <n v="700000"/>
    <s v="Energy"/>
    <s v="Energy"/>
    <x v="55"/>
    <s v="Sectoral Ministry"/>
    <m/>
    <x v="5"/>
    <m/>
    <m/>
    <s v="To be determined"/>
    <s v="Medium"/>
    <s v="Project"/>
    <m/>
    <m/>
    <s v="To be determined"/>
    <m/>
    <m/>
    <n v="1953722"/>
    <s v="Feasiblity Study 2022"/>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7"/>
    <n v="1562977.6"/>
    <n v="4.765175609756098E-3"/>
    <m/>
    <m/>
    <m/>
    <m/>
    <m/>
    <s v="1.Review of the concept note and development of the project proposal                                                            2. Support to the development of feasibility study"/>
    <n v="700000"/>
    <s v="Energy"/>
    <s v="Energy"/>
    <x v="55"/>
    <s v="Sectoral Ministry"/>
    <m/>
    <x v="5"/>
    <m/>
    <m/>
    <s v="To be determined"/>
    <s v="Medium"/>
    <s v="Project"/>
    <m/>
    <m/>
    <s v="To be determined"/>
    <m/>
    <m/>
    <n v="1562977.6"/>
    <s v="Feasiblity Study 2019"/>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8"/>
    <n v="10016650.011895824"/>
    <n v="3.0538567109438489E-2"/>
    <n v="4610525.0059479121"/>
    <n v="4610525.0059479121"/>
    <m/>
    <n v="795600"/>
    <m/>
    <s v="Not Applicable"/>
    <s v="Not Applicable"/>
    <s v="Energy"/>
    <s v="Energy"/>
    <x v="53"/>
    <s v="Sectoral Ministry"/>
    <m/>
    <x v="2"/>
    <n v="2020"/>
    <n v="2026"/>
    <s v="Start date: 01/07/2020_x000a_End date: 30/06/2022_x000a_Extended to 2026"/>
    <s v="Not Applicable"/>
    <s v="Project"/>
    <s v="Ministry of Finance and Economic Planning (MINECOFIN)/GoR"/>
    <s v="Government of Rwanda(GoR)"/>
    <s v="Government of Rwanda(GoR)"/>
    <m/>
    <m/>
    <n v="10016650.011895824"/>
    <s v="11 Districts including Nyagatare, Gicumbi, Burera, Musanze, Rubavu, Nyamasheke, Rusizi, Nyaruguru, Gisagara, Bugesera and Rutsiro.                                                                                   Extended from Concluded with $9,221,050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9"/>
    <n v="214000000"/>
    <n v="0.65243902439024393"/>
    <m/>
    <m/>
    <m/>
    <m/>
    <m/>
    <s v="1.Review of the concept note and development of the project proposal  2. Support to the development of feasibility study"/>
    <n v="700000"/>
    <s v="Energy"/>
    <s v="Energy"/>
    <x v="53"/>
    <s v="Sectoral Ministry"/>
    <m/>
    <x v="5"/>
    <m/>
    <m/>
    <s v="To be determined"/>
    <s v="Medium"/>
    <s v="Technical Assistance"/>
    <s v="Ministry of Finance and Economic Planning (MINECOFIN)/GoR"/>
    <m/>
    <s v="To be determined"/>
    <s v="2. Policy, Strategy &amp; Legislation"/>
    <m/>
    <n v="214000000"/>
    <s v="LCPDP update is undertaken  on an annual basis"/>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0"/>
    <n v="1412653.019599749"/>
    <n v="4.3068689621943565E-3"/>
    <n v="1104553.019599749"/>
    <m/>
    <m/>
    <n v="308100"/>
    <m/>
    <s v="Not Applicable"/>
    <s v="Not Applicable"/>
    <s v="Energy"/>
    <s v="Energy"/>
    <x v="53"/>
    <s v="Sectoral Ministry"/>
    <m/>
    <x v="2"/>
    <n v="2020"/>
    <n v="2026"/>
    <s v="Start date: 01/07/2020_x000a_Current End date: 30/06/22_x000a_Extended to 2026"/>
    <s v="Not Applicable"/>
    <s v="Project"/>
    <s v="Ministry of Finance and Economic Planning (MINECOFIN)/GoR"/>
    <s v="Government of Rwanda(GoR)"/>
    <s v="Government of Rwanda(GoR)"/>
    <s v="3. Budgeting &amp; Investment"/>
    <m/>
    <n v="1412653.019599749"/>
    <s v="Muhanga.                                                                                       Extended from Concluded ($1,104,553)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1"/>
    <n v="886593.31950892799"/>
    <n v="2.7030284131369757E-3"/>
    <n v="181131.10650297601"/>
    <n v="181131.10650297601"/>
    <n v="181131.10650297601"/>
    <n v="343200"/>
    <m/>
    <s v="Not Applicable"/>
    <s v="Not Applicable"/>
    <s v="Energy"/>
    <s v="Energy"/>
    <x v="53"/>
    <s v="Sectoral Ministry"/>
    <m/>
    <x v="2"/>
    <s v="2020*"/>
    <n v="2024"/>
    <s v="Start date: 01/07/2017_x000a_End date: 30/06/2024_x000a_"/>
    <s v="Not Applicable"/>
    <s v="Project"/>
    <s v="Ministry of Finance and Economic Planning (MINECOFIN)/GoR"/>
    <s v="Government of Rwanda(GoR)"/>
    <s v="Government of Rwanda(GoR)"/>
    <s v="3. Budgeting &amp; Investment"/>
    <m/>
    <n v="724524.42601190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2"/>
    <n v="9625733.5626781825"/>
    <n v="2.9346748666701776E-2"/>
    <n v="4812866.7813390912"/>
    <n v="4812866.7813390912"/>
    <m/>
    <m/>
    <m/>
    <s v="Not Applicable"/>
    <s v="Not Applicable"/>
    <s v="Energy"/>
    <s v="Energy"/>
    <x v="53"/>
    <s v="Sectoral Ministry"/>
    <m/>
    <x v="2"/>
    <s v="2020*"/>
    <n v="2022"/>
    <s v="Start date: 01/07/2016_x000a_End date: 30/06/2022_x000a_"/>
    <s v="Not Applicable"/>
    <s v="Project"/>
    <s v="Ministry of Finance and Economic Planning (MINECOFIN)/GoR"/>
    <s v="Government of Rwanda(GoR)"/>
    <s v="Government of Rwanda(GoR)"/>
    <s v="3. Budgeting &amp; Investment"/>
    <m/>
    <n v="9625733.56267818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3"/>
    <n v="77493.190110267824"/>
    <n v="2.3625972594593848E-4"/>
    <m/>
    <m/>
    <m/>
    <m/>
    <m/>
    <s v="Not Applicable"/>
    <s v="Not Applicable"/>
    <s v="Energy"/>
    <s v="Energy"/>
    <x v="53"/>
    <s v="Sectoral Ministry"/>
    <m/>
    <x v="1"/>
    <n v="2020"/>
    <n v="2022"/>
    <s v="Start date: 01/07/2020_x000a_End date: 30/06/2022_x000a_"/>
    <s v="Not Applicable"/>
    <s v="Project"/>
    <s v="Ministry of Finance and Economic Planning (MINECOFIN)/GoR"/>
    <s v="Government of Rwanda(GoR)"/>
    <s v="Government of Rwanda(GoR)"/>
    <s v="3. Budgeting &amp; Investment"/>
    <m/>
    <n v="77493.19011026782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4"/>
    <n v="5346024.618332142"/>
    <n v="1.6298855543695555E-2"/>
    <n v="3513024.6183321415"/>
    <m/>
    <m/>
    <n v="1833000"/>
    <m/>
    <s v="Not Applicable"/>
    <s v="Not Applicable"/>
    <s v="Energy"/>
    <s v="Energy"/>
    <x v="53"/>
    <s v="Sectoral Ministry"/>
    <m/>
    <x v="2"/>
    <n v="2020"/>
    <n v="2026"/>
    <s v="Start date: 01/07/2020_x000a_End date: 30/06/2024_x000a_Extended to 2026"/>
    <s v="Not Applicable"/>
    <s v="Project"/>
    <s v="Ministry of Finance and Economic Planning (MINECOFIN)/GoR"/>
    <s v="Government of Rwanda(GoR)"/>
    <s v="Government of Rwanda(GoR)"/>
    <s v="3. Budgeting &amp; Investment"/>
    <m/>
    <n v="5346024.618332142"/>
    <s v="Updated from planned ($3,513,02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5"/>
    <n v="5194876.2343758512"/>
    <n v="1.5838037299926375E-2"/>
    <m/>
    <m/>
    <m/>
    <m/>
    <m/>
    <s v="Not Applicable"/>
    <s v="Not Applicable"/>
    <s v="Energy"/>
    <s v="Energy"/>
    <x v="53"/>
    <s v="Sectoral Ministry"/>
    <m/>
    <x v="2"/>
    <n v="2020"/>
    <n v="2023"/>
    <s v="Start date: 08/04/2020_x000a_End date: 30/06/2023_x000a_"/>
    <s v="Not Applicable"/>
    <s v="Project"/>
    <s v="Ministry of Finance and Economic Planning (MINECOFIN)/GoR"/>
    <s v="Government of Rwanda(GoR)"/>
    <s v="Government of Rwanda(GoR)"/>
    <s v="3. Budgeting &amp; Investment"/>
    <m/>
    <n v="5194876.234375851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6"/>
    <n v="10705039.651799999"/>
    <n v="3.2637316011585364E-2"/>
    <m/>
    <m/>
    <m/>
    <n v="9100983.4718399998"/>
    <n v="1604056.1799599999"/>
    <s v="Not Applicable"/>
    <s v="Not Applicable"/>
    <s v="Energy"/>
    <s v="Energy"/>
    <x v="53"/>
    <s v="Sectoral Ministry"/>
    <m/>
    <x v="2"/>
    <n v="2021"/>
    <n v="2026"/>
    <s v="Start date: 01/07/2021_x000a_End date: 30/06/2030                  Updated to 2026_x000a_"/>
    <s v="Not Applicable"/>
    <s v="Project"/>
    <s v="Energy Access and Quality Improvement Project (EAQIP)/AfDB"/>
    <s v="Grant/GoR"/>
    <s v="Multirateral"/>
    <s v="3. Budgeting &amp; Investment"/>
    <m/>
    <n v="10705039.651800001"/>
    <s v="Updated from planned ($135,379,19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7"/>
    <n v="138763076.56926"/>
    <n v="0.42305816027213416"/>
    <m/>
    <m/>
    <m/>
    <n v="48854664.679080002"/>
    <n v="89908411.890179992"/>
    <s v="Not Applicable"/>
    <s v="Not Applicable"/>
    <s v="Energy"/>
    <s v="Energy"/>
    <x v="53"/>
    <s v="Sectoral Ministry"/>
    <m/>
    <x v="2"/>
    <n v="2021"/>
    <n v="2026"/>
    <s v="Start date: 01/07/2021_x000a_End date: 30/06/2030                  Updated to 2026_x000a_"/>
    <s v="Not Applicable"/>
    <s v="Project"/>
    <s v="Energy Access and Quality Improvement Project (EAQIP)/AfDB"/>
    <s v="Grant/GoR"/>
    <s v="Multirateral"/>
    <s v="3. Budgeting &amp; Investment"/>
    <m/>
    <n v="138763076.56926"/>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8"/>
    <n v="15115043.25708"/>
    <n v="4.6082448954512197E-2"/>
    <m/>
    <m/>
    <m/>
    <n v="4982045.7258000001"/>
    <n v="10132997.53128"/>
    <s v="Not Applicable"/>
    <s v="Not Applicable"/>
    <s v="Energy"/>
    <s v="Energy"/>
    <x v="53"/>
    <s v="Sectoral Ministry"/>
    <m/>
    <x v="2"/>
    <n v="2021"/>
    <n v="2026"/>
    <s v="Start date: 01/07/2021_x000a_End date: 30/06/2026_x000a_Updated to 2026"/>
    <s v="Not Applicable"/>
    <s v="Project"/>
    <s v="OPEC/ SAUDI"/>
    <s v="Grant/GoR"/>
    <s v="Multirateral"/>
    <s v="3. Budgeting &amp; Investment"/>
    <m/>
    <n v="15115043.25708"/>
    <s v="Extended from Planned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9"/>
    <n v="91357960.100940004"/>
    <n v="0.27853036616140248"/>
    <m/>
    <m/>
    <m/>
    <n v="19596905.160300002"/>
    <n v="71761054.940640002"/>
    <s v="Not Applicable"/>
    <s v="Not Applicable"/>
    <s v="Energy"/>
    <s v="Energy"/>
    <x v="53"/>
    <s v="Sectoral Ministry"/>
    <m/>
    <x v="2"/>
    <n v="2021"/>
    <n v="2030"/>
    <s v="Start date: 01/07/2021_x000a_End date: 30/06/2030_x000a_Extended to 2026"/>
    <s v="Not Applicable"/>
    <s v="Project"/>
    <s v="AfDB"/>
    <s v="Grant/GoR"/>
    <s v="Multirateral"/>
    <s v="3. Budgeting &amp; Investment"/>
    <m/>
    <n v="91357960.100940004"/>
    <s v="Extended from Planned ($395,483,181)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0"/>
    <n v="66225878.159999996"/>
    <n v="0.2019081651219512"/>
    <m/>
    <m/>
    <m/>
    <n v="11510054.4"/>
    <n v="54715823.759999998"/>
    <s v="Not Applicable"/>
    <s v="Not Applicable"/>
    <s v="Energy"/>
    <s v="Energy"/>
    <x v="53"/>
    <s v="Sectoral Ministry"/>
    <m/>
    <x v="2"/>
    <n v="2021"/>
    <n v="2030"/>
    <s v="Start date: 01/07/2021_x000a_End date: 30/06/2030_x000a_Updated to 2026"/>
    <s v="Not Applicable"/>
    <s v="Project"/>
    <s v="European Investment Bank  (EIB) "/>
    <s v="Grant/GoR"/>
    <s v="Multirateral"/>
    <s v="3. Budgeting &amp; Investment"/>
    <m/>
    <n v="66225878.159999996"/>
    <s v="Extended from Planned ($169,223,99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1"/>
    <n v="10438369.67784"/>
    <n v="3.1824297798292683E-2"/>
    <m/>
    <m/>
    <m/>
    <n v="5019152.88576"/>
    <n v="5419216.79208"/>
    <s v="Not Applicable"/>
    <s v="Not Applicable"/>
    <s v="Energy"/>
    <s v="Energy"/>
    <x v="53"/>
    <s v="Sectoral Ministry"/>
    <m/>
    <x v="2"/>
    <n v="2021"/>
    <n v="2030"/>
    <s v="Start date: 26/11/2020_x000a_End date: 30/12/2030_x000a_Updated to 2026"/>
    <s v="Not Applicable"/>
    <s v="Project"/>
    <s v="KOREA/ EDCF"/>
    <s v="Loan"/>
    <s v="Multirateral"/>
    <s v="3. Budgeting &amp; Investment"/>
    <m/>
    <n v="10438369.67784"/>
    <s v="Extended from Planned ($78,323,05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2"/>
    <n v="16574605.963298533"/>
    <n v="5.0532335253958942E-2"/>
    <m/>
    <m/>
    <m/>
    <m/>
    <m/>
    <s v="Not Applicable"/>
    <s v="Not Applicable"/>
    <s v="Energy"/>
    <s v="Energy"/>
    <x v="53"/>
    <s v="Sectoral Ministry"/>
    <m/>
    <x v="4"/>
    <n v="2020"/>
    <n v="2025"/>
    <s v="Start date: 23/09/2020_x000a_End date: 30/06/2025_x000a_"/>
    <s v="Not Applicable"/>
    <s v="Project"/>
    <s v="Ministry of Finance and Economic Planning (MINECOFIN)/GoR"/>
    <s v="Government of Rwanda(GoR)"/>
    <s v="Government of Rwanda(GoR)"/>
    <s v="3. Budgeting &amp; Investment"/>
    <m/>
    <n v="16574605.96329853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3"/>
    <n v="11165750.737111608"/>
    <n v="3.4041922978998801E-2"/>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11165750.73711160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4"/>
    <n v="6576685.6439085538"/>
    <n v="2.005087086557486E-2"/>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6576685.64390855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5"/>
    <n v="8768914.1911892425"/>
    <n v="2.6734494485333056E-2"/>
    <m/>
    <m/>
    <m/>
    <m/>
    <m/>
    <s v="Not Applicable"/>
    <s v="Not Applicable"/>
    <s v="Energy"/>
    <s v="Energy"/>
    <x v="53"/>
    <s v="Sectoral Ministry"/>
    <m/>
    <x v="4"/>
    <n v="2020"/>
    <n v="2024"/>
    <s v="Start date: 23/09/2020_x000a_End date: 30/06/2024_x000a_"/>
    <s v="Not Applicable"/>
    <s v="Project"/>
    <s v="Ministry of Finance and Economic Planning (MINECOFIN)/GoR"/>
    <s v="Government of Rwanda(GoR)"/>
    <s v="Government of Rwanda(GoR)"/>
    <s v="3. Budgeting &amp; Investment"/>
    <m/>
    <n v="8768914.19118924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6"/>
    <n v="3018650.7220921875"/>
    <n v="9.2032034210127664E-3"/>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3018650.722092187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7"/>
    <n v="83812576.185492516"/>
    <n v="0.25552614690698938"/>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83812576.1854925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8"/>
    <n v="33280938.150289916"/>
    <n v="0.10146627484844487"/>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33280938.1502899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9"/>
    <n v="19218265.105025828"/>
    <n v="5.8592271661664107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19218265.1050258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0"/>
    <n v="26414345.157880068"/>
    <n v="8.0531540115488007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26414345.15788006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1"/>
    <n v="34732480.313232183"/>
    <n v="0.10589170827204934"/>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34732480.31323218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2"/>
    <n v="21734285.198857103"/>
    <n v="6.6263064630661894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21734285.1988571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3"/>
    <n v="30473279.039964929"/>
    <n v="9.2906338536478436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30473279.03996492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4"/>
    <n v="26293504.31684288"/>
    <n v="8.0163122917203899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26293504.3168428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5"/>
    <n v="21972607.673062816"/>
    <n v="6.6989657539825664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21972607.6730628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6"/>
    <n v="11018075.135739809"/>
    <n v="3.3591692487011611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11018075.1357398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7"/>
    <n v="33192177.744811736"/>
    <n v="0.10119566385613334"/>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33192177.74481173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8"/>
    <n v="2217492.1280196011"/>
    <n v="6.7606467317670761E-3"/>
    <m/>
    <m/>
    <m/>
    <m/>
    <m/>
    <s v="Not Applicable"/>
    <s v="Not Applicable"/>
    <s v="Energy"/>
    <s v="Energy"/>
    <x v="53"/>
    <s v="Sectoral Ministry"/>
    <m/>
    <x v="4"/>
    <n v="2020"/>
    <n v="2023"/>
    <s v="Start date: 30/12/2020_x000a_End date: 30/06/2023_x000a_"/>
    <s v="Not Applicable"/>
    <s v="Technical Assistance"/>
    <s v="Ministry of Finance and Economic Planning (MINECOFIN)/GoR"/>
    <s v="Government of Rwanda(GoR)"/>
    <s v="Government of Rwanda(GoR)"/>
    <s v="1. Knowledge Products (Capacity Building or Technology Transfer)"/>
    <m/>
    <n v="2217492.128019601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9"/>
    <n v="12469462.954978714"/>
    <n v="3.801665535054486E-2"/>
    <m/>
    <m/>
    <m/>
    <m/>
    <m/>
    <s v="Not Applicable"/>
    <s v="Not Applicable"/>
    <s v="Energy"/>
    <s v="Energy"/>
    <x v="53"/>
    <s v="Sectoral Ministry"/>
    <m/>
    <x v="4"/>
    <n v="2020"/>
    <n v="2026"/>
    <s v="Start date: 26/11/2020_x000a_End date: 30/06/2026_x000a_"/>
    <s v="Not Applicable"/>
    <s v="Project"/>
    <s v="Ministry of Finance and Economic Planning (MINECOFIN)/GoR"/>
    <s v="Government of Rwanda(GoR)"/>
    <s v="Government of Rwanda(GoR)"/>
    <s v="3. Budgeting &amp; Investment"/>
    <m/>
    <n v="12469462.95497871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0"/>
    <n v="5424402.6373895928"/>
    <n v="1.6537812918870711E-2"/>
    <m/>
    <m/>
    <m/>
    <m/>
    <m/>
    <s v="Not Applicable"/>
    <s v="Not Applicable"/>
    <s v="Energy"/>
    <s v="Energy"/>
    <x v="53"/>
    <s v="Sectoral Ministry"/>
    <m/>
    <x v="4"/>
    <n v="2020"/>
    <n v="2024"/>
    <s v="Start date: 20/02/2020_x000a_End date: 30/06/2024_x000a_"/>
    <s v="Not Applicable"/>
    <s v="Project"/>
    <s v="Ministry of Finance and Economic Planning (MINECOFIN)/GoR"/>
    <s v="Government of Rwanda(GoR)"/>
    <s v="Government of Rwanda(GoR)"/>
    <s v="3. Budgeting &amp; Investment"/>
    <m/>
    <n v="5424402.63738959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1"/>
    <n v="516621.26740178547"/>
    <n v="1.5750648396395898E-3"/>
    <m/>
    <m/>
    <m/>
    <m/>
    <m/>
    <s v="Not Applicable"/>
    <s v="Not Applicable"/>
    <s v="Energy"/>
    <s v="Energy"/>
    <x v="53"/>
    <s v="Sectoral Ministry"/>
    <m/>
    <x v="4"/>
    <n v="2020"/>
    <n v="2023"/>
    <s v="Start date: 30/09/2020_x000a_End date: 30/06/2023_x000a_"/>
    <s v="Not Applicable"/>
    <s v="Technical Assistance"/>
    <s v="Ministry of Finance and Economic Planning (MINECOFIN)/GoR"/>
    <s v="Government of Rwanda(GoR)"/>
    <s v="Government of Rwanda(GoR)"/>
    <s v="1. Knowledge Products (Capacity Building or Technology Transfer)"/>
    <m/>
    <n v="516621.26740178547"/>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2"/>
    <n v="1370368.6497154038"/>
    <n v="4.1779532003518409E-3"/>
    <n v="1370368.6497154038"/>
    <m/>
    <m/>
    <m/>
    <m/>
    <s v="1.Review of the concept note and development of the project proposal 2.stakeholders engagement "/>
    <n v="500000"/>
    <s v="Energy"/>
    <s v="Energy"/>
    <x v="53"/>
    <s v="Sectoral Ministry"/>
    <m/>
    <x v="5"/>
    <s v="2020*"/>
    <n v="2022"/>
    <s v="Start date: 01/07/2019_x000a_End date: 30/06/2022_x000a_"/>
    <s v="High"/>
    <s v="Project"/>
    <s v="Ministry of Finance and Economic Planning (MINECOFIN)/GoR"/>
    <m/>
    <s v="To be determined"/>
    <s v="3. Budgeting &amp; Investment"/>
    <m/>
    <n v="1370368.64971540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3"/>
    <n v="5577596.3748760056"/>
    <n v="1.7004866996573189E-2"/>
    <m/>
    <m/>
    <m/>
    <m/>
    <m/>
    <s v="1.Review of the concept note and development of the project proposal       2. Support to the development of feasibility study"/>
    <n v="800000"/>
    <s v="Energy"/>
    <s v="Energy"/>
    <x v="53"/>
    <s v="Sectoral Ministry"/>
    <m/>
    <x v="5"/>
    <n v="2020"/>
    <n v="2022"/>
    <s v="Start date: 01/07/2020_x000a_End date: 30/06/2022_x000a_"/>
    <s v="Medium"/>
    <s v="Project"/>
    <s v="Ministry of Finance and Economic Planning (MINECOFIN)/GoR"/>
    <m/>
    <s v="To be determined"/>
    <s v="3. Budgeting &amp; Investment"/>
    <m/>
    <n v="5577596.374876005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4"/>
    <n v="7271606.6714147739"/>
    <n v="2.216953253480114E-2"/>
    <m/>
    <m/>
    <m/>
    <m/>
    <m/>
    <s v="1.Review of the concept note and development of the project proposal          2. Support to the development of feasibility study"/>
    <n v="800000"/>
    <s v="Energy"/>
    <s v="Energy"/>
    <x v="53"/>
    <s v="Sectoral Ministry"/>
    <m/>
    <x v="5"/>
    <n v="2020"/>
    <n v="2023"/>
    <s v="Start date: 01/07/2020_x000a_End date: 30/06/2023_x000a_"/>
    <s v="Medium"/>
    <s v="Project"/>
    <s v="Ministry of Finance and Economic Planning (MINECOFIN)/GoR"/>
    <m/>
    <s v="To be determined"/>
    <s v="3. Budgeting &amp; Investment"/>
    <m/>
    <n v="7271606.67141477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5"/>
    <n v="13412647.831769781"/>
    <n v="4.0892218999298111E-2"/>
    <m/>
    <m/>
    <m/>
    <m/>
    <m/>
    <s v="1.Review of the concept note and development of the project proposal          2. Support to the development of feasibility study"/>
    <n v="800000"/>
    <s v="Energy"/>
    <s v="Energy"/>
    <x v="53"/>
    <s v="Sectoral Ministry"/>
    <m/>
    <x v="5"/>
    <n v="2020"/>
    <n v="2023"/>
    <s v="Start date: 01/07/2020_x000a_End date: 30/06/2023_x000a_"/>
    <s v="Medium"/>
    <s v="Project"/>
    <s v="Ministry of Finance and Economic Planning (MINECOFIN)/GoR"/>
    <m/>
    <s v="To be determined"/>
    <s v="3. Budgeting &amp; Investment"/>
    <m/>
    <n v="13412647.83176978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6"/>
    <n v="869404.48151053709"/>
    <n v="2.6506234192394422E-3"/>
    <m/>
    <m/>
    <m/>
    <m/>
    <m/>
    <s v="1.Review of the concept note and development of the project proposal           2. Support to the development of feasibility study"/>
    <n v="800000"/>
    <s v="Energy"/>
    <s v="Energy"/>
    <x v="53"/>
    <s v="Sectoral Ministry"/>
    <m/>
    <x v="5"/>
    <n v="2020"/>
    <n v="2023"/>
    <s v="Start date: 23/09/2020_x000a_End date: 30/06/2023_x000a_"/>
    <s v="Medium"/>
    <s v="Project"/>
    <s v="Ministry of Finance and Economic Planning (MINECOFIN)/GoR"/>
    <m/>
    <s v="To be determined"/>
    <s v="3. Budgeting &amp; Investment"/>
    <m/>
    <n v="869404.481510537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7"/>
    <n v="0"/>
    <n v="0"/>
    <m/>
    <m/>
    <m/>
    <m/>
    <m/>
    <s v=" Support to develop the concept note "/>
    <n v="800000"/>
    <s v="Energy"/>
    <s v="Energy"/>
    <x v="53"/>
    <s v="Sectoral Ministry"/>
    <m/>
    <x v="0"/>
    <n v="2020"/>
    <n v="2023"/>
    <s v="Start date: 01/07/2020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8"/>
    <n v="0"/>
    <n v="0"/>
    <n v="0"/>
    <m/>
    <m/>
    <m/>
    <m/>
    <s v=" Support to develop the concept note "/>
    <n v="800000"/>
    <s v="Energy"/>
    <s v="Energy"/>
    <x v="53"/>
    <s v="Sectoral Ministry"/>
    <m/>
    <x v="0"/>
    <s v="2020*"/>
    <n v="2023"/>
    <s v="Start date: 01/07/2014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9"/>
    <n v="0"/>
    <n v="0"/>
    <n v="0"/>
    <m/>
    <m/>
    <m/>
    <m/>
    <s v="Not Applicable"/>
    <s v="Not Applicable"/>
    <s v="Energy"/>
    <s v="Energy"/>
    <x v="53"/>
    <s v="Sectoral Ministry"/>
    <m/>
    <x v="0"/>
    <s v="2020*"/>
    <n v="2021"/>
    <s v="Start date: 01/07/2016_x000a_End date: 30/06/2021_x000a_"/>
    <s v="Low"/>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0"/>
    <n v="0"/>
    <n v="0"/>
    <n v="0"/>
    <m/>
    <m/>
    <m/>
    <m/>
    <s v="Not Applicable"/>
    <s v="Not Applicable"/>
    <s v="Energy"/>
    <s v="Energy"/>
    <x v="53"/>
    <s v="Sectoral Ministry"/>
    <m/>
    <x v="0"/>
    <s v="2020*"/>
    <n v="2021"/>
    <s v="Start date: 01/07/2019_x000a_End date: 30/06/2021_x000a_"/>
    <s v="Low"/>
    <s v="Technical Assistance"/>
    <s v="Ministry of Finance and Economic Planning (MINECOFIN)/GoR"/>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1"/>
    <n v="16780.472948804403"/>
    <n v="5.1159978502452448E-5"/>
    <n v="16780.472948804403"/>
    <m/>
    <m/>
    <m/>
    <m/>
    <s v="Not Applicable"/>
    <s v="Not Applicable"/>
    <s v="Energy"/>
    <s v="Energy"/>
    <x v="53"/>
    <s v="Sectoral Ministry"/>
    <m/>
    <x v="1"/>
    <s v="2020*"/>
    <n v="2021"/>
    <s v="Start date: 01/07/2014_x000a_End date: 30/06/2021_x000a_"/>
    <s v="Not Applicable"/>
    <s v="Technical Assistance"/>
    <s v="ENABEL"/>
    <s v="Grant/GoR"/>
    <s v="Bilateral"/>
    <s v="1. Knowledge Products (Capacity Building or Technology Transfer)"/>
    <m/>
    <n v="16780.472948804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2"/>
    <n v="22617.733960225654"/>
    <n v="6.895650597629772E-5"/>
    <n v="22617.733960225654"/>
    <m/>
    <m/>
    <m/>
    <m/>
    <s v="Not Applicable"/>
    <s v="Not Applicable"/>
    <s v="Energy"/>
    <s v="Energy"/>
    <x v="53"/>
    <s v="Sectoral Ministry"/>
    <m/>
    <x v="1"/>
    <s v="2020*"/>
    <n v="2021"/>
    <s v="Start date: 17/12/2015_x000a_End date: 30/06/2021_x000a_"/>
    <s v="Not Applicable"/>
    <s v="Technical Assistance"/>
    <s v="ENABEL"/>
    <s v="Grant/GoR"/>
    <s v="Bilateral"/>
    <s v="1. Knowledge Products (Capacity Building or Technology Transfer)"/>
    <m/>
    <n v="22617.733960225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3"/>
    <n v="0"/>
    <n v="0"/>
    <n v="0"/>
    <m/>
    <m/>
    <m/>
    <m/>
    <s v=" 1. Support to develop the concept note                                                              2. Support to the development of feasibility study"/>
    <n v="800000"/>
    <s v="Energy"/>
    <s v="Energy"/>
    <x v="53"/>
    <s v="Sectoral Ministry"/>
    <m/>
    <x v="0"/>
    <s v="2020*"/>
    <n v="2021"/>
    <s v="Start date: 01/07/2019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4"/>
    <n v="0"/>
    <n v="0"/>
    <m/>
    <m/>
    <m/>
    <m/>
    <m/>
    <s v=" 1. Support to develop the concept note                                                                           2. Support to the development of feasibility study"/>
    <n v="8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5"/>
    <n v="0"/>
    <n v="0"/>
    <m/>
    <m/>
    <m/>
    <m/>
    <m/>
    <s v=" Support to develop the concept note "/>
    <n v="8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6"/>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7"/>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8"/>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9"/>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0"/>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1"/>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2"/>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3"/>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4"/>
    <n v="35390120"/>
    <n v="0.10789670731707317"/>
    <m/>
    <m/>
    <m/>
    <m/>
    <m/>
    <m/>
    <m/>
    <s v="Energy"/>
    <s v="Energy"/>
    <x v="56"/>
    <s v="Non Government Organizations"/>
    <m/>
    <x v="2"/>
    <s v="2020*"/>
    <n v="2024"/>
    <s v="Start date: 01/10/2009_x000a_End date: 31/122024_x000a_"/>
    <m/>
    <s v="Project"/>
    <s v="BMZ/Germany, the Netherlands, Norway,  Switzerland_x000a_Rwanda-specific: EU Delegation (ReCIC, 5 Mio., 11/21 - 12/25) "/>
    <s v="Grant/GoR"/>
    <s v="Multirateral"/>
    <s v="3. Budgeting &amp; Investment"/>
    <m/>
    <n v="35390120"/>
    <s v="Updated from indicative to ongoing GIZ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5"/>
    <n v="0"/>
    <n v="0"/>
    <m/>
    <m/>
    <m/>
    <m/>
    <m/>
    <s v=" Support to develop the concept note,  project proposal  and  feasibility study"/>
    <n v="700000"/>
    <s v="Energy"/>
    <s v="Energy"/>
    <x v="53"/>
    <s v="Sectoral Ministry"/>
    <m/>
    <x v="0"/>
    <m/>
    <m/>
    <s v="To be determined"/>
    <s v="High"/>
    <s v="Technical Assistance"/>
    <m/>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6"/>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n v="206000000"/>
    <s v="Energy"/>
    <s v="Mitigation"/>
    <s v="Ministry of Infrastructure (MININFRA)"/>
    <s v="Sectoral Ministry "/>
    <m/>
    <s v="Sectoral Ministry "/>
    <s v="To be determined (TBD)"/>
    <m/>
    <s v="68 MWp of solar mini-grids to be installed in off-grid rural areas by 2030, as reflected in the Rural Electrification Strategy. "/>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7"/>
    <n v="0"/>
    <n v="0"/>
    <m/>
    <m/>
    <m/>
    <m/>
    <m/>
    <s v=" Support to develop the concept note "/>
    <n v="700000"/>
    <s v="Energy"/>
    <s v="Energy"/>
    <x v="57"/>
    <s v="Private Sector Company"/>
    <m/>
    <x v="0"/>
    <s v="2020*"/>
    <n v="2021"/>
    <s v="Start date: 01/03/2018_x000a_End date: 01/12/2021_x000a_"/>
    <s v="Medium"/>
    <s v="Project"/>
    <s v="USAID"/>
    <m/>
    <s v="To be determined"/>
    <s v="3. Budgeting &amp; Investment"/>
    <m/>
    <n v="0"/>
    <m/>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8"/>
    <n v="583333.33333333337"/>
    <n v="2.8317152103559872E-3"/>
    <n v="583333.33333333337"/>
    <m/>
    <m/>
    <m/>
    <m/>
    <s v="Not Applicable"/>
    <s v="Not Applicable"/>
    <s v="Energy"/>
    <s v="Energy"/>
    <x v="58"/>
    <s v="Sectoral Ministry"/>
    <m/>
    <x v="1"/>
    <s v="2020*"/>
    <n v="2021"/>
    <s v="Start date:2018_x000a_End date: 2021"/>
    <s v="Not Applicable"/>
    <s v="Project"/>
    <s v="USAID"/>
    <s v="Grant"/>
    <s v="Multirateral"/>
    <s v="3. Budgeting &amp; Investment"/>
    <m/>
    <n v="583333.33333333337"/>
    <s v="Pro-Poor Results Based Financing incentive program for off-grid solar home systems for low income households. Implemented by EnDev and EDCL."/>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9"/>
    <n v="327000"/>
    <n v="1.587378640776699E-3"/>
    <m/>
    <m/>
    <m/>
    <m/>
    <m/>
    <s v="Not Applicable"/>
    <s v="Not Applicable"/>
    <s v="Energy"/>
    <s v="Energy"/>
    <x v="58"/>
    <s v="Sectoral Ministry"/>
    <m/>
    <x v="2"/>
    <s v="2020*"/>
    <n v="2025"/>
    <s v="Start date:01/-4/2018_x000a_End date: 31/12/2025"/>
    <s v="Not Applicable"/>
    <s v="Project"/>
    <s v="BMWK/German"/>
    <s v="Grant"/>
    <s v="Multirateral"/>
    <s v="3. Budgeting &amp; Investment"/>
    <m/>
    <n v="327000"/>
    <s v="New Project GIZ 2024"/>
  </r>
  <r>
    <s v="7.  Electricity generation capacity increased to ensure that all demand is met and a 15% reserve margin is maintained"/>
    <s v="7.3 Off-grid and rooftop solar electrification increased "/>
    <s v="7.3.1 Quantity (MWp) rooftop solar produced"/>
    <s v="15.9 % by end of December 2020 "/>
    <s v="The target is to reach 48% by 2024 (1,500,000 households to be electrified through, equivalent to 250,000 connections per year)"/>
    <s v="To be determined (TBD)"/>
    <n v="600000000"/>
    <s v="Energy"/>
    <s v="Mitigation"/>
    <s v="Ministry of Infrastructure (MININFRA)"/>
    <s v="Sectoral Ministry "/>
    <s v="Sectoral Ministry "/>
    <s v="Sectoral Ministry "/>
    <s v="To be determined (TBD)"/>
    <m/>
    <s v="Penetration of off-grid solar and rooftop solar PV panels consistent with the ESSP targets of around 1,500,000 households to be electrified through, equivalent to 250,000 connections per year. "/>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0"/>
    <n v="225000000"/>
    <n v="0.375"/>
    <m/>
    <m/>
    <m/>
    <m/>
    <m/>
    <s v="Not Applicable"/>
    <s v="Not Applicable"/>
    <s v="Energy"/>
    <s v="Energy"/>
    <x v="58"/>
    <s v="Sectoral Ministry"/>
    <m/>
    <x v="2"/>
    <s v="2020*"/>
    <n v="2024"/>
    <s v="Start date:_x000a_End date: 2024"/>
    <s v="Not Applicable"/>
    <s v="Project"/>
    <s v="Wolrd Bank/GoR"/>
    <s v="Grant/Loan/GoR"/>
    <s v="Multirateral"/>
    <s v="3. Budgeting &amp; Investment"/>
    <m/>
    <n v="225000000"/>
    <m/>
  </r>
  <r>
    <s v="7.  Electricity generation capacity increased to ensure that all demand is met and a 15% reserve margin is maintained"/>
    <s v="7.3 Off-grid and rooftop solar electrification increased "/>
    <s v="7.3.1 Quantity (MWp) rooftop solar produced"/>
    <s v="To be determined (TBD)"/>
    <s v="The target is to reach 48% by 2024 (1,500,000 households to be electrified through, equivalent to 250,000 connections per year)"/>
    <s v="To be determined (TBD)"/>
    <m/>
    <s v="Energy"/>
    <s v="Mitigation"/>
    <s v="Ministry of Infrastructure (MININFRA)"/>
    <s v="Sectoral Ministry "/>
    <m/>
    <s v="Sectoral Ministry "/>
    <s v="To be determined (TBD)"/>
    <m/>
    <m/>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1"/>
    <n v="0"/>
    <n v="0"/>
    <m/>
    <m/>
    <m/>
    <m/>
    <m/>
    <s v=" Support to develop the concept note "/>
    <n v="700000"/>
    <s v="Energy"/>
    <s v="Energy"/>
    <x v="58"/>
    <s v="Sectoral Ministry"/>
    <m/>
    <x v="0"/>
    <m/>
    <m/>
    <s v="To be determined"/>
    <s v="Medium"/>
    <s v="Technical Assistance"/>
    <m/>
    <m/>
    <s v="To be determined"/>
    <s v="1. Knowledge Products (Capacity Building or Technology Transfer)"/>
    <m/>
    <n v="0"/>
    <s v="New area of investment"/>
  </r>
  <r>
    <s v="7.  Electricity generation capacity increased to ensure that all demand is met and a 15% reserve margin is maintained"/>
    <s v="7.4 Solar water heater (SWH) programme enhanced "/>
    <s v="7.4.1 Number of  SWH installed"/>
    <s v="To be determined (TBD)"/>
    <s v="To be determined (TBD)"/>
    <s v="To be determined (TBD)"/>
    <n v="52000000"/>
    <s v="Energy"/>
    <s v="Mitigation"/>
    <s v="Ministry of Infrastructure (MININFRA)"/>
    <s v="Sectoral Ministry "/>
    <s v="Sectoral Ministry "/>
    <s v="Sectoral Ministry "/>
    <s v="To be determined (TBD)"/>
    <m/>
    <s v=" Installation of solar thermal water heaters within urban residential buildings supported by use of loans and grants to subsidise purchase costs, as part of the National Green Building Code minium compliance syste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2"/>
    <n v="0"/>
    <n v="0"/>
    <m/>
    <m/>
    <m/>
    <m/>
    <m/>
    <s v=" Support to develop the concept note "/>
    <n v="700000"/>
    <s v="Energy"/>
    <s v="Energy"/>
    <x v="59"/>
    <s v="Non Government Organizations"/>
    <m/>
    <x v="0"/>
    <n v="2020"/>
    <n v="2021"/>
    <s v="Start date:2020_x000a_End date: 2021"/>
    <s v="Medium"/>
    <s v="Project"/>
    <s v="European Union (EU)"/>
    <m/>
    <s v="To be determined"/>
    <s v="3. Budgeting &amp; Investment"/>
    <m/>
    <n v="0"/>
    <s v="Energy efficient lighting for selected health centres. Kigali and Muhanga"/>
  </r>
  <r>
    <s v="7.  Electricity generation capacity increased to ensure that all demand is met and a 15% reserve margin is maintained"/>
    <s v="7.4 Solar water heater (SWH) programme enhanced "/>
    <s v="7.4.1 Number of  SWH installed"/>
    <s v="To be determined (TBD)"/>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3"/>
    <n v="0"/>
    <n v="0"/>
    <m/>
    <m/>
    <m/>
    <m/>
    <m/>
    <s v=" Support to develop the concept note "/>
    <n v="700000"/>
    <s v="Energy"/>
    <s v="Energy"/>
    <x v="59"/>
    <s v="Non Government Organizations"/>
    <m/>
    <x v="0"/>
    <n v="2020"/>
    <n v="2025"/>
    <s v="Start date:2020_x000a_End date: 2025"/>
    <s v="Medium"/>
    <s v="Project"/>
    <m/>
    <m/>
    <s v="To be determined"/>
    <m/>
    <m/>
    <n v="0"/>
    <s v="Energy efficiency and use of renewable energy in buildings; optimisation of building orientation and fabric."/>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0"/>
    <s v="To be determined (TBD)"/>
    <n v="380000000"/>
    <s v="Energy"/>
    <s v="Mitigation"/>
    <s v="Ministry of Infrastructure (MININFRA)"/>
    <s v="Sectoral Ministry "/>
    <s v="Sectoral Ministry "/>
    <s v="Sectoral Ministry "/>
    <s v="To be determined (TBD)"/>
    <m/>
    <s v="Dissemination of modern efficient cook stoves to 80% of the rural population and 50% of the urban population by 2030, achieving a more sustainable balance between supply and demand of biomass, and reducing firewood and fossil energy consumption for cooking."/>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4"/>
    <n v="62000000"/>
    <n v="0.16315789473684211"/>
    <m/>
    <m/>
    <m/>
    <m/>
    <m/>
    <s v="1.Review of the concept note and development of the project proposal             2. Support to the development of feasibility study"/>
    <n v="600000"/>
    <s v="Energy"/>
    <s v="Energy"/>
    <x v="60"/>
    <s v="Private Sector Company"/>
    <m/>
    <x v="5"/>
    <m/>
    <m/>
    <s v="To be determined"/>
    <s v="Medium"/>
    <s v="Project"/>
    <s v="SE4All"/>
    <m/>
    <s v="To be determined"/>
    <s v="3. Budgeting &amp; Investment"/>
    <m/>
    <n v="62000000"/>
    <s v="Concept Note. There is a planned project to dissiminate Efficient cook stoves for 500,000HH to be financed by World Bank.The operation manual for this project is under development.The committed budget is 20,000,000 USD"/>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1"/>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5"/>
    <n v="0"/>
    <n v="0"/>
    <m/>
    <m/>
    <m/>
    <m/>
    <m/>
    <s v=" Support to develop the concept note "/>
    <n v="700000"/>
    <s v="Energy"/>
    <s v="Energy"/>
    <x v="61"/>
    <s v="Sectoral Ministry"/>
    <m/>
    <x v="0"/>
    <s v="2020*"/>
    <n v="2021"/>
    <s v="Start date: 01/07/2018_x000a_End date: 30/09/2021_x000a_"/>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2"/>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6"/>
    <n v="618216.69120696897"/>
    <n v="1.6268860294920235E-3"/>
    <n v="618216.69120696897"/>
    <m/>
    <m/>
    <m/>
    <m/>
    <s v="Not Applicable"/>
    <s v="Not Applicable"/>
    <s v="Energy"/>
    <s v="Energy"/>
    <x v="30"/>
    <s v="Sectoral Ministry"/>
    <m/>
    <x v="1"/>
    <s v="2020*"/>
    <n v="2021"/>
    <s v="Start date: 01/07/2018_x000a_End date: 30/09/2021_x000a_"/>
    <s v="Not Applicable"/>
    <s v="Project"/>
    <s v="IDA"/>
    <s v="Grant/GoR"/>
    <s v="Multirateral"/>
    <m/>
    <m/>
    <n v="618216.69120696897"/>
    <s v="Musanze, Nyabihu, and Rutsiro"/>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3"/>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7"/>
    <n v="211022.64830646204"/>
    <n v="5.5532275870121591E-4"/>
    <m/>
    <m/>
    <m/>
    <m/>
    <m/>
    <s v="Not Applicable"/>
    <s v="Not Applicable"/>
    <s v="Energy"/>
    <s v="Energy"/>
    <x v="62"/>
    <s v="Non Government Organizations"/>
    <m/>
    <x v="1"/>
    <n v="2020"/>
    <n v="2022"/>
    <s v="Start date:21/10/2020_x000a_End date: 30/09/2022_x000a_"/>
    <s v="Not Applicable"/>
    <s v="Project"/>
    <s v="FONERWA"/>
    <s v="Government of Rwanda(GoR)"/>
    <s v="Government of Rwanda(GoR)"/>
    <s v="3. Budgeting &amp; Investment"/>
    <m/>
    <n v="211022.64830646204"/>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4"/>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8"/>
    <n v="0"/>
    <n v="0"/>
    <m/>
    <m/>
    <m/>
    <m/>
    <m/>
    <s v=" 1.Support to develop the concept note                                                                        2. Conduct capacity need assessment                                                                         3. Stakehoders engagement                                                                                           4. Capacity building in efficient energy using improved cook stoves "/>
    <n v="700000"/>
    <s v="Energy"/>
    <s v="Energy"/>
    <x v="19"/>
    <s v="Non Government Organizations"/>
    <m/>
    <x v="0"/>
    <m/>
    <m/>
    <s v="To be determined"/>
    <s v="Medium"/>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5"/>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9"/>
    <n v="207682"/>
    <n v="5.465315789473684E-4"/>
    <m/>
    <n v="103841"/>
    <n v="103841"/>
    <m/>
    <m/>
    <s v="Not Applicable"/>
    <s v="Not Applicable"/>
    <s v="Energy"/>
    <s v="Energy"/>
    <x v="31"/>
    <s v="Non Government Organizations"/>
    <m/>
    <x v="2"/>
    <n v="2021"/>
    <n v="2024"/>
    <s v="Start date: 04/03/2021_x000a_End date: 04/03/2024_x000a_"/>
    <s v="Not Applicable"/>
    <s v="Project"/>
    <s v="Likano Development GmbH "/>
    <s v="Grant"/>
    <s v="Bilateral"/>
    <s v="3. Budgeting &amp; Investment"/>
    <m/>
    <n v="207682"/>
    <s v="This project aimed at  dissemination of  70000 cook stoves Canarumwe within poor households in Rutsiro and Ngororero Districts  "/>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6"/>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0"/>
    <n v="0"/>
    <n v="0"/>
    <m/>
    <m/>
    <m/>
    <m/>
    <m/>
    <s v="1. Stakehoders engagement                                                                                           2. Capacity building in efficient energy using improved cook stoves                        3. support for production and distribution of efficient cookstoves and fuel"/>
    <n v="800000"/>
    <s v="Energy"/>
    <s v="Energy"/>
    <x v="63"/>
    <s v="Sectoral Ministry"/>
    <m/>
    <x v="0"/>
    <m/>
    <m/>
    <s v="To be determined"/>
    <s v="High"/>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7"/>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1"/>
    <n v="0"/>
    <n v="0"/>
    <m/>
    <m/>
    <m/>
    <m/>
    <m/>
    <s v="1.Support to develop the concept note                                                                        2. Conduct capacity need assessment                                                                         3. Stakehoders engagement                                                                                           4. Capacity building in efficient energy using improved cook stoves "/>
    <n v="600000"/>
    <s v="Energy"/>
    <s v="Energy"/>
    <x v="63"/>
    <s v="Sectoral Ministry"/>
    <s v="Steven Bihinda (MININFRA) &amp; Oreste (EDCL)"/>
    <x v="0"/>
    <m/>
    <m/>
    <s v="To be determined"/>
    <s v="High"/>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8"/>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2"/>
    <n v="258310.63370089277"/>
    <n v="6.7976482552866519E-4"/>
    <n v="51662.126740178552"/>
    <n v="51662.126740178552"/>
    <n v="51662.126740178552"/>
    <n v="51662.126740178552"/>
    <n v="51662.126740178552"/>
    <s v="Not Applicable"/>
    <s v="Not Applicable"/>
    <s v="Energy"/>
    <s v="Energy"/>
    <x v="32"/>
    <s v="Non Government Organizations"/>
    <m/>
    <x v="2"/>
    <n v="2020"/>
    <n v="2025"/>
    <s v="Start date: 01/08/2020_x000a_End date: 01/08/2025_x000a_"/>
    <s v="Not Applicable"/>
    <s v="Project"/>
    <s v="Austria"/>
    <s v="Grant"/>
    <s v="Bilateral"/>
    <s v="3. Budgeting &amp; Investment"/>
    <m/>
    <n v="258310.63370089277"/>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9"/>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3"/>
    <n v="0"/>
    <n v="0"/>
    <m/>
    <m/>
    <m/>
    <m/>
    <m/>
    <s v=" Review  the concept note and development of the full proposal "/>
    <n v="700000"/>
    <s v="Energy"/>
    <s v="Energy"/>
    <x v="10"/>
    <s v="Sectoral Ministry"/>
    <m/>
    <x v="0"/>
    <m/>
    <m/>
    <s v="To be determined"/>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0"/>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4"/>
    <n v="0"/>
    <n v="0"/>
    <m/>
    <m/>
    <m/>
    <m/>
    <m/>
    <s v="1.Review of the concept note and development of the project proposal       2. Support to the development of feasibility study"/>
    <n v="700000"/>
    <s v="Energy"/>
    <s v="Energy"/>
    <x v="64"/>
    <s v="Sectoral Ministry"/>
    <m/>
    <x v="5"/>
    <m/>
    <m/>
    <s v="To be determined"/>
    <s v="Medium"/>
    <s v="Project"/>
    <m/>
    <m/>
    <s v="To be determined"/>
    <m/>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1"/>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5"/>
    <n v="1180618.2550947666"/>
    <n v="3.1068901449862281E-3"/>
    <n v="1180618.2550947666"/>
    <m/>
    <m/>
    <m/>
    <m/>
    <s v="Not Applicable"/>
    <s v="Not Applicable"/>
    <s v="Energy"/>
    <s v="Energy"/>
    <x v="17"/>
    <s v="Sectoral Ministry"/>
    <m/>
    <x v="1"/>
    <s v="2020*"/>
    <n v="2021"/>
    <s v="Start date: 01/07/2018_x000a_End date: 30/9/2021_x000a_"/>
    <s v="Not Applicable"/>
    <s v="Project"/>
    <s v="IDA"/>
    <s v="Grant/GoR"/>
    <s v="Multirateral"/>
    <m/>
    <m/>
    <n v="1180618.2550947666"/>
    <s v="Nyabihu, Nyamagabe and Nyaruguru"/>
  </r>
  <r>
    <s v="8. Reduced biomass usage for cooking"/>
    <s v="8.2 On-farm biogas for energy promoted "/>
    <s v="8.2.1 Number of  on-farm biodigesters disaggregated by gender of head of households"/>
    <s v="To be determined (TBD)"/>
    <s v="To be determined (TBD)"/>
    <s v="To be determined (TBD)"/>
    <n v="62000000"/>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6"/>
    <n v="235185.8"/>
    <n v="3.7933193548387095E-3"/>
    <m/>
    <m/>
    <m/>
    <m/>
    <m/>
    <s v="Not Applicable"/>
    <s v="Not Applicable"/>
    <s v="Energy"/>
    <s v="Energy"/>
    <x v="65"/>
    <s v="Sectoral Ministry"/>
    <m/>
    <x v="2"/>
    <n v="2021"/>
    <n v="2024"/>
    <s v="Start date:2021_x000a_End date: 2024"/>
    <s v="Not Applicable"/>
    <s v="Technical Assistance"/>
    <s v="EU/GoR"/>
    <s v="Grant"/>
    <s v="Multirateral"/>
    <s v="4. Monitoring &amp; Evaluation (M&amp;E)"/>
    <m/>
    <n v="235185.8"/>
    <s v="This assessment provides an assessment of Rwanda’s National Domestic Biogas Programme (NDBP) and document lessons learned"/>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7"/>
    <n v="24280.863419645928"/>
    <n v="3.9162682934912785E-4"/>
    <n v="24280.863419645928"/>
    <m/>
    <m/>
    <m/>
    <m/>
    <s v="Not Applicable"/>
    <s v="Not Applicable"/>
    <s v="Energy"/>
    <s v="Energy"/>
    <x v="6"/>
    <s v="Non Government Organizations"/>
    <m/>
    <x v="1"/>
    <s v="2020*"/>
    <n v="2020"/>
    <s v="Start date:2017_x000a_End date: 2020"/>
    <s v="Not Applicable"/>
    <s v="Project"/>
    <m/>
    <s v="Grant/GoR"/>
    <s v="Multirateral"/>
    <s v="3. Budgeting &amp; Investment"/>
    <m/>
    <n v="24280.863419645928"/>
    <m/>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8"/>
    <n v="1432273.0358938186"/>
    <n v="2.3101177998287398E-2"/>
    <n v="1432273.0358938186"/>
    <m/>
    <m/>
    <m/>
    <m/>
    <s v="Not Applicable"/>
    <s v="Not Applicable"/>
    <s v="Energy"/>
    <s v="Energy"/>
    <x v="66"/>
    <s v="Sectoral Ministry"/>
    <m/>
    <x v="1"/>
    <s v="2020*"/>
    <n v="2020"/>
    <s v="Start date:29/01/2019_x000a_End date: 30/9/2020"/>
    <s v="Not Applicable"/>
    <s v="Project"/>
    <s v="FONERWA"/>
    <s v="Government of Rwanda(GoR)"/>
    <s v="Government of Rwanda(GoR)"/>
    <s v="3. Budgeting &amp; Investment"/>
    <m/>
    <n v="1432273.0358938186"/>
    <m/>
  </r>
  <r>
    <s v="8. Reduced biomass usage for cooking"/>
    <s v="8.2 On-farm biogas for energy promoted "/>
    <s v="8.2.2 The number of households depending on firewood as a source of energy for cooking halved to 42% disaggregated by gender of head of households (SSP  Energy 2017-2024) "/>
    <s v="83.3%  (SSP, 2017-2024)"/>
    <s v="42%  (SSP, 2017-2024)"/>
    <s v="To be determined (TBD)"/>
    <m/>
    <s v="Energy"/>
    <s v="Mitigation"/>
    <s v="Ministry of Infrastructure (MININFRA)"/>
    <s v="Sectoral Ministry "/>
    <s v="Sectoral Ministry "/>
    <s v="Sectoral Ministry "/>
    <s v="To be determined (TBD)"/>
    <m/>
    <s v="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6"/>
    <n v="0"/>
    <n v="0"/>
    <m/>
    <m/>
    <m/>
    <m/>
    <m/>
    <s v="Support to the sector for project identification"/>
    <s v="Not Applicable"/>
    <s v="To be determined"/>
    <s v="To be determined"/>
    <x v="4"/>
    <s v="To be determined"/>
    <m/>
    <x v="3"/>
    <m/>
    <m/>
    <s v="To be determined"/>
    <s v="Not Applicable"/>
    <s v="To be determined"/>
    <m/>
    <m/>
    <s v="To be determined"/>
    <m/>
    <m/>
    <m/>
    <m/>
  </r>
  <r>
    <s v="9. Street lighting expanded to all populated areas and main roads."/>
    <s v="9.1 Solar street lighting increased"/>
    <s v="9.1.1 Number of  Solar LED streetlights"/>
    <s v="To be determined (TBD)"/>
    <s v="To be determined (TBD)"/>
    <s v="To be determined (TBD)"/>
    <n v="28000000"/>
    <s v="Energy"/>
    <s v="Mitigation"/>
    <s v="Ministry of Infrastructure (MININFRA)"/>
    <s v="Sectoral Ministry "/>
    <s v="Sectoral Ministry "/>
    <s v="Sectoral Ministry "/>
    <s v="To be determined (TBD)"/>
    <m/>
    <s v=" Installation of solar lighting and LED systems to replace high-pressure sodium (HPS) lamps for street lighting and public spaces within populated areas and main roads by 2024.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49"/>
    <n v="8423646.6600000001"/>
    <n v="0.3008445235714286"/>
    <n v="5186646.66"/>
    <m/>
    <m/>
    <n v="3237000"/>
    <m/>
    <s v="Not Applicable"/>
    <s v="Not Applicable"/>
    <s v="Energy"/>
    <s v="Energy"/>
    <x v="53"/>
    <s v="Sectoral Ministry"/>
    <m/>
    <x v="2"/>
    <s v="2020*"/>
    <n v="2026"/>
    <s v="Start date: 01/07/2018_x000a_End date: 30/06/2021_x000a_Extended to 2026"/>
    <s v="Not Applicable"/>
    <s v="Project"/>
    <s v="Ministry of Finance and Economic Planning (MINECOFIN)/GoR"/>
    <s v="Government of Rwanda(GoR)"/>
    <s v="Government of Rwanda(GoR)"/>
    <m/>
    <m/>
    <n v="18796939.98"/>
    <s v="All districts.                                                                                      Extended from Concluded ($15,559,940)  to ongoing MINECOFIN MTPIP 2023-2026"/>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0"/>
    <n v="0"/>
    <n v="0"/>
    <m/>
    <m/>
    <m/>
    <m/>
    <m/>
    <s v=" Support to develop the concept note "/>
    <n v="700000"/>
    <s v="Energy"/>
    <s v="Energy"/>
    <x v="24"/>
    <s v="Local Government (Districts, Provinces, CoK)"/>
    <m/>
    <x v="0"/>
    <m/>
    <m/>
    <s v="To be determined"/>
    <s v="Medium"/>
    <s v="Project"/>
    <s v="BMZ"/>
    <m/>
    <s v="To be determined"/>
    <s v="3. Budgeting &amp; Investment"/>
    <m/>
    <n v="0"/>
    <s v="New area of investment"/>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Ronald Ntare (EUCL)"/>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1"/>
    <n v="0"/>
    <n v="0"/>
    <m/>
    <m/>
    <m/>
    <m/>
    <m/>
    <s v=" Support to develop the concept note "/>
    <n v="600000"/>
    <s v="Energy"/>
    <s v="Energy"/>
    <x v="24"/>
    <s v="Local Government (Districts, Provinces, CoK)"/>
    <m/>
    <x v="0"/>
    <m/>
    <m/>
    <s v="To be determined"/>
    <s v="Medium"/>
    <s v="Project"/>
    <m/>
    <m/>
    <s v="To be determined"/>
    <s v="3. Budgeting &amp; Investment"/>
    <m/>
    <n v="0"/>
    <s v="New area of investment"/>
  </r>
  <r>
    <s v="9. Street lighting expanded to all populated areas and main roads."/>
    <s v="9.1 Solar street lighting increased"/>
    <s v="9.1.2 Number of  Solar traffic lights"/>
    <s v="To be determined (TBD)"/>
    <s v="To be determined (TBD)"/>
    <s v="To be determined (TBD)"/>
    <m/>
    <s v="Energy"/>
    <s v="Mitigation"/>
    <s v="Ministry of Infrastructure (MININFRA)"/>
    <s v="Sectoral Ministry "/>
    <s v="Sectoral Ministry "/>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9. Street lighting expanded to all populated areas and main roads."/>
    <s v="9.2 Efficient lighting in buildings increased "/>
    <s v="9.2.1 Number of  CFL replacements"/>
    <s v="To be determined (TBD)"/>
    <s v="To be determined (TBD)"/>
    <s v="To be determined (TBD)"/>
    <n v="6400000"/>
    <s v="Energy"/>
    <s v="Mitigation"/>
    <s v="Ministry of Infrastructure (MININFRA)"/>
    <s v="Private Sector"/>
    <s v="Private Sector"/>
    <s v="Private Sector "/>
    <s v="To be determined (TBD)"/>
    <m/>
    <s v="Further dissemination of CFL and LED lamps in residential, commercial and institutional buildings. Supported by government subsidies and VAT exemptions on energy saving lamps.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2"/>
    <n v="0"/>
    <n v="0"/>
    <m/>
    <m/>
    <m/>
    <m/>
    <m/>
    <s v=" Support to develop the concept note "/>
    <n v="700000"/>
    <s v="Energy"/>
    <s v="Energy"/>
    <x v="67"/>
    <s v="Local Government (Districts, Provinces, CoK)"/>
    <m/>
    <x v="0"/>
    <m/>
    <m/>
    <s v="To be determined"/>
    <s v="Medium"/>
    <s v="Project"/>
    <s v="BMZ"/>
    <m/>
    <s v="To be determined"/>
    <s v="3. Budgeting &amp; Investment"/>
    <m/>
    <n v="0"/>
    <s v="Lighting: Energy-efficient bulbs, outdoor energy-efficient bulbs with motion sensors, solar street lights_x000a_3. Hot water: High-pressure solar hot water geyser "/>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s v="Wide range of measures including bus rapid transport (BRT) project, bus lanes, non-motorised transport (NMT) lanes, and other modal shift projects contained in the Transport Sector Strategic Plan as part of the NST1."/>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3"/>
    <n v="50000000"/>
    <n v="1"/>
    <m/>
    <m/>
    <m/>
    <m/>
    <m/>
    <s v="1.Review of the concept note and development of the project proposal 2. Support to the development of feasibility study"/>
    <n v="600000"/>
    <s v="Transport"/>
    <s v="Transport"/>
    <x v="68"/>
    <s v="Sectoral Ministry"/>
    <m/>
    <x v="5"/>
    <n v="2020"/>
    <n v="2030"/>
    <s v="Start date:2020_x000a_End date: 2030"/>
    <s v="Medium"/>
    <s v="Project"/>
    <s v="Development partners"/>
    <m/>
    <s v="To be determined"/>
    <s v="3. Budgeting &amp; Investment"/>
    <m/>
    <n v="50000000"/>
    <s v="Since this is a private sector led business one needs to understand if the 50Mn USD if for purchase of buses to use in DBLs."/>
  </r>
  <r>
    <s v="10. Improved rural and urban transportation services"/>
    <s v="10.1 Public transport infrastructure improved"/>
    <s v="10.1.1 Number of buses, LDVs and HDVs"/>
    <s v="To be determined (TBD)"/>
    <s v="To be determined (TBD)"/>
    <s v="To be determined (TBD)"/>
    <n v="50000000"/>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4"/>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5"/>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6"/>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7"/>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8"/>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9"/>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0"/>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1"/>
    <n v="0"/>
    <n v="0"/>
    <m/>
    <m/>
    <m/>
    <m/>
    <m/>
    <s v=" 1. Support to develop the concept note                                                                       2. Support to the development of feasibility study"/>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2"/>
    <n v="0"/>
    <n v="0"/>
    <m/>
    <m/>
    <m/>
    <m/>
    <m/>
    <s v="1.Review of the concept note and development of the project proposal                                                                                                  2. Support to the development of feasibility study"/>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3"/>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4"/>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5"/>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6"/>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7"/>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8"/>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9"/>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0"/>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1"/>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2"/>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3"/>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4"/>
    <n v="0"/>
    <n v="0"/>
    <m/>
    <m/>
    <m/>
    <m/>
    <m/>
    <s v=" 1.Support to develop the concept note                                                                        2. Stakeholders engagement "/>
    <n v="300000"/>
    <s v="Transport"/>
    <s v="Transport"/>
    <x v="68"/>
    <s v="Sectoral Ministry"/>
    <m/>
    <x v="0"/>
    <m/>
    <m/>
    <s v="To be determined"/>
    <s v="Medium"/>
    <s v="Technical Assistance"/>
    <m/>
    <m/>
    <s v="To be determined"/>
    <s v="1. Knowledge Products (Capacity Building or Technology Transfer)"/>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idem as above "/>
    <x v="375"/>
    <n v="23000000"/>
    <n v="0.46"/>
    <m/>
    <m/>
    <m/>
    <m/>
    <m/>
    <s v="1.Review of the concept note and development of the project proposal                               2. Support to the development of feasibility study"/>
    <n v="700000"/>
    <s v="Transport"/>
    <s v="Transport"/>
    <x v="69"/>
    <s v="Private Sector Company"/>
    <m/>
    <x v="5"/>
    <m/>
    <m/>
    <s v="To be determined"/>
    <s v="Medium"/>
    <s v="Technical Assistance"/>
    <s v="GEF-Mitigation Action Facility"/>
    <m/>
    <s v="To be determined"/>
    <s v="2. Policy, Strategy &amp; Legislation"/>
    <m/>
    <n v="23000000"/>
    <m/>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6"/>
    <n v="201930000"/>
    <n v="4.0385999999999997"/>
    <m/>
    <m/>
    <m/>
    <m/>
    <m/>
    <s v="1.Review of the concept note and development of the project proposal                               2. Support to the development of feasibility study"/>
    <n v="700000"/>
    <s v="Transport"/>
    <s v="Transport"/>
    <x v="69"/>
    <s v="Private Sector Company"/>
    <m/>
    <x v="5"/>
    <n v="2020"/>
    <n v="2030"/>
    <s v="Start date:2020_x000a_End date: 2030"/>
    <s v="Medium"/>
    <s v="Technical Assistance"/>
    <s v="Development partners"/>
    <m/>
    <s v="To be determined"/>
    <s v="2. Policy, Strategy &amp; Legislation"/>
    <m/>
    <n v="201930000"/>
    <s v="Project concept note and draft ToRs"/>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7"/>
    <n v="218000.00000000003"/>
    <n v="4.3600000000000002E-3"/>
    <m/>
    <m/>
    <m/>
    <m/>
    <m/>
    <m/>
    <m/>
    <s v="Transport"/>
    <s v="Transport"/>
    <x v="70"/>
    <s v="Private Sector Company"/>
    <m/>
    <x v="4"/>
    <m/>
    <m/>
    <s v="to be determined"/>
    <m/>
    <s v="Technical Assistance"/>
    <s v="BMZ/Germany"/>
    <s v="Grant/GoR"/>
    <s v="Multirateral"/>
    <s v="1. Knowledge Products (Capacity Building or Technology Transfer)"/>
    <m/>
    <n v="218000.00000000003"/>
    <s v="New project GIZ"/>
  </r>
  <r>
    <s v="10. Improved rural and urban transportation services"/>
    <s v="10.2 Improved transport infrastructure and services"/>
    <s v="10.2.2 Environmental and engineering guidelines developed (for climate resilient road infrastructure) with gender consideration"/>
    <s v="Climate resilient report "/>
    <s v="To be determined (TBD)"/>
    <s v="To be determined (TBD)"/>
    <n v="600000000"/>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10. Improved rural and urban transportation services"/>
    <s v="10.2 Improved transport infrastructure and services"/>
    <s v="10.2.3 Proportion (%) of population who have easy access to public transportation disaggregated  by location (rural and urban area) (SSP  Transport 2017-2024) "/>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10. Improved rural and urban transportation services"/>
    <s v="10.2 Improved transport infrastructure and services"/>
    <s v="10.2.4 Number of passengers using the public transport each year disaggregated by gender"/>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8"/>
    <n v="0"/>
    <n v="0"/>
    <m/>
    <m/>
    <m/>
    <m/>
    <m/>
    <s v="Not Applicable"/>
    <s v="Not Applicable"/>
    <s v="Transport"/>
    <s v="Transport"/>
    <x v="71"/>
    <s v="Sectoral Ministry"/>
    <m/>
    <x v="0"/>
    <m/>
    <m/>
    <s v="To be determined"/>
    <s v="Low"/>
    <s v="Technical Assistance"/>
    <m/>
    <m/>
    <s v="To be determined"/>
    <s v="2. Policy, Strategy &amp; Legislation"/>
    <m/>
    <n v="0"/>
    <s v="New area of investment"/>
  </r>
  <r>
    <s v="10. Improved rural and urban transportation services"/>
    <s v="10.3 Vehicle emissions standards enhanced "/>
    <s v="10.3.1 Average fuel economy for newly registered vehicles (litres per 100 km)"/>
    <s v="To be determined (TBD)"/>
    <s v="To be determined (TBD)"/>
    <s v="To be determined (TBD)"/>
    <m/>
    <s v="Transport"/>
    <s v="Mitigation"/>
    <s v="Ministry of Infrastructure (MININFRA)"/>
    <s v="Sectoral Ministry "/>
    <s v="Sectoral Ministry "/>
    <s v="Sectoral Ministry "/>
    <s v="To be determined (TBD)"/>
    <m/>
    <s v="Measures introduced to increase vehicle emissions performance of national vehicle fleet, including tax incentives and scrappage of older vehicles, and inspection. "/>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9"/>
    <n v="970100.00000000012"/>
    <n v="5.1057894736842111E-3"/>
    <m/>
    <m/>
    <m/>
    <m/>
    <m/>
    <m/>
    <m/>
    <s v="Multi-Sector"/>
    <s v="Multi-Sector"/>
    <x v="14"/>
    <s v="Sectoral Ministry"/>
    <m/>
    <x v="2"/>
    <n v="2024"/>
    <n v="2025"/>
    <s v="Start date:1/03/2024_x000a_End date: 31/03/2025"/>
    <m/>
    <s v="Technical Assistance"/>
    <s v="BMWK/Germany (IKI)"/>
    <m/>
    <s v="Bilateral"/>
    <s v="2. Policy, Strategy &amp; Legislation"/>
    <m/>
    <n v="970100.00000000012"/>
    <s v="Updadated from Indicative to ongoing (GIZ 2024)"/>
  </r>
  <r>
    <s v="10. Improved rural and urban transportation services"/>
    <s v="10.3 Vehicle emissions standards enhanced "/>
    <s v="10.3.1 Average fuel economy for newly registered vehicles (litres per 100 km)"/>
    <s v="To be determined (TBD)"/>
    <s v="To be determined (TBD)"/>
    <s v="To be determined (TBD)"/>
    <n v="190000000"/>
    <s v="Transport"/>
    <s v="Mitigation"/>
    <s v="Ministry of Infrastructure (MININFRA)"/>
    <s v="Sectoral Ministry "/>
    <s v="Sectoral Ministry "/>
    <s v="Sectoral Ministry "/>
    <s v="To be determined (TBD)"/>
    <s v="RSB, RNP, REM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0"/>
    <n v="0"/>
    <n v="0"/>
    <m/>
    <m/>
    <m/>
    <m/>
    <m/>
    <s v="1.Review of the concept note and development of the project proposal 2. Support to the development of feasibility study"/>
    <n v="600000"/>
    <s v="Transport"/>
    <s v="Transport"/>
    <x v="72"/>
    <s v="Sectoral Ministry"/>
    <m/>
    <x v="0"/>
    <m/>
    <m/>
    <s v="To be determined"/>
    <s v="Medium"/>
    <s v="Technical Assistance"/>
    <s v="Ministry of Finance and Economic Planning (MINECOFIN)/GoR"/>
    <m/>
    <s v="To be determined"/>
    <s v="2. Policy, Strategy &amp; Legislation"/>
    <m/>
    <n v="0"/>
    <s v="Vehicular emission standards are available (gazetted), and their enforcement started at Motovehicle Inspection Center, but need to be strengthened (e.g. for vehicles importation, etc.)."/>
  </r>
  <r>
    <s v="10. Improved rural and urban transportation services"/>
    <s v="10.4 Electric vehicles (EVs) increased "/>
    <s v="10.4.1 Number of Electric vehicles (EV)"/>
    <s v="To be determined (TBD)"/>
    <s v="To be determined (TBD)"/>
    <s v="To be determined (TBD)"/>
    <n v="900000000"/>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1"/>
    <n v="650411.60941888927"/>
    <n v="7.2267956602098805E-4"/>
    <n v="650411.60941888927"/>
    <m/>
    <m/>
    <m/>
    <m/>
    <s v="Not Applicable"/>
    <s v="Not Applicable"/>
    <s v="Transport"/>
    <s v="Transport"/>
    <x v="73"/>
    <s v="Private Sector Company"/>
    <m/>
    <x v="1"/>
    <s v="2020*"/>
    <n v="2020"/>
    <s v="Start date: 18/01/2019_x000a_End date: 31/12/2020_x000a_"/>
    <s v="Not Applicable"/>
    <s v="Project"/>
    <s v="FONERWA"/>
    <s v="Government of Rwanda(GoR)"/>
    <s v="Government of Rwanda(GoR)"/>
    <s v="3. Budgeting &amp; Investment"/>
    <m/>
    <n v="650411.60941888927"/>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2"/>
    <n v="17000000"/>
    <n v="1.8888888888888889E-2"/>
    <m/>
    <m/>
    <m/>
    <m/>
    <m/>
    <s v=" 1.Development of the full proposal  2. Stakeholders engagement "/>
    <n v="500000"/>
    <s v="Transport"/>
    <s v="Transport"/>
    <x v="10"/>
    <s v="Sectoral Ministry"/>
    <m/>
    <x v="5"/>
    <m/>
    <m/>
    <s v="To be determined"/>
    <s v="Medium"/>
    <s v="Project"/>
    <m/>
    <m/>
    <s v="To be determined"/>
    <s v="3. Budgeting &amp; Investment"/>
    <m/>
    <n v="17000000"/>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3"/>
    <n v="48500"/>
    <n v="5.3888888888888889E-5"/>
    <n v="24250"/>
    <n v="24250"/>
    <m/>
    <m/>
    <m/>
    <s v="Not Applicable"/>
    <s v="Not Applicable"/>
    <s v="Transport"/>
    <s v="Transport"/>
    <x v="48"/>
    <s v="Non Government Organizations"/>
    <m/>
    <x v="1"/>
    <s v="2020*"/>
    <n v="2022"/>
    <s v="Start date: 2018_x000a_End date: 2022_x000a_"/>
    <s v="Not Applicable"/>
    <s v="Technical Assistance"/>
    <s v="GGGI"/>
    <s v="Grant"/>
    <s v="Multirateral"/>
    <s v="1. Knowledge Products (Capacity Building or Technology Transfer)"/>
    <m/>
    <n v="48500"/>
    <s v="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s v="RTDA, CoK, RURA"/>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4"/>
    <n v="18000000"/>
    <n v="0.02"/>
    <m/>
    <m/>
    <m/>
    <m/>
    <m/>
    <s v="1.Review of the concept note and development of the project proposal  2. Establish E-moto station "/>
    <n v="800000"/>
    <s v="Transport"/>
    <s v="Transport"/>
    <x v="71"/>
    <s v="Sectoral Ministry"/>
    <m/>
    <x v="5"/>
    <m/>
    <m/>
    <s v="To be determined"/>
    <s v="Medium"/>
    <s v="Project"/>
    <s v="NAMA"/>
    <m/>
    <s v="To be determined"/>
    <s v="3. Budgeting &amp; Investment"/>
    <m/>
    <n v="18000000"/>
    <s v="Concept note"/>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_x000a_reduction of harmful pollutants, enhacing_x000a_resilience of population to disease and_x000a_adverse climate impacts.     "/>
    <x v="385"/>
    <n v="1366278.4015709851"/>
    <n v="5.8891310412542461E-2"/>
    <n v="109599.11724937221"/>
    <n v="134210.74084376448"/>
    <n v="120440.39502689359"/>
    <n v="903534.62188354181"/>
    <n v="98493.526567413108"/>
    <s v="Not Applicable"/>
    <s v="Not Applicable"/>
    <s v="Private Sector Development"/>
    <s v="Private Sector Development"/>
    <x v="17"/>
    <s v="Sectoral Ministry"/>
    <m/>
    <x v="2"/>
    <s v="2020*"/>
    <n v="2026"/>
    <s v="Start date: 28/3/2019_x000a_End date: 31/12/2021     Extended to 2026_x000a_"/>
    <s v="Not Applicable"/>
    <s v="Technical Assistance"/>
    <s v="UNEP/UNIDO"/>
    <s v="Grant"/>
    <s v="Multirateral"/>
    <s v="2. Policy, Strategy &amp; Legislation"/>
    <m/>
    <n v="1366278.4015709851"/>
    <s v="The project intends to streamline ozone protection issues to other stakeholders through trainings .                                            Updated from $46,113 REMA-2024"/>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idem as above "/>
    <x v="386"/>
    <n v="1128648.6179185081"/>
    <n v="4.8648647324073625E-2"/>
    <n v="0"/>
    <n v="0"/>
    <n v="341768.80345648533"/>
    <n v="786879.81446202274"/>
    <n v="0"/>
    <s v="Not Applicable"/>
    <s v="Not Applicable"/>
    <s v="Private Sector Development"/>
    <s v="Private Sector Development"/>
    <x v="17"/>
    <s v="Sectoral Ministry"/>
    <m/>
    <x v="2"/>
    <n v="2021"/>
    <n v="2024"/>
    <s v="Start date: 08/3/2021_x000a_End date: 30/06/2024    _x000a_"/>
    <s v="Not Applicable"/>
    <s v="Technical Assistance"/>
    <s v="UK,GoR"/>
    <s v="Grant"/>
    <s v="Bilateral"/>
    <s v="1. Knowledge Products (Capacity Building or Technology Transfer)"/>
    <m/>
    <n v="1128648.6179185081"/>
    <s v="new project REMA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n v="6000000"/>
    <s v="Multi-sector"/>
    <s v="Cross-cutting"/>
    <s v="Ministry of Environment (MoE)_x000a_"/>
    <s v="Environment or Climate Change"/>
    <s v="Environment or Climate Change"/>
    <s v="Sectoral Ministry "/>
    <s v="To be determined (TBD)"/>
    <s v="other NDC participating sectors"/>
    <s v="The objective of the project is to build practical capacity of agricultural practitioners through learning by doing"/>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x v="387"/>
    <n v="45652777.200000003"/>
    <n v="7.6087962000000005"/>
    <n v="9299182.8132321388"/>
    <n v="231310.88"/>
    <m/>
    <m/>
    <m/>
    <s v="Not Applicable"/>
    <s v="Not Applicable"/>
    <s v="Multi-Sector"/>
    <s v="Multi-Sector"/>
    <x v="23"/>
    <s v="Sectoral Ministry"/>
    <m/>
    <x v="2"/>
    <s v="2020*"/>
    <n v="2023"/>
    <s v="Start date: 01/07/2015_x000a_End date: 30/06/2023_x000a_"/>
    <s v="Not Applicable"/>
    <s v="Technical Assistance"/>
    <s v="Howard G. Buffet/GoR"/>
    <s v="Grant/GoR"/>
    <s v="Multirateral"/>
    <s v="1. Knowledge Products (Capacity Building or Technology Transfer)"/>
    <m/>
    <n v="45652777.200000003"/>
    <s v="The objective of the project is to build practical capacity of agricultural practitioners through learning by doing in Kirehe, Bugeser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8"/>
    <n v="800380.42"/>
    <n v="0.13339673666666668"/>
    <m/>
    <m/>
    <m/>
    <m/>
    <m/>
    <s v="Not Applicable"/>
    <s v="Not Applicable"/>
    <s v="Multi-Sector"/>
    <s v="Multi-Sector"/>
    <x v="23"/>
    <s v="Sectoral Ministry"/>
    <m/>
    <x v="2"/>
    <n v="2020"/>
    <n v="2023"/>
    <s v="Start date: 01/07/2020_x000a_End date: 30/6/2023_x000a_"/>
    <s v="Not Applicable"/>
    <s v="Technical Assistance"/>
    <s v="UNDP"/>
    <s v="Grant"/>
    <s v="Multirateral"/>
    <s v="1. Knowledge Products (Capacity Building or Technology Transfer)"/>
    <m/>
    <n v="800380.42"/>
    <s v="The objective of the project is to implement the milestones of the Nationally Determined Contribution (NDC) falling under Agriculture Sector"/>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9"/>
    <n v="9265000"/>
    <n v="1.5441666666666667"/>
    <m/>
    <m/>
    <m/>
    <m/>
    <m/>
    <s v="Not Applicable"/>
    <s v="Not Applicable"/>
    <s v="Multi-Sector"/>
    <s v="Multi-Sector"/>
    <x v="14"/>
    <s v="Sectoral Ministry"/>
    <m/>
    <x v="2"/>
    <n v="2022"/>
    <n v="2026"/>
    <s v="Start date: 01/10/2022_x000a_End date: 30/9/2026_x000a_"/>
    <s v="Not Applicable"/>
    <s v="Technical Assistance"/>
    <s v="BMZ/Germany"/>
    <s v="Grant"/>
    <s v="Multirateral"/>
    <s v="1. Knowledge Products (Capacity Building or Technology Transfer)"/>
    <m/>
    <n v="926500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0"/>
    <n v="39000"/>
    <n v="6.4999999999999997E-3"/>
    <m/>
    <m/>
    <m/>
    <n v="39000"/>
    <m/>
    <s v="Not Applicable"/>
    <s v="Not Applicable"/>
    <s v="Multi-Sector"/>
    <s v="Multi-Sector"/>
    <x v="74"/>
    <s v="Non Government Organizations"/>
    <m/>
    <x v="2"/>
    <n v="2024"/>
    <n v="2024"/>
    <s v="Start date: 01/03/2024_x000a_End date: 30/8/2024_x000a_"/>
    <s v="Not Applicable"/>
    <s v="Technical Assistance"/>
    <s v="GIZ/DGG-WINS"/>
    <s v="Grant"/>
    <s v="Multirateral"/>
    <s v="1. Knowledge Products (Capacity Building or Technology Transfer)"/>
    <m/>
    <n v="39000"/>
    <s v="New project RENGOF 2024                                                      Kamonyi, Ruhango, Nyanza and Gisagara District/ Southern Provinc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1"/>
    <n v="600590"/>
    <n v="0.10009833333333333"/>
    <m/>
    <m/>
    <m/>
    <m/>
    <m/>
    <s v="Not Applicable"/>
    <s v="Not Applicable"/>
    <s v="Multi-Sector"/>
    <s v="Multi-Sector"/>
    <x v="17"/>
    <s v="Sectoral Ministry"/>
    <m/>
    <x v="2"/>
    <n v="2021"/>
    <n v="2025"/>
    <s v="Start date: 01/12/2021_x000a_End date: 31/12/2025"/>
    <s v="Not Applicable"/>
    <s v="Technical Assistance"/>
    <s v="BMZ/Germany co-financed by New Zealand_x000a_"/>
    <s v="Grant"/>
    <s v="Multirateral"/>
    <s v="1. Knowledge Products (Capacity Building or Technology Transfer)"/>
    <m/>
    <n v="60059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2"/>
    <n v="382740.42000000004"/>
    <n v="6.3790070000000004E-2"/>
    <m/>
    <m/>
    <m/>
    <m/>
    <m/>
    <s v="Not Applicable"/>
    <s v="Not Applicable"/>
    <s v="Multi-Sector"/>
    <s v="Multi-Sector"/>
    <x v="14"/>
    <s v="Sectoral Ministry"/>
    <m/>
    <x v="2"/>
    <n v="2022"/>
    <n v="2024"/>
    <s v="Start date: 01/01/2022_x000a_End date: 31/12/2024"/>
    <s v="Not Applicable"/>
    <s v="Technical Assistance"/>
    <s v="BMZ/Germany_x000a_"/>
    <s v="Grant"/>
    <s v="Multirateral"/>
    <s v="1. Knowledge Products (Capacity Building or Technology Transfer)"/>
    <m/>
    <n v="382740.42"/>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3"/>
    <n v="130800.00000000001"/>
    <n v="2.1800000000000003E-2"/>
    <m/>
    <m/>
    <m/>
    <m/>
    <m/>
    <s v="Not Applicable"/>
    <s v="Not Applicable"/>
    <s v="Multi-Sector"/>
    <s v="Multi-Sector"/>
    <x v="14"/>
    <s v="Sectoral Ministry"/>
    <m/>
    <x v="2"/>
    <n v="2022"/>
    <n v="2025"/>
    <s v="Start date: 01/01/2022_x000a_End date: 31/12/2025"/>
    <s v="Not Applicable"/>
    <s v="Technical Assistance"/>
    <s v="BMZ/Germany_x000a_"/>
    <s v="Grant"/>
    <s v="Multirateral"/>
    <s v="1. Knowledge Products (Capacity Building or Technology Transfer)"/>
    <m/>
    <n v="130800.00000000001"/>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m/>
    <s v="Reduced GHG emissions from improved access to technology and knowledge"/>
    <m/>
    <x v="394"/>
    <n v="0"/>
    <n v="0"/>
    <m/>
    <m/>
    <m/>
    <m/>
    <m/>
    <s v="support to the sector for project implementation"/>
    <n v="300000"/>
    <m/>
    <s v="Meteorology"/>
    <x v="75"/>
    <s v="Sectoral Ministry"/>
    <m/>
    <x v="0"/>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5"/>
    <n v="0"/>
    <n v="0"/>
    <m/>
    <m/>
    <m/>
    <m/>
    <m/>
    <s v="Not Applicable"/>
    <s v="Not Applicable"/>
    <s v="Environment and Natural Resources"/>
    <s v="Environmental Management"/>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6"/>
    <n v="0"/>
    <n v="0"/>
    <m/>
    <m/>
    <m/>
    <m/>
    <m/>
    <s v="1. Support to develop the concept note and development of the project proposal  2. Stakeholders engagement"/>
    <n v="300000"/>
    <s v="Environment and Natural Resources"/>
    <s v="Environmental Management"/>
    <x v="14"/>
    <s v="Sectoral Ministry"/>
    <m/>
    <x v="0"/>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7"/>
    <n v="0"/>
    <n v="0"/>
    <m/>
    <m/>
    <m/>
    <m/>
    <m/>
    <s v="Not Applicable"/>
    <s v="Not Applicable"/>
    <s v="Environment and Natural Resources"/>
    <s v="Environmental Management"/>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8"/>
    <n v="0"/>
    <n v="0"/>
    <m/>
    <m/>
    <m/>
    <m/>
    <m/>
    <s v="1.Awareness raising at Distrct level 2. Capacity development  on NDCs at District level. 3. Imbeded technical assistance to LODA ; 4 Support to 4 pilote Districts to finalize Project Idea Notes (PINs) and develop full project proposals."/>
    <n v="550000"/>
    <s v="Environment and Natural Resources"/>
    <s v="Environmental Management"/>
    <x v="14"/>
    <s v="Sectoral Ministry"/>
    <m/>
    <x v="0"/>
    <m/>
    <m/>
    <s v="To be determined"/>
    <s v="High"/>
    <s v="Project"/>
    <m/>
    <m/>
    <s v="To be determined"/>
    <s v="1. Knowledge Products (Capacity Building or Technology Transfer)"/>
    <m/>
    <n v="0"/>
    <s v="Concept  note  (see  Thabith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9"/>
    <n v="0"/>
    <n v="0"/>
    <m/>
    <m/>
    <m/>
    <m/>
    <m/>
    <s v="1.Review of the concept note and development of the project proposal  2.Stakeholders engagement"/>
    <n v="230000"/>
    <s v="Multi-Sector"/>
    <s v="Multi-Sector"/>
    <x v="27"/>
    <s v="Non Government Organizations"/>
    <m/>
    <x v="5"/>
    <m/>
    <m/>
    <s v="To be determined"/>
    <s v="High"/>
    <s v="Technical Assistance"/>
    <s v="KFW Development  Bank"/>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0"/>
    <n v="200000"/>
    <n v="3.3333333333333333E-2"/>
    <m/>
    <m/>
    <m/>
    <m/>
    <m/>
    <s v="Not Applicable"/>
    <s v="Not Applicable"/>
    <s v="Multi-Sector"/>
    <s v="Multi-Sector"/>
    <x v="14"/>
    <s v="Sectoral Ministry"/>
    <m/>
    <x v="2"/>
    <m/>
    <m/>
    <s v="To be determined"/>
    <s v="Not Applicable"/>
    <s v="Technical Assistance"/>
    <s v="CAEP/ World Bank"/>
    <s v="Grant"/>
    <s v="Multirateral"/>
    <s v="2. Policy, Strategy &amp; Legislation"/>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1"/>
    <n v="100000"/>
    <n v="1.6666666666666666E-2"/>
    <m/>
    <m/>
    <m/>
    <m/>
    <m/>
    <s v="Not Applicable"/>
    <s v="Not Applicable"/>
    <s v="Multi-Sector"/>
    <s v="Multi-Sector"/>
    <x v="23"/>
    <s v="Sectoral Ministry"/>
    <m/>
    <x v="1"/>
    <m/>
    <m/>
    <s v="To be determined"/>
    <s v="Not Applicable"/>
    <s v="Technical Assistance"/>
    <s v="NDC Partneship  Support Unit"/>
    <s v="Grant"/>
    <s v="Multirateral"/>
    <s v="1. Knowledge Products (Capacity Building or Technology Transfer)"/>
    <m/>
    <n v="1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2"/>
    <n v="120000"/>
    <n v="0.02"/>
    <m/>
    <m/>
    <m/>
    <m/>
    <m/>
    <s v="Not Applicable"/>
    <s v="Not Applicable"/>
    <s v="Multi-Sector"/>
    <s v="Multi-Sector"/>
    <x v="76"/>
    <s v="Private Sector Company"/>
    <m/>
    <x v="1"/>
    <m/>
    <m/>
    <s v="To be determined"/>
    <s v="Not Applicable"/>
    <s v="Technical Assistance"/>
    <s v="NDC Partneship  Support Unit"/>
    <s v="Grant"/>
    <s v="Multirateral"/>
    <s v="1. Knowledge Products (Capacity Building or Technology Transfer)"/>
    <m/>
    <n v="12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3"/>
    <n v="200000"/>
    <n v="3.3333333333333333E-2"/>
    <m/>
    <m/>
    <m/>
    <m/>
    <m/>
    <s v="1.Review of the concept note and development of the project proposal  2. Support to the development of feasibility study   3. Conduct awaireness raising on climate resilience technologies"/>
    <n v="230000"/>
    <s v="Multi-Sector"/>
    <s v="Multi-Sector"/>
    <x v="14"/>
    <s v="Sectoral Ministry"/>
    <m/>
    <x v="5"/>
    <m/>
    <m/>
    <s v="To be determined"/>
    <s v="High"/>
    <s v="Technical Assistance"/>
    <s v="UNDP"/>
    <m/>
    <s v="To be determined"/>
    <s v="1. Knowledge Products (Capacity Building or Technology Transfer)"/>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4"/>
    <n v="10000000"/>
    <n v="1.6666666666666667"/>
    <m/>
    <m/>
    <m/>
    <m/>
    <m/>
    <s v="Not Applicable"/>
    <s v="Not Applicable"/>
    <s v="Multi-Sector"/>
    <s v="Multi-Sector"/>
    <x v="10"/>
    <s v="Sectoral Ministry"/>
    <m/>
    <x v="4"/>
    <m/>
    <m/>
    <s v="To be determined"/>
    <s v="Not Applicable"/>
    <s v="Project"/>
    <s v="KFW Development  Bank"/>
    <s v="Grant/GoR"/>
    <s v="Multirateral"/>
    <s v="3. Budgeting &amp; Investment"/>
    <m/>
    <n v="10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5"/>
    <n v="5000000"/>
    <n v="0.83333333333333337"/>
    <m/>
    <m/>
    <m/>
    <m/>
    <m/>
    <s v="1.Review of the concept note and development of the project proposal  2.Stakeholders engagement"/>
    <n v="250000"/>
    <s v="Multi-Sector"/>
    <s v="Multi-Sector"/>
    <x v="10"/>
    <s v="Sectoral Ministry"/>
    <m/>
    <x v="5"/>
    <m/>
    <m/>
    <s v="To be determined"/>
    <s v="High"/>
    <s v="Project"/>
    <s v="KFW Development  Bank"/>
    <m/>
    <s v="To be determined"/>
    <s v="3. Budgeting &amp; Investment"/>
    <m/>
    <n v="5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6"/>
    <n v="0"/>
    <n v="0"/>
    <m/>
    <m/>
    <m/>
    <m/>
    <m/>
    <s v="1. Support to develop the concept note 2. Stakeholders engagement"/>
    <n v="250000"/>
    <s v="Multi-Sector"/>
    <s v="Multi-Sector"/>
    <x v="10"/>
    <s v="Sectoral Ministry"/>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7"/>
    <n v="4600000"/>
    <n v="0.76666666666666672"/>
    <m/>
    <m/>
    <m/>
    <m/>
    <m/>
    <s v="Not Applicable"/>
    <s v="Not Applicable"/>
    <s v="Multi-Sector"/>
    <s v="Multi-Sector"/>
    <x v="10"/>
    <s v="Sectoral Ministry"/>
    <m/>
    <x v="1"/>
    <n v="2020"/>
    <n v="2022"/>
    <s v="Start date: 07/01/2020_x000a_End date: 30/06/2022_x000a_"/>
    <s v="Not Applicable"/>
    <s v="Technical Assistance"/>
    <s v="FONERWA"/>
    <s v="Government of Rwanda(GoR)"/>
    <s v="Government of Rwanda(GoR)"/>
    <s v="1. Knowledge Products (Capacity Building or Technology Transfer)"/>
    <m/>
    <n v="46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8"/>
    <n v="4143961.4946600003"/>
    <n v="0.69066024911000001"/>
    <m/>
    <m/>
    <m/>
    <n v="1314874.665"/>
    <n v="2829086.8296600003"/>
    <s v="Not Applicable"/>
    <s v="Not Applicable"/>
    <s v="Multi-Sector"/>
    <s v="Multi-Sector"/>
    <x v="77"/>
    <s v="Local Government (Districts, Provinces, CoK)"/>
    <m/>
    <x v="2"/>
    <n v="2023"/>
    <n v="2026"/>
    <s v="Start date: 2023_x000a_Current End date: 2026_x000a_"/>
    <s v="Not Applicable"/>
    <s v="Technical Assistance"/>
    <s v="Ministry of Finance and Economic Planning (MINECOFIN)/GoR"/>
    <s v="Government of Rwanda(GoR)"/>
    <s v="Government of Rwanda(GoR)"/>
    <s v="1. Knowledge Products (Capacity Building or Technology Transfer)"/>
    <m/>
    <n v="4143961.4946600003"/>
    <s v="Gakenke,Gicumbi, Rusizi                                                                                                    New project MTPIP 2023-2026  MINECOFIN"/>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9"/>
    <n v="4292260.32"/>
    <n v="0.71537672000000008"/>
    <n v="2334884.3199999998"/>
    <n v="1407376"/>
    <n v="550000"/>
    <m/>
    <m/>
    <s v="Not Applicable"/>
    <s v="Not Applicable"/>
    <s v="Multi-Sector"/>
    <s v="Multi-Sector"/>
    <x v="14"/>
    <s v="Sectoral Ministry"/>
    <m/>
    <x v="2"/>
    <s v="2020*"/>
    <n v="2023"/>
    <s v="Start date: 01/01/2019_x000a_Current End date: 30/06/2023_x000a_"/>
    <s v="Not Applicable"/>
    <s v="Technical Assistance"/>
    <s v="UNDP, SIDA"/>
    <s v="Grant"/>
    <s v="Multirateral"/>
    <s v="1. Knowledge Products (Capacity Building or Technology Transfer)"/>
    <m/>
    <n v="4292260.32"/>
    <s v="The project’s objective is to provide technical assistance/Coordination capacities of NDC sectors.                 Updated from $1,336,118 (See UNDP projects 2024) $4,292,260 different to REMA update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0"/>
    <n v="4662339.2183183972"/>
    <n v="0.77705653638639949"/>
    <n v="1734153.4411821517"/>
    <n v="1119698.1325915623"/>
    <n v="904953.02266114112"/>
    <n v="903534.62188354181"/>
    <n v="0"/>
    <s v="Not Applicable"/>
    <s v="Not Applicable"/>
    <s v="Multi-Sector"/>
    <s v="Multi-Sector"/>
    <x v="17"/>
    <s v="Sectoral Ministry"/>
    <m/>
    <x v="2"/>
    <s v="2020*"/>
    <n v="2024"/>
    <s v="Start date: 01/01/2019_x000a_Current End date: 30/06/2024_x000a_"/>
    <s v="Not Applicable"/>
    <s v="Technical Assistance"/>
    <s v="UNEP/GEF"/>
    <s v="Grant"/>
    <s v="Multirateral"/>
    <s v="2. Policy, Strategy &amp; Legislation"/>
    <m/>
    <n v="4662339.2183183972"/>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1"/>
    <n v="0"/>
    <n v="0"/>
    <m/>
    <m/>
    <m/>
    <m/>
    <m/>
    <s v="Not Applicable"/>
    <s v="Not Applicable"/>
    <s v="Multi-Sector"/>
    <s v="Multi-Sector"/>
    <x v="17"/>
    <s v="Sectoral Ministry"/>
    <m/>
    <x v="0"/>
    <m/>
    <m/>
    <s v="To be determined"/>
    <s v="Medium"/>
    <m/>
    <s v="GCF"/>
    <m/>
    <s v="To be determined"/>
    <m/>
    <m/>
    <n v="0"/>
    <s v="NEW ARE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2"/>
    <n v="2079615.75"/>
    <n v="0.346602625"/>
    <m/>
    <n v="219791.26"/>
    <m/>
    <m/>
    <m/>
    <s v="Not Applicable"/>
    <s v="Not Applicable"/>
    <s v="Multi-Sector"/>
    <s v="Multi-Sector"/>
    <x v="78"/>
    <s v="Sectoral Ministry"/>
    <m/>
    <x v="1"/>
    <s v="2020*"/>
    <n v="2023"/>
    <s v="Start Date: 01/07/2019_x000a_End date: 30/06/20223_x000a_"/>
    <s v="Not Applicable"/>
    <s v="Technical Assistance"/>
    <s v="Domestic Financing"/>
    <s v="Government of Rwanda(GoR)"/>
    <s v="Government of Rwanda(GoR)"/>
    <s v="2. Policy, Strategy &amp; Legislation"/>
    <m/>
    <n v="2079615.75"/>
    <s v="Strengthened national capacities for evidence-based planning, innovative policy analysis and M&amp;E to inform the implementation of NST1 and the SDG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3"/>
    <n v="17162062.539999999"/>
    <n v="2.8603437566666665"/>
    <m/>
    <m/>
    <m/>
    <m/>
    <m/>
    <s v="Not Applicable"/>
    <s v="Not Applicable"/>
    <s v="Multi-Sector"/>
    <s v="Multi-Sector"/>
    <x v="1"/>
    <s v="Sectoral Ministry"/>
    <m/>
    <x v="2"/>
    <s v="2020*"/>
    <n v="2024"/>
    <s v="Start Date:01/07/2015_x000a_End date: 31/10/2024_x000a_"/>
    <s v="Not Applicable"/>
    <s v="Technical Assistance"/>
    <s v="Swedish International Development Cooperation Agency (SIDA ) "/>
    <s v="Grant/GoR"/>
    <s v="Multirateral"/>
    <s v="1. Knowledge Products (Capacity Building or Technology Transfer)"/>
    <m/>
    <n v="17162062.539999999"/>
    <s v="The purpose of the project is to equip the workforce with vital skills and attitude for increased productivity that are needed for the private sector growth in all District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4"/>
    <n v="18026580"/>
    <n v="3.0044300000000002"/>
    <m/>
    <m/>
    <n v="5413980"/>
    <n v="6046560"/>
    <n v="6566040"/>
    <s v="Not Applicable"/>
    <s v="Not Applicable"/>
    <s v="Multi-Sector"/>
    <s v="Multi-Sector"/>
    <x v="1"/>
    <s v="Sectoral Ministry"/>
    <m/>
    <x v="2"/>
    <n v="2023"/>
    <n v="2026"/>
    <s v="Start Date:22/03/2023_x000a_End date: 31/12/2026_x000a_"/>
    <s v="Not Applicable"/>
    <s v="Technical Assistance"/>
    <s v="AfDB/Private Investors/GoR"/>
    <s v="Loan/GoR"/>
    <s v="Multirateral"/>
    <s v="3. Budgeting &amp; Investment"/>
    <m/>
    <n v="18026580"/>
    <s v="The objective of this project is to establish the innovation fund (addressing the financing gap that tech-enabled companies face at different growth stages in Rwanda and in the wider East African region) and technical support for innovative companies in Gasabo Distric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5"/>
    <n v="2975884.74"/>
    <n v="0.49598079000000006"/>
    <m/>
    <m/>
    <m/>
    <m/>
    <m/>
    <s v="Not Applicable"/>
    <s v="Not Applicable"/>
    <s v="Multi-Sector"/>
    <s v="Multi-Sector"/>
    <x v="1"/>
    <s v="Sectoral Ministry"/>
    <m/>
    <x v="2"/>
    <n v="2020"/>
    <n v="2026"/>
    <s v="Start Date:10/07/2021_x000a_End date: 30/06/2026_x000a_"/>
    <s v="Not Applicable"/>
    <s v="Project"/>
    <s v="European Union (EU)"/>
    <s v="Grant"/>
    <s v="Multirateral"/>
    <s v="3. Budgeting &amp; Investment"/>
    <m/>
    <n v="2975884.74"/>
    <s v="The objective of this project is to promote trade and investment across sectors which would provide support to households and boost employment and growth towards recovery of COVID-19 impact to Rwand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6"/>
    <n v="3978000"/>
    <n v="0.66300000000000003"/>
    <m/>
    <m/>
    <n v="1482000"/>
    <n v="1014000"/>
    <n v="1482000"/>
    <s v="Not Applicable"/>
    <s v="Not Applicable"/>
    <s v="Multi-Sector"/>
    <s v="Multi-Sector"/>
    <x v="1"/>
    <s v="Sectoral Ministry"/>
    <m/>
    <x v="2"/>
    <n v="2020"/>
    <n v="2026"/>
    <s v="Start Date:01/07/2020_x000a_End date: 31/12/2026_x000a_"/>
    <s v="Not Applicable"/>
    <s v="Technical Assistance"/>
    <s v="GoR"/>
    <s v="Government of Rwanda(GoR)"/>
    <s v="Government of Rwanda(GoR)"/>
    <s v="1. Knowledge Products (Capacity Building or Technology Transfer)"/>
    <m/>
    <n v="3978000"/>
    <s v="The objective of this project is to strengthen the capacity of institutions in priority sector of NST1 by increasing productivity and performance through coaching and training in Gasabo, Kicukiro, Nyarugenge districts. ( Updaded Feb 2024 MINECOFIN MTPIP)"/>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7"/>
    <n v="45749.88"/>
    <n v="7.62498E-3"/>
    <m/>
    <m/>
    <m/>
    <m/>
    <m/>
    <s v="Not Applicable"/>
    <s v="Not Applicable"/>
    <s v="Multi-Sector"/>
    <s v="Multi-Sector"/>
    <x v="78"/>
    <s v="Sectoral Ministry"/>
    <m/>
    <x v="1"/>
    <n v="2020"/>
    <n v="2023"/>
    <s v="Start Date:01/07/2019_x000a_End date: 30/06/2023_x000a_"/>
    <s v="Not Applicable"/>
    <s v="Technical Assistance"/>
    <s v="UNICEF/GoR"/>
    <s v="Grant"/>
    <s v="Multirateral"/>
    <s v="1. Knowledge Products (Capacity Building or Technology Transfer)"/>
    <m/>
    <n v="45749.88"/>
    <s v="Objectives of the project is to Strengthen Citizens' participation in planning and Budgeting"/>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8"/>
    <n v="2099958"/>
    <n v="0.349993"/>
    <m/>
    <n v="2099958"/>
    <m/>
    <m/>
    <m/>
    <s v="Not Applicable"/>
    <s v="Not Applicable"/>
    <s v="Multi-Sector"/>
    <s v="Multi-Sector"/>
    <x v="79"/>
    <s v="Sectoral Ministry"/>
    <m/>
    <x v="1"/>
    <n v="2020"/>
    <n v="2023"/>
    <s v="Start Date:01/07/2019_x000a_End date: 30/06/2023_x000a_"/>
    <s v="Not Applicable"/>
    <s v="Technical Assistance"/>
    <s v="DFID, EU, WB, ONE UN and GOR "/>
    <s v="Loan/GoR"/>
    <s v="Multirateral"/>
    <s v="2. Policy, Strategy &amp; Legislation"/>
    <m/>
    <n v="2099958"/>
    <s v="The objective of the project is to enhance capacity development within NISR and National Statistics Services (NS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Baseline Survey to inform tracking of NDC actions "/>
    <m/>
    <x v="419"/>
    <n v="1186635.6838218304"/>
    <n v="0.19777261397030507"/>
    <n v="186530.63936642843"/>
    <n v="369497.06073249882"/>
    <n v="265186.99585574464"/>
    <n v="267683.76542698586"/>
    <n v="97737.222440172613"/>
    <s v="Not Applicable"/>
    <s v="Not Applicable"/>
    <s v="Multi-Sector"/>
    <s v="Multi-Sector"/>
    <x v="17"/>
    <s v="Sectoral Ministry"/>
    <m/>
    <x v="2"/>
    <s v="2020*"/>
    <n v="2026"/>
    <s v="Start date:1-7-2008_x000a_Current End date:30-6-2026_x000a_"/>
    <s v="Not Applicable"/>
    <s v="Technical Assistance"/>
    <s v="Italy, UNDP,UNEP"/>
    <s v="Grant"/>
    <s v="Multirateral"/>
    <s v="4. Monitoring &amp; Evaluation (M&amp;E)"/>
    <m/>
    <n v="1186635.6838218304"/>
    <s v="Countrywide                                                                                     Updated from $ 2,694,730 (REM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Improve GHG inventory and MRV system"/>
    <m/>
    <m/>
    <x v="420"/>
    <n v="361759.07784660591"/>
    <n v="6.0293179641100987E-2"/>
    <n v="83134.498744446581"/>
    <n v="200466.42373667131"/>
    <n v="78158.155365488055"/>
    <n v="0"/>
    <n v="0"/>
    <s v="Not Applicable"/>
    <s v="Not Applicable"/>
    <s v="Multi-Sector"/>
    <s v="Multi-Sector"/>
    <x v="17"/>
    <s v="Sectoral Ministry"/>
    <m/>
    <x v="2"/>
    <n v="2020"/>
    <n v="2024"/>
    <s v="Start Date: 1-7-2020  _x000a_End date: 30-10-2021                 Extended to 2024_x000a_"/>
    <s v="Not Applicable"/>
    <s v="Technical Assistance"/>
    <s v="Conservation International (CI) ,GEF/UNDP"/>
    <s v="Grant"/>
    <s v="Multirateral"/>
    <s v="4. Monitoring &amp; Evaluation (M&amp;E)"/>
    <m/>
    <n v="361759.07784660591"/>
    <s v="The project aims to strengthen the Capacity of Institutions in Rwanda to comply with the Transparency Requirements of the Paris Agreement .                                                                          Updated from concluded ($724,921) RE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1"/>
    <n v="22288909.279259998"/>
    <n v="3.7148182132099996"/>
    <m/>
    <m/>
    <n v="6984516.4264199995"/>
    <n v="7911936.4264199995"/>
    <n v="7392456.4264199995"/>
    <s v="Not Applicable"/>
    <s v="Not Applicable"/>
    <s v="Multi-Sector"/>
    <s v="Multi-Sector"/>
    <x v="80"/>
    <s v="Sectoral Ministry"/>
    <m/>
    <x v="2"/>
    <s v="2020*"/>
    <n v="2026"/>
    <s v="Start Date: 1-7-2008  _x000a_End date: 30-06-2026_x000a_"/>
    <s v="Not Applicable"/>
    <s v="Project"/>
    <s v="Africa50 and Arab Development Bank-BADEA"/>
    <s v="Loan/GoR"/>
    <s v="Multirateral"/>
    <s v="3. Budgeting &amp; Investment"/>
    <m/>
    <n v="22288909.279259998"/>
    <s v="The project aims to is to attract private investors in ICT sector . Updated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2"/>
    <n v="0"/>
    <n v="0"/>
    <m/>
    <m/>
    <m/>
    <m/>
    <m/>
    <m/>
    <m/>
    <s v="Multi-Sector"/>
    <s v="Multi-Sector"/>
    <x v="81"/>
    <s v="Sectoral Ministry"/>
    <m/>
    <x v="0"/>
    <m/>
    <m/>
    <s v="To be determined"/>
    <s v="High"/>
    <s v="Project"/>
    <m/>
    <m/>
    <s v="To be determined"/>
    <s v="3. Budgeting &amp; Investment"/>
    <m/>
    <n v="0"/>
    <s v="New Project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3"/>
    <n v="7329828"/>
    <n v="1.221638"/>
    <m/>
    <m/>
    <m/>
    <m/>
    <m/>
    <s v="Not Applicable"/>
    <s v="Not Applicable"/>
    <s v="Multi-Sector"/>
    <s v="Multi-Sector"/>
    <x v="80"/>
    <s v="Sectoral Ministry"/>
    <m/>
    <x v="2"/>
    <s v="2020*"/>
    <n v="2023"/>
    <s v="Start Date: 1-7-2015  _x000a_End date: 30-06-2023_x000a_"/>
    <s v="Not Applicable"/>
    <s v="Project"/>
    <s v="Africa50 and Arab Development Bank-BADEA"/>
    <s v="Grant"/>
    <s v="Multirateral"/>
    <s v="3. Budgeting &amp; Investment"/>
    <m/>
    <n v="7329828"/>
    <s v="_x000a_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4"/>
    <n v="9553266.3399999999"/>
    <n v="1.5922110566666667"/>
    <m/>
    <m/>
    <m/>
    <m/>
    <m/>
    <s v="Not Applicable"/>
    <s v="Not Applicable"/>
    <s v="Multi-Sector"/>
    <s v="Multi-Sector"/>
    <x v="82"/>
    <s v="Sectoral Ministry"/>
    <m/>
    <x v="2"/>
    <s v="2020*"/>
    <n v="2024"/>
    <s v="Start Date: 10-07-2017  _x000a_End date: 30-09-2024_x000a_"/>
    <s v="Not Applicable"/>
    <s v="Project"/>
    <s v="China/GoR"/>
    <s v="Loan/GoR"/>
    <s v="Bilateral"/>
    <s v="3. Budgeting &amp; Investment"/>
    <m/>
    <n v="9553266.3399999999"/>
    <s v="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5"/>
    <n v="1000000"/>
    <n v="0.16666666666666666"/>
    <n v="200000"/>
    <n v="400000"/>
    <n v="400000"/>
    <m/>
    <m/>
    <s v="Not Applicable"/>
    <s v="Not Applicable"/>
    <s v="Multi-Sector"/>
    <s v="Multi-Sector"/>
    <x v="32"/>
    <s v="Non Government Organizations"/>
    <m/>
    <x v="4"/>
    <n v="2021"/>
    <n v="2024"/>
    <s v="Start Date: 1/08/2021_x000a_End date: 31/07/2024_x000a_"/>
    <s v="Not Applicable"/>
    <s v="Technical Assistance"/>
    <s v="Government of Italy"/>
    <s v="Grant"/>
    <s v="Bilateral"/>
    <s v="1. Knowledge Products (Capacity Building or Technology Transfer)"/>
    <m/>
    <n v="1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6"/>
    <n v="27298.518"/>
    <n v="4.5497530000000001E-3"/>
    <n v="27298.518"/>
    <m/>
    <m/>
    <m/>
    <m/>
    <s v="Not Applicable"/>
    <s v="Not Applicable"/>
    <s v="Multi-Sector"/>
    <s v="Multi-Sector"/>
    <x v="29"/>
    <s v="Non Government Organizations"/>
    <m/>
    <x v="1"/>
    <n v="2020"/>
    <n v="2021"/>
    <s v="Start Date: 15/06/2020_x000a_End date: 31/08/2021_x000a_"/>
    <s v="Not Applicable"/>
    <s v="Technical Assistance"/>
    <s v="UNDP"/>
    <s v="Grant"/>
    <s v="Multirateral"/>
    <s v="1. Knowledge Products (Capacity Building or Technology Transfer)"/>
    <m/>
    <n v="27298.518"/>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7"/>
    <n v="0"/>
    <n v="0"/>
    <m/>
    <m/>
    <m/>
    <m/>
    <m/>
    <s v="1. Support to develop the concept note                                                                        2. Stakeholders engagement"/>
    <n v="250000"/>
    <s v="Multi-Sector"/>
    <s v="Multi-Sector"/>
    <x v="29"/>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8"/>
    <n v="0"/>
    <n v="0"/>
    <m/>
    <m/>
    <m/>
    <m/>
    <m/>
    <s v="1. Support to develop the concept note                                                                    2. Stakeholders engagement"/>
    <n v="250000"/>
    <s v="Multi-Sector"/>
    <s v="Multi-Sector"/>
    <x v="29"/>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29"/>
    <n v="0"/>
    <n v="0"/>
    <m/>
    <m/>
    <m/>
    <m/>
    <m/>
    <s v="1. Support to develop the concept note                                                                         2. Stakeholders engagement"/>
    <n v="230000"/>
    <s v="Multi-Sector"/>
    <s v="Multi-Sector"/>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0"/>
    <n v="0"/>
    <n v="0"/>
    <m/>
    <m/>
    <m/>
    <m/>
    <m/>
    <s v="1. Support to develop the concept note                                                                        2. Stakeholders engagement"/>
    <n v="230000"/>
    <s v="Multi-Sector"/>
    <s v="Multi-Sector"/>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1"/>
    <n v="0"/>
    <n v="0"/>
    <m/>
    <m/>
    <m/>
    <m/>
    <m/>
    <s v="1. Support to develop the concept note                                                                        2. Stakeholders engagement"/>
    <n v="300000"/>
    <s v="Environment and Natural Resources"/>
    <s v="Environmental Management"/>
    <x v="83"/>
    <s v="Non Government Organizations"/>
    <m/>
    <x v="0"/>
    <m/>
    <m/>
    <s v="To be determined"/>
    <s v="Medium"/>
    <s v="Technical Assistance"/>
    <m/>
    <m/>
    <s v="To be determined"/>
    <s v="2. Policy, Strategy &amp; Legislation"/>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2"/>
    <n v="0"/>
    <n v="0"/>
    <m/>
    <m/>
    <m/>
    <m/>
    <m/>
    <s v="1. Support to develop the concept note                                                                       2. Stakeholders engagement"/>
    <n v="300000"/>
    <s v="Environment and Natural Resources"/>
    <s v="Environmental Management"/>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3"/>
    <n v="1020614.20045"/>
    <n v="0.17010236674166668"/>
    <n v="68417.820449999999"/>
    <n v="596279"/>
    <n v="163667.84"/>
    <n v="192249.54"/>
    <m/>
    <s v="Not Applicable"/>
    <s v="Not Applicable"/>
    <s v="Education"/>
    <s v="Education"/>
    <x v="20"/>
    <s v="Non Government Organizations"/>
    <m/>
    <x v="2"/>
    <n v="2020"/>
    <n v="2023"/>
    <s v="Start: 30/09/2020_x000a_End: 30/09/2023_x000a_"/>
    <s v="Not Applicable"/>
    <s v="Project"/>
    <s v="Danish Outdoor Council/Civil Society in Development (DOC-CISU)"/>
    <s v="Grant"/>
    <s v="Multirateral"/>
    <s v="3. Budgeting &amp; Investment"/>
    <m/>
    <n v="1020614.20045"/>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4"/>
    <n v="0"/>
    <n v="0"/>
    <m/>
    <m/>
    <m/>
    <m/>
    <m/>
    <s v="1.Review of the concept note and development of the project proposal                                            2. Develop awaireness tools and curricula integrating for integrating sustainable development and climate action sustainable development and climate action "/>
    <n v="250000"/>
    <s v="Education"/>
    <s v="Education"/>
    <x v="20"/>
    <s v="Non Government Organizations"/>
    <m/>
    <x v="0"/>
    <m/>
    <m/>
    <s v="To be determined"/>
    <s v="Medium"/>
    <s v="Project"/>
    <m/>
    <m/>
    <s v="To be determined"/>
    <s v="3. Budgeting &amp; Investment"/>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5"/>
    <n v="0"/>
    <n v="0"/>
    <m/>
    <m/>
    <m/>
    <m/>
    <m/>
    <s v=" Support to develop the concept note "/>
    <n v="300000"/>
    <s v="Environment and Natural Resources"/>
    <s v="Environmental Management"/>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6"/>
    <n v="0"/>
    <n v="0"/>
    <m/>
    <m/>
    <m/>
    <m/>
    <m/>
    <s v=" Support to develop the concept note "/>
    <n v="300000"/>
    <s v="Environment and Natural Resources"/>
    <s v="Environmental Management"/>
    <x v="20"/>
    <s v="Non Government Organizations"/>
    <m/>
    <x v="0"/>
    <m/>
    <m/>
    <s v="To be determined"/>
    <s v="Medium"/>
    <s v="Technical Assistance"/>
    <m/>
    <m/>
    <s v="To be determined"/>
    <m/>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7"/>
    <n v="0"/>
    <n v="0"/>
    <m/>
    <m/>
    <m/>
    <m/>
    <m/>
    <s v="Not Applicable"/>
    <s v="Not Applicable"/>
    <s v="Environment and Natural Resources"/>
    <s v="Environmental Management"/>
    <x v="84"/>
    <s v="Non Government Organizations"/>
    <m/>
    <x v="0"/>
    <n v="2020"/>
    <n v="2023"/>
    <s v="Start: 30/09/2020_x000a_End: 30/09/2023_x000a_"/>
    <s v="Low"/>
    <s v="Technical Assistance"/>
    <s v="US State Department"/>
    <m/>
    <s v="To be determined"/>
    <s v="1. Knowledge Products (Capacity Building or Technology Transfer)"/>
    <m/>
    <n v="0"/>
    <s v="Build a strong international community of practice that provides an exchange of knowledge, teaching materials, and data among scientists, practitioners, decision makers, and other stakeholders towards the goal of clean air in East Afric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8"/>
    <n v="239542.08657118049"/>
    <n v="3.9923681095196749E-2"/>
    <n v="239542.08657118049"/>
    <m/>
    <m/>
    <m/>
    <m/>
    <s v="Not Applicable"/>
    <s v="Not Applicable"/>
    <s v="Multi-Sector"/>
    <s v="Environmental Management"/>
    <x v="17"/>
    <s v="Sectoral Ministry"/>
    <m/>
    <x v="1"/>
    <s v="2020*"/>
    <n v="2021"/>
    <s v="Start date: 01/07/2017_x000a_Current End date: 25-3-2021_x000a_"/>
    <s v="Not Applicable"/>
    <s v="Technical Assistance"/>
    <s v="UNEP/GoR"/>
    <s v="Grant/GoR"/>
    <s v="Multirateral"/>
    <s v="4. Monitoring &amp; Evaluation (M&amp;E)"/>
    <m/>
    <n v="239542.08657118049"/>
    <s v="The objective of the project is to Monitor Air Quality and Climate chang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9"/>
    <n v="0"/>
    <n v="0"/>
    <m/>
    <m/>
    <m/>
    <m/>
    <m/>
    <s v="1.Review of the concept note and development of the project proposal            2. Support to the development of feasibility study"/>
    <n v="230000"/>
    <s v="Multi-Sector"/>
    <s v="Environmental Management"/>
    <x v="17"/>
    <s v="Sectoral Ministry"/>
    <m/>
    <x v="0"/>
    <m/>
    <m/>
    <s v="To be determined"/>
    <s v="Medium"/>
    <s v="Technical Assistance"/>
    <s v="Ozone Secretariat/ UNEP&amp; UNIDO"/>
    <m/>
    <s v="To be determined"/>
    <s v="4. Monitoring &amp; Evaluation (M&amp;E)"/>
    <m/>
    <n v="0"/>
    <s v="NEW AREA"/>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2 NDC MRV report, 1 NCs and 1 BURs"/>
    <s v="To be determined (TBD)"/>
    <n v="7000000"/>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0"/>
    <n v="0"/>
    <n v="0"/>
    <m/>
    <m/>
    <m/>
    <m/>
    <m/>
    <s v="1.Review of the concept note and development of the project proposal            2. Support to the development of feasibility study"/>
    <n v="230000"/>
    <s v="Multi-Sector"/>
    <s v="Multi-Sector"/>
    <x v="14"/>
    <s v="Sectoral Ministry"/>
    <m/>
    <x v="0"/>
    <m/>
    <m/>
    <s v="To be determined"/>
    <s v="High"/>
    <s v="Technical Assistance"/>
    <m/>
    <m/>
    <s v="To be determined"/>
    <s v="4. Monitoring &amp; Evaluation (M&amp;E)"/>
    <m/>
    <n v="0"/>
    <s v="Concept note   "/>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3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1"/>
    <n v="0"/>
    <n v="0"/>
    <m/>
    <m/>
    <m/>
    <m/>
    <m/>
    <s v="1.Review of the concept note and development of the project proposal              2. Support to the development of feasibility study"/>
    <n v="230000"/>
    <s v="Multi-Sector"/>
    <s v="Multi-Sector"/>
    <x v="14"/>
    <s v="Sectoral Ministry"/>
    <m/>
    <x v="0"/>
    <m/>
    <m/>
    <s v="To be determined"/>
    <s v="High"/>
    <s v="Technical Assistance"/>
    <m/>
    <m/>
    <s v="To be determined"/>
    <s v="4. Monitoring &amp; Evaluation (M&amp;E)"/>
    <m/>
    <n v="0"/>
    <s v=" MRV framework for Rwanda’s updated NDC"/>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4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2"/>
    <n v="356417.69774936943"/>
    <n v="5.0916813964195631E-2"/>
    <n v="0"/>
    <n v="0"/>
    <m/>
    <n v="27246.277224230671"/>
    <n v="329171.42052513873"/>
    <s v="Not Applicable"/>
    <s v="Not Applicable"/>
    <s v="Multi-Sector"/>
    <s v="Multi-Sector"/>
    <x v="17"/>
    <s v="Sectoral Ministry"/>
    <m/>
    <x v="2"/>
    <n v="2021"/>
    <n v="2024"/>
    <s v="Start date: 14/9/2021_x000a_Current End date:14/9/2024_x000a_"/>
    <s v="Not Applicable"/>
    <s v="Technical Assistance"/>
    <s v="UNEP"/>
    <s v="Grant"/>
    <s v="Multirateral"/>
    <s v="4. Monitoring &amp; Evaluation (M&amp;E)"/>
    <m/>
    <n v="559314.00532096613"/>
    <s v="Conduct National GHG inventory of GHG emissions by sources and removals by sink.                                                                        Updated from $479,084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5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3"/>
    <n v="560410.83417057607"/>
    <n v="8.0058690595796581E-2"/>
    <n v="13521.344407958275"/>
    <n v="82127.648585999079"/>
    <n v="241671.11894894633"/>
    <n v="131450.70653524392"/>
    <n v="91640.015692428409"/>
    <m/>
    <m/>
    <s v="Multi-Sector"/>
    <s v="Multi-Sector"/>
    <x v="17"/>
    <s v="Sectoral Ministry"/>
    <m/>
    <x v="2"/>
    <n v="2021"/>
    <n v="2024"/>
    <s v="Start date: 14/09/2021_x000a_Current End date:09/04/2024_x000a_"/>
    <s v="Not Applicable"/>
    <s v="Technical Assistance"/>
    <s v="UNEP/GEF"/>
    <s v="Grant/GoR"/>
    <s v="Multirateral"/>
    <s v="4. Monitoring &amp; Evaluation (M&amp;E)"/>
    <m/>
    <n v="560410.83417057607"/>
    <s v="Updated from without support to ongoing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6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4"/>
    <n v="0"/>
    <n v="0"/>
    <m/>
    <m/>
    <m/>
    <m/>
    <m/>
    <s v=" 1.Support to develop the concept note 2. Conduct capacity need assessment "/>
    <n v="230000"/>
    <s v="Multi-Sector"/>
    <s v="Multi-Sector"/>
    <x v="14"/>
    <s v="Sectoral Ministry"/>
    <m/>
    <x v="0"/>
    <m/>
    <m/>
    <s v="To be determined"/>
    <s v="Medium"/>
    <s v="Technical Assistance"/>
    <s v="Swedish Environmental Protection Agency"/>
    <m/>
    <s v="To be determined"/>
    <s v="4. Monitoring &amp; Evaluation (M&amp;E)"/>
    <m/>
    <n v="0"/>
    <s v="New area of investment"/>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7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5"/>
    <n v="0"/>
    <n v="0"/>
    <m/>
    <m/>
    <m/>
    <m/>
    <m/>
    <s v="1. Support to develop the concept note and development of the project proposal"/>
    <n v="230000"/>
    <s v="Multi-Sector"/>
    <s v="Multi-Sector"/>
    <x v="14"/>
    <s v="Sectoral Ministry"/>
    <m/>
    <x v="0"/>
    <m/>
    <m/>
    <s v="To be determined"/>
    <s v="High"/>
    <s v="Technical Assistance"/>
    <m/>
    <m/>
    <s v="To be determined"/>
    <s v="4. Monitoring &amp; Evaluation (M&amp;E)"/>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6"/>
    <n v="0"/>
    <e v="#DIV/0!"/>
    <m/>
    <m/>
    <m/>
    <m/>
    <m/>
    <s v="Not Applicable"/>
    <s v="Not Applicable"/>
    <s v="Multi-Sector"/>
    <s v="Multi-Sector"/>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7"/>
    <n v="0"/>
    <e v="#DIV/0!"/>
    <m/>
    <m/>
    <m/>
    <m/>
    <m/>
    <s v="Not Applicable"/>
    <s v="Not Applicable"/>
    <s v="Multi-Sector"/>
    <s v="Multi-Sector"/>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2 2 Number of awareness Campaign on ECC mainstreaming conducted"/>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6"/>
    <n v="0"/>
    <e v="#DIV/0!"/>
    <m/>
    <m/>
    <m/>
    <m/>
    <m/>
    <s v="Support to the sector for project identification"/>
    <s v="Not Applicable"/>
    <s v="To be determined"/>
    <s v="To be determined"/>
    <x v="4"/>
    <s v="To be determined"/>
    <m/>
    <x v="3"/>
    <m/>
    <m/>
    <s v="To be determined"/>
    <s v="Not Applicable"/>
    <s v="To be determined"/>
    <m/>
    <m/>
    <s v="To be determined"/>
    <m/>
    <m/>
    <m/>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n v="3000000"/>
    <s v="Multi-sector"/>
    <s v="Mitigation"/>
    <s v="Ministry of Finance (MINECOFIN)"/>
    <s v="Finance or Planning"/>
    <s v="Environment or Climate Change"/>
    <s v="Sectoral Ministry "/>
    <s v="To be determined (TBD)"/>
    <s v="MoE,  REMA and other NDC participating sectors)"/>
    <s v="technical assistance to scale up project proposal"/>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8"/>
    <n v="101068.10124484875"/>
    <n v="3.3689367081616246E-2"/>
    <m/>
    <m/>
    <m/>
    <m/>
    <m/>
    <s v="Not Applicable"/>
    <s v="Not Applicable"/>
    <s v="Multi-Sector"/>
    <s v="Environmental Management"/>
    <x v="14"/>
    <s v="Sectoral Ministry"/>
    <m/>
    <x v="2"/>
    <s v="2020*"/>
    <n v="2023"/>
    <s v="Start: 30/06/2018_x000a_End: 30/06/2023_x000a_"/>
    <s v="Not Applicable"/>
    <s v="Technical Assistance"/>
    <s v="UNFCCC"/>
    <s v="Grant/GoR"/>
    <s v="Multirateral"/>
    <s v="2. Policy, Strategy &amp; Legislation"/>
    <m/>
    <n v="101068.10124484875"/>
    <s v="The project aims to design and develop scaling up pathways for adaptation funds proje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9"/>
    <n v="832742.10669030191"/>
    <n v="0.27758070223010062"/>
    <n v="208185.52667257548"/>
    <n v="208185.52667257548"/>
    <n v="208185.52667257548"/>
    <n v="208185.52667257548"/>
    <m/>
    <s v="Not Applicable"/>
    <s v="Not Applicable"/>
    <s v="Multi-Sector"/>
    <s v="Environmental Management"/>
    <x v="17"/>
    <s v="Sectoral Ministry"/>
    <m/>
    <x v="2"/>
    <s v="2020*"/>
    <n v="2024"/>
    <s v="Start date: 12/7/2017_x000a_End date: 30/6/2024_x000a_"/>
    <s v="Not Applicable"/>
    <s v="Technical Assistance"/>
    <s v="UNEP/UNDP "/>
    <s v="Grant/GoR"/>
    <s v="Multirateral"/>
    <s v="2. Policy, Strategy &amp; Legislation"/>
    <m/>
    <n v="832742.10669030191"/>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0"/>
    <n v="0"/>
    <n v="0"/>
    <m/>
    <m/>
    <m/>
    <m/>
    <m/>
    <s v="1.Review of the concept note and development of the project proposal              2. Support to the development of feasibility study"/>
    <n v="230000"/>
    <s v="Multi-Sector"/>
    <s v="Environmental Management"/>
    <x v="17"/>
    <s v="Sectoral Ministry"/>
    <m/>
    <x v="0"/>
    <m/>
    <m/>
    <s v="To be determined"/>
    <s v="Medium"/>
    <s v="Technical Assistance"/>
    <s v="EU,GoR"/>
    <m/>
    <s v="To be determined"/>
    <m/>
    <m/>
    <n v="0"/>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1"/>
    <n v="38832.464329176823"/>
    <n v="1.2944154776392275E-2"/>
    <n v="19416.232164588411"/>
    <n v="19416.232164588411"/>
    <m/>
    <m/>
    <m/>
    <s v="Not Applicable"/>
    <s v="Not Applicable"/>
    <s v="Multi-Sector"/>
    <s v="Environmental Management"/>
    <x v="85"/>
    <s v="Non Government Organizations"/>
    <m/>
    <x v="1"/>
    <s v="2020*"/>
    <n v="2022"/>
    <s v="Start date: 21/10/2010_x000a_End date: 30/6/2022_x000a_"/>
    <s v="Not Applicable"/>
    <s v="Project"/>
    <s v="FONERWA"/>
    <s v="Grant/GoR"/>
    <s v="Government of Rwanda(GoR)"/>
    <s v="3. Budgeting &amp; Investment"/>
    <m/>
    <n v="194162.32164588411"/>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2"/>
    <n v="0"/>
    <n v="0"/>
    <m/>
    <m/>
    <m/>
    <m/>
    <m/>
    <m/>
    <m/>
    <s v="Agriculture"/>
    <s v="Agriculture"/>
    <x v="12"/>
    <s v="Sectoral Ministry"/>
    <m/>
    <x v="0"/>
    <m/>
    <m/>
    <s v="To be determined"/>
    <s v="Medium"/>
    <s v="To be determined"/>
    <m/>
    <m/>
    <s v="To be determined"/>
    <m/>
    <m/>
    <n v="0"/>
    <s v="New MTPIP MINECOFIN 2023-2026"/>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3"/>
    <n v="19500"/>
    <n v="6.4999999999999997E-3"/>
    <n v="19500"/>
    <m/>
    <m/>
    <m/>
    <m/>
    <s v="Not Applicable"/>
    <s v="Not Applicable"/>
    <s v="Multi-Sector"/>
    <s v="Environmental Management"/>
    <x v="29"/>
    <s v="Non Government Organizations"/>
    <m/>
    <x v="1"/>
    <n v="2020"/>
    <n v="2021"/>
    <s v="Start date:19/03/2020_x000a_End date: 19/08/2021_x000a_"/>
    <s v="Not Applicable"/>
    <s v="Project"/>
    <s v="UNDP"/>
    <s v="Grant"/>
    <s v="Multirateral"/>
    <s v="3. Budgeting &amp; Investment"/>
    <m/>
    <n v="19500"/>
    <s v="Updated from $25,000 (RENFOF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4"/>
    <n v="0"/>
    <n v="0"/>
    <m/>
    <m/>
    <m/>
    <m/>
    <m/>
    <s v=" Support to develop the concept note "/>
    <n v="300000"/>
    <s v="Multi-Sector"/>
    <s v="Environmental Management"/>
    <x v="19"/>
    <s v="Non Government Organizations"/>
    <m/>
    <x v="0"/>
    <n v="2022"/>
    <n v="2023"/>
    <s v="Start date: 30/06/2022_x000a_End date: 30/06/2023_x000a_"/>
    <s v="Medium"/>
    <s v="Project"/>
    <m/>
    <m/>
    <s v="To be determined"/>
    <s v="3. Budgeting &amp; Investment"/>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5"/>
    <n v="11384818.51"/>
    <n v="3.7949395033333331"/>
    <n v="2825017"/>
    <n v="84750.51"/>
    <n v="2825017"/>
    <n v="2825017"/>
    <n v="2825017"/>
    <s v="Not Applicable"/>
    <m/>
    <s v="Multi-Sector"/>
    <s v="Multi-Sector"/>
    <x v="78"/>
    <s v="Sectoral Ministry"/>
    <m/>
    <x v="1"/>
    <s v="2020*"/>
    <n v="2024"/>
    <s v="Start date: 01/07/2015_x000a_End date: 30/06/2024_x000a_"/>
    <s v="Not Applicable"/>
    <s v="Technical Assistance"/>
    <s v="Ministry of Finance and Economic Planning (MINECOFIN)/GoR"/>
    <s v="Government of Rwanda(GoR)"/>
    <s v="Government of Rwanda(GoR)"/>
    <s v="3. Budgeting &amp; Investment"/>
    <m/>
    <n v="25425153"/>
    <s v="The project aims atpromoting and facilitating the private sector access finance, technology outsourcing, demonstration, adaptation, transfer, capacity development, innovation and value addition for sustained rural industrializ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6"/>
    <n v="102397.99"/>
    <n v="3.4132663333333334E-2"/>
    <m/>
    <n v="102397.99"/>
    <m/>
    <m/>
    <m/>
    <s v="Not Applicable"/>
    <m/>
    <s v="Multi-Sector"/>
    <s v="Private Sector Development"/>
    <x v="8"/>
    <s v="Sectoral Ministry"/>
    <m/>
    <x v="1"/>
    <s v="2020*"/>
    <n v="2022"/>
    <s v="Start date: 01/07/2017_x000a_End date: 30/06/2022_x000a_"/>
    <s v="Not Applicable"/>
    <s v="Project"/>
    <s v="European Union (EU)"/>
    <s v="Grant"/>
    <s v="Multirateral"/>
    <s v="4. Monitoring &amp; Evaluation (M&amp;E)"/>
    <m/>
    <n v="102397.99"/>
    <s v="To reinforce and strengthen permanent national capabilities to maximize the absorption, effectiveness and coherence of EU aid to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7"/>
    <n v="27654.736444017577"/>
    <n v="9.2182454813391924E-3"/>
    <n v="27654.736444017577"/>
    <m/>
    <m/>
    <m/>
    <m/>
    <s v="Not Applicable"/>
    <s v="Not Applicable"/>
    <s v="Multi-Sector"/>
    <s v="Environmental Management"/>
    <x v="86"/>
    <s v="Non Government Organizations"/>
    <m/>
    <x v="1"/>
    <n v="2020"/>
    <n v="2021"/>
    <s v="Start date: 30/09/2020_x000a_End date: 30/09/2021_x000a_"/>
    <s v="Not Applicable"/>
    <s v="Project"/>
    <s v="UNDP "/>
    <s v="Grant"/>
    <s v="Multirateral"/>
    <s v="3. Budgeting &amp; Investment"/>
    <m/>
    <n v="27654.7364440175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8"/>
    <n v="14465.395487249994"/>
    <n v="4.8217984957499979E-3"/>
    <n v="14465.395487249994"/>
    <m/>
    <m/>
    <m/>
    <m/>
    <s v="Not Applicable"/>
    <s v="Not Applicable"/>
    <s v="Multi-Sector"/>
    <s v="Environmental Management"/>
    <x v="32"/>
    <s v="Non Government Organizations"/>
    <m/>
    <x v="1"/>
    <n v="2020"/>
    <n v="2021"/>
    <s v="Start date: 30/05/2020_x000a_End date: 30/06/2021_x000a_"/>
    <s v="Not Applicable"/>
    <s v="Project"/>
    <s v="Austria"/>
    <s v="Grant"/>
    <s v="Bilateral"/>
    <s v="3. Budgeting &amp; Investment"/>
    <m/>
    <n v="14465.39548724999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9"/>
    <n v="38725.955556955443"/>
    <n v="1.2908651852318482E-2"/>
    <m/>
    <n v="0"/>
    <n v="21703.763169913538"/>
    <n v="17022.192387041905"/>
    <n v="0"/>
    <s v="Not Applicable"/>
    <s v="Not Applicable"/>
    <s v="Multi-Sector"/>
    <s v="Environmental Management"/>
    <x v="20"/>
    <s v="Non Government Organizations"/>
    <m/>
    <x v="2"/>
    <n v="2023"/>
    <n v="2024"/>
    <s v="Start date: 2023_x000a_End date: 2024_x000a_"/>
    <s v="Not Applicable"/>
    <s v="Project"/>
    <s v="CISU (Danish Civil Society Development Fund) "/>
    <s v="Grant"/>
    <s v="Multirateral"/>
    <s v="3. Budgeting &amp; Investment"/>
    <m/>
    <n v="38725.955556955443"/>
    <s v="ARCOS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0"/>
    <n v="1640"/>
    <n v="5.4666666666666665E-4"/>
    <n v="410"/>
    <n v="410"/>
    <n v="410"/>
    <n v="410"/>
    <m/>
    <s v="Not Applicable"/>
    <s v="Not Applicable"/>
    <s v="Multi-Sector"/>
    <s v="Environmental Management"/>
    <x v="87"/>
    <s v="Non Government Organizations"/>
    <m/>
    <x v="2"/>
    <s v="2020*"/>
    <n v="2024"/>
    <s v="Start date: 2012_x000a_End date: 2024_x000a_"/>
    <s v="Not Applicable"/>
    <s v="Technical Assistance"/>
    <s v="West Chester University"/>
    <s v="Grant"/>
    <s v="Multirateral"/>
    <s v="1. Knowledge Products (Capacity Building or Technology Transfer)"/>
    <m/>
    <n v="4915.0451999999996"/>
    <s v="Monitoring and habituating the Gishwati chimps’ community for tourism purpose. The progress is promis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1"/>
    <n v="10410.9252"/>
    <n v="3.4703083999999998E-3"/>
    <n v="10410.9252"/>
    <m/>
    <m/>
    <m/>
    <m/>
    <s v="Not Applicable"/>
    <s v="Not Applicable"/>
    <s v="Multi-Sector"/>
    <s v="Environmental Management"/>
    <x v="87"/>
    <s v="Non Government Organizations"/>
    <m/>
    <x v="2"/>
    <n v="2020"/>
    <n v="2024"/>
    <s v="Start date: 2020_x000a_End date: 2024_x000a_"/>
    <s v="Not Applicable"/>
    <s v="Technical Assistance"/>
    <s v="Wilderness Safari_Rwanda"/>
    <s v="Grant"/>
    <s v="Multirateral"/>
    <s v="1. Knowledge Products (Capacity Building or Technology Transfer)"/>
    <m/>
    <n v="10410.9252"/>
    <s v="Rutsiro District, Western Provi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2"/>
    <n v="11497736.48"/>
    <n v="3.8325788266666669"/>
    <m/>
    <m/>
    <m/>
    <m/>
    <m/>
    <s v="Not Applicable"/>
    <s v="Not Applicable"/>
    <s v="Multi-Sector"/>
    <s v="Environmental Management"/>
    <x v="1"/>
    <s v="Sectoral Ministry"/>
    <m/>
    <x v="1"/>
    <n v="2020"/>
    <n v="2023"/>
    <s v="Start date: 31/12/2020_x000a_End date: 30/06/2023_x000a_"/>
    <s v="Not Applicable"/>
    <s v="Project"/>
    <s v="Buffet Foundation "/>
    <s v="Grant"/>
    <s v="Multirateral"/>
    <s v="3. Budgeting &amp; Investment"/>
    <m/>
    <n v="11497736.48"/>
    <s v="The objective of this project is to conserve the rich biodiversity of the protected Areas and to develop sustainable tourism with stakeholders for the benefit of all the Rwandan Peopl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3"/>
    <n v="28920598.074420001"/>
    <n v="9.6401993581400003"/>
    <m/>
    <m/>
    <n v="8796598.0744199995"/>
    <n v="9672000"/>
    <n v="10452000"/>
    <s v="Not Applicable"/>
    <s v="Not Applicable"/>
    <s v="Multi-Sector"/>
    <s v="Environmental Management"/>
    <x v="1"/>
    <s v="Sectoral Ministry"/>
    <m/>
    <x v="2"/>
    <n v="2023"/>
    <n v="2026"/>
    <s v="Start date: 31/12/2023_x000a_End date: 30/06/2026_x000a_"/>
    <s v="Not Applicable"/>
    <s v="Project"/>
    <s v="GoR"/>
    <s v="Government of Rwanda(GoR)"/>
    <s v="Government of Rwanda(GoR)"/>
    <s v="3. Budgeting &amp; Investment"/>
    <m/>
    <n v="28920598.074420001"/>
    <s v="New Project MINECOFIN MTPIP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4"/>
    <n v="4227109"/>
    <n v="1.4090363333333333"/>
    <n v="845421.8"/>
    <n v="845421.8"/>
    <n v="845421.8"/>
    <m/>
    <m/>
    <s v="Not Applicable"/>
    <s v="Not Applicable"/>
    <s v="Multi-Sector"/>
    <s v="Sport and culture"/>
    <x v="1"/>
    <s v="Sectoral Ministry"/>
    <m/>
    <x v="1"/>
    <s v="2020*"/>
    <n v="2023"/>
    <s v="Start date: 01/07/2018_x000a_End date: 30/06/2023_x000a_"/>
    <s v="Not Applicable"/>
    <s v="Project"/>
    <s v="GoR"/>
    <s v="Grant/GoR"/>
    <s v="Government of Rwanda(GoR)"/>
    <s v="3. Budgeting &amp; Investment"/>
    <m/>
    <n v="4227109"/>
    <s v="The Project aims at diversification of tourism products, cultural, historical and religious tourism promotion and job cre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5"/>
    <n v="4721464.28"/>
    <n v="1.5738214266666668"/>
    <m/>
    <n v="497297.9"/>
    <m/>
    <m/>
    <m/>
    <s v="Not Applicable"/>
    <s v="Not Applicable"/>
    <s v="Multi-Sector"/>
    <s v="Education"/>
    <x v="42"/>
    <s v="Local Government (Districts, Provinces, CoK)"/>
    <m/>
    <x v="2"/>
    <n v="2021"/>
    <n v="2025"/>
    <s v="Start date: 22/09/2021_x000a_End date: 22/09/2025_x000a_"/>
    <s v="Not Applicable"/>
    <s v="Technical Assistance"/>
    <s v="European Union (EU)"/>
    <s v="Grant"/>
    <s v="Multirateral"/>
    <s v="1. Knowledge Products (Capacity Building or Technology Transfer)"/>
    <m/>
    <n v="4721464.28"/>
    <s v="The Project aims at improving market-oriented skills of the youth in the tourism and hospitality sector in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6"/>
    <n v="204181.19404809564"/>
    <n v="6.8060398016031878E-2"/>
    <n v="17015.099504007969"/>
    <n v="17015.099504007969"/>
    <m/>
    <m/>
    <m/>
    <s v="Not Applicable"/>
    <s v="Not Applicable"/>
    <s v="Multi-Sector"/>
    <s v="Environmental Management"/>
    <x v="88"/>
    <s v="Non Government Organizations"/>
    <m/>
    <x v="1"/>
    <s v="2020*"/>
    <n v="2022"/>
    <s v="Start date: 21/10/2010_x000a_End date: 30/6/2022_x000a_"/>
    <s v="Not Applicable"/>
    <s v="Project"/>
    <s v="FONERWA"/>
    <s v="Government of Rwanda(GoR)"/>
    <s v="Government of Rwanda(GoR)"/>
    <s v="3. Budgeting &amp; Investment"/>
    <m/>
    <n v="204181.1940480956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7"/>
    <n v="626523.3320367455"/>
    <n v="0.20884111067891517"/>
    <n v="262460.3320367455"/>
    <m/>
    <n v="115465"/>
    <n v="248598"/>
    <m/>
    <s v="Not Applicable"/>
    <s v="Not Applicable"/>
    <s v="Multi-Sector"/>
    <s v="Environmental Management"/>
    <x v="17"/>
    <s v="Sectoral Ministry"/>
    <m/>
    <x v="2"/>
    <n v="2020"/>
    <n v="2026"/>
    <s v="Start Date: 1-7-2020 _x000a_End date: 30/9/2026_x000a_"/>
    <s v="Not Applicable"/>
    <s v="Technical Assistance"/>
    <s v="UNDP"/>
    <s v="Grant/GoR"/>
    <s v="Multirateral"/>
    <s v="3. Budgeting &amp; Investment"/>
    <m/>
    <n v="626523.3320367455"/>
    <s v="The project aims to fully Channeling Environmental Fees and Fines through FONERWA.                                                             Updated from Concluded ( $ 262,460) to ongoing (UNDP,2024) , $626,523 Different from currente REMA Updat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8"/>
    <n v="1986136.5404929598"/>
    <n v="0.66204551349765328"/>
    <n v="515764.61524647987"/>
    <n v="954607.31"/>
    <n v="515764.61524647987"/>
    <m/>
    <m/>
    <s v="Not Applicable"/>
    <s v="Not Applicable"/>
    <s v="Multi-Sector"/>
    <s v="Multi-Sector"/>
    <x v="89"/>
    <s v="Sectoral Ministry"/>
    <m/>
    <x v="1"/>
    <s v="2020*"/>
    <n v="2023"/>
    <s v="Start date: 01/05/2018_x000a_End date: 30/06/2023_x000a_"/>
    <s v="Not Applicable"/>
    <s v="Technical Assistance"/>
    <s v="JAPAN"/>
    <s v="Grant/GoR"/>
    <s v="Bilateral"/>
    <s v="3. Budgeting &amp; Investment"/>
    <m/>
    <n v="2578823.0762323993"/>
    <s v="The number of taxpayers with EBM Version 2 is increasing and will help complete migration from EBM V1 to EBMV2 which is more user friendl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9"/>
    <n v="0"/>
    <n v="0"/>
    <m/>
    <m/>
    <m/>
    <m/>
    <m/>
    <s v=" Support to develop the concept note "/>
    <n v="230000"/>
    <s v="Multi-Sector"/>
    <s v="Multi-Sector"/>
    <x v="10"/>
    <s v="Sectoral Ministry"/>
    <m/>
    <x v="0"/>
    <m/>
    <m/>
    <s v="To be determined"/>
    <s v="Medium"/>
    <s v="Technical Assistance"/>
    <s v="BMZ"/>
    <m/>
    <s v="To be determined"/>
    <s v="3. Budgeting &amp; Investment"/>
    <m/>
    <n v="0"/>
    <s v="FONERWA is aiming to recapitalize its basket fund and put out a call for proposals (CFP) earmarked for NDC implementation measure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0"/>
    <n v="297677"/>
    <n v="9.922566666666667E-2"/>
    <m/>
    <m/>
    <m/>
    <m/>
    <m/>
    <s v="Not Applicable"/>
    <s v="Not Applicable"/>
    <s v="Multi-Sector"/>
    <s v="Multi-Sector"/>
    <x v="17"/>
    <s v="Sectoral Ministry"/>
    <m/>
    <x v="2"/>
    <n v="2021"/>
    <n v="2023"/>
    <s v="Start: 01/07/2021_x000a_End: 30/06/2023_x000a_"/>
    <s v="Not Applicable"/>
    <s v="Technical Assistance"/>
    <s v="GCF"/>
    <s v="Loan/GoR"/>
    <s v="Multirateral"/>
    <s v="1. Knowledge Products (Capacity Building or Technology Transfer)"/>
    <m/>
    <n v="2976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1"/>
    <n v="699940"/>
    <n v="0.23331333333333334"/>
    <n v="699940"/>
    <m/>
    <m/>
    <m/>
    <m/>
    <s v="                                                                 "/>
    <s v="Not Applicable"/>
    <s v="Multi-Sector"/>
    <s v="Multi-Sector"/>
    <x v="48"/>
    <s v="Non Government Organizations"/>
    <m/>
    <x v="1"/>
    <n v="2020"/>
    <n v="2021"/>
    <s v="Start: 06/05/2020_x000a_End:  06/11/2021_x000a_"/>
    <s v="Not Applicable"/>
    <s v="Technical Assistance"/>
    <s v="GCF"/>
    <s v="Grant"/>
    <s v="Multirateral"/>
    <s v="1. Knowledge Products (Capacity Building or Technology Transfer)"/>
    <m/>
    <n v="699940"/>
    <s v="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2"/>
    <n v="9932678.9106366243"/>
    <n v="3.3108929702122083"/>
    <n v="1802292.9683213569"/>
    <n v="2970670.7871565628"/>
    <n v="2912352.2787315487"/>
    <n v="2247362.876427155"/>
    <m/>
    <s v="Not Applicable"/>
    <s v="Not Applicable"/>
    <s v="Multi-Sector"/>
    <s v="Multi-Sector"/>
    <x v="43"/>
    <s v="Sectoral Ministry"/>
    <m/>
    <x v="2"/>
    <n v="2020"/>
    <n v="2024"/>
    <s v="Start: 01/03/2020_x000a_End: 30/06/2024_x000a_"/>
    <s v="Not Applicable"/>
    <s v="Project"/>
    <s v="ENABEL"/>
    <s v="Loan/GoR"/>
    <s v="Bilateral"/>
    <s v="3. Budgeting &amp; Investment"/>
    <m/>
    <n v="9932678.9106366243"/>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3"/>
    <n v="117379.8"/>
    <n v="3.9126600000000004E-2"/>
    <m/>
    <n v="117379.8"/>
    <m/>
    <m/>
    <m/>
    <s v="Not Applicable"/>
    <s v="Not Applicable"/>
    <s v="Multi-Sector"/>
    <s v="Private Sector Development"/>
    <x v="43"/>
    <s v="Sectoral Ministry"/>
    <m/>
    <x v="1"/>
    <s v="2020*"/>
    <n v="2022"/>
    <s v="Start: 01/07/2018_x000a_End: 31/04/2022_x000a_"/>
    <s v="Not Applicable"/>
    <s v="Technical Assistance"/>
    <s v="EIF/UNOPS "/>
    <s v="Grant"/>
    <s v="Multirateral"/>
    <s v="2. Policy, Strategy &amp; Legislation"/>
    <m/>
    <n v="300000"/>
    <s v="Overall project achievements;_x000a_-_x0009_The trade policy was developed as planned._x000a_-_x0009_ The National Cross Border Trade Strategy (NCBTS) was reviewed and updated in consultation with key stakeholders, and was approved at sector level waiting Cabinet approval."/>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4"/>
    <n v="846092.29"/>
    <n v="0.28203076333333332"/>
    <m/>
    <n v="846092.29"/>
    <m/>
    <m/>
    <m/>
    <s v="Not Applicable"/>
    <s v="Not Applicable"/>
    <s v="Multi-Sector"/>
    <s v="Private Sector Development"/>
    <x v="43"/>
    <s v="Sectoral Ministry"/>
    <m/>
    <x v="1"/>
    <s v="2020*"/>
    <n v="2022"/>
    <s v="Start: 01/07/2018_x000a_End: 30/12/2022_x000a_"/>
    <s v="Not Applicable"/>
    <s v="Technical Assistance"/>
    <s v="EIF/UNOPS "/>
    <s v="Grant"/>
    <s v="Multirateral"/>
    <s v="1. Knowledge Products (Capacity Building or Technology Transfer)"/>
    <m/>
    <n v="500000"/>
    <s v="This project aims to integrate Rwanda into global trade in a way which contributes to poverty reduction and sustainable develop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5"/>
    <n v="257500000"/>
    <n v="85.833333333333329"/>
    <m/>
    <m/>
    <m/>
    <n v="352290.12624000001"/>
    <n v="46866.985619999999"/>
    <s v="Not Applicable"/>
    <s v="Not Applicable"/>
    <s v="Multi-Sector"/>
    <s v="Private Sector Development"/>
    <x v="90"/>
    <s v="Non Government Organizations"/>
    <m/>
    <x v="2"/>
    <n v="2021"/>
    <n v="2026"/>
    <s v="Start: 20/10/2021_x000a_End: 30/06/2026_x000a_"/>
    <s v="Not Applicable"/>
    <s v="Project"/>
    <s v="WB and Asian Infrastructure Investment Bank"/>
    <s v="Grant"/>
    <s v="Multirateral"/>
    <s v="3. Budgeting &amp; Investment"/>
    <m/>
    <n v="257500000"/>
    <s v="Objective: To increase access to finance and further support economic recovery mostly through investments._x000a_The ERF 2 will provide funding to key sectors in manufacturing that champion innovation, create employment opportunities and prioritize Made in Rwanda such as construction material, agro processing, textiles and light manufactur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6"/>
    <n v="26018406.57"/>
    <n v="8.6728021900000005"/>
    <m/>
    <n v="10030650.720000001"/>
    <m/>
    <m/>
    <m/>
    <s v="Not Applicable"/>
    <s v="Not Applicable"/>
    <s v="Multi-Sector"/>
    <s v="Multi-Sector"/>
    <x v="78"/>
    <s v="Sectoral Ministry"/>
    <m/>
    <x v="2"/>
    <s v="2020*"/>
    <n v="2024"/>
    <s v="Start: 01/07/2018_x000a_End: 30/06/2024_x000a_"/>
    <s v="Not Applicable"/>
    <s v="Technical Assistance"/>
    <s v="KFW/EU"/>
    <s v="Grant"/>
    <s v="Multirateral"/>
    <s v="1. Knowledge Products (Capacity Building or Technology Transfer)"/>
    <m/>
    <n v="26018406.57"/>
    <s v="The project’s objective is to improve government’s capacity and systems to utilize public funds towards meeting Government goal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7"/>
    <n v="29839126"/>
    <n v="9.946375333333334"/>
    <m/>
    <m/>
    <m/>
    <m/>
    <m/>
    <s v="Not Applicable"/>
    <s v="Not Applicable"/>
    <s v="Multi-Sector"/>
    <s v="Multi-Sector"/>
    <x v="10"/>
    <s v="Sectoral Ministry"/>
    <m/>
    <x v="2"/>
    <n v="2022"/>
    <m/>
    <s v="Start: 07/11/2022_x000a_End:_x000a_"/>
    <s v="Not Applicable"/>
    <s v="Project"/>
    <s v="GIZ/BMGF/DANIDA/BRD"/>
    <s v="Grant/GoR"/>
    <s v="Multirateral"/>
    <s v="3. Budgeting &amp; Investment"/>
    <m/>
    <n v="29839126"/>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8"/>
    <n v="213953865"/>
    <n v="71.317954999999998"/>
    <m/>
    <m/>
    <m/>
    <m/>
    <m/>
    <s v="Not Applicable"/>
    <s v="Not Applicable"/>
    <s v="Multi-Sector"/>
    <s v="Multi-Sector"/>
    <x v="10"/>
    <s v="Sectoral Ministry"/>
    <m/>
    <x v="4"/>
    <n v="2022"/>
    <m/>
    <s v="Start: 07/11/2022_x000a_End:_x000a_"/>
    <s v="Not Applicable"/>
    <s v="Project"/>
    <s v="FCDO/GCF/EIB/AFD/SIDA/Afdb"/>
    <s v="Grant/GoR"/>
    <s v="Multirateral"/>
    <s v="3. Budgeting &amp; Investment"/>
    <m/>
    <n v="213953865"/>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9"/>
    <n v="35000000"/>
    <n v="11.666666666666666"/>
    <m/>
    <m/>
    <m/>
    <m/>
    <m/>
    <s v="Not Applicable"/>
    <s v="Not Applicable"/>
    <s v="Multi-Sector"/>
    <s v="Multi-Sector"/>
    <x v="10"/>
    <s v="Sectoral Ministry"/>
    <m/>
    <x v="4"/>
    <n v="2022"/>
    <m/>
    <s v="Start: 07/11/2022_x000a_End:_x000a_"/>
    <s v="Not Applicable"/>
    <s v="Project"/>
    <s v="CIF"/>
    <s v="Grant/GoR"/>
    <s v="Multirateral"/>
    <s v="3. Budgeting &amp; Investment"/>
    <m/>
    <n v="35000000"/>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0"/>
    <n v="46000000"/>
    <n v="15.333333333333334"/>
    <m/>
    <m/>
    <m/>
    <m/>
    <m/>
    <s v="Not Applicable"/>
    <s v="Not Applicable"/>
    <s v="Multi-Sector"/>
    <s v="Multi-Sector"/>
    <x v="10"/>
    <s v="Sectoral Ministry"/>
    <m/>
    <x v="2"/>
    <n v="2022"/>
    <m/>
    <s v="Start: 07/11/2022_x000a_End:_x000a_"/>
    <s v="Not Applicable"/>
    <s v="Project"/>
    <s v="KFW"/>
    <s v="Grant/GoR"/>
    <s v="Multirateral"/>
    <s v="3. Budgeting &amp; Investment"/>
    <m/>
    <n v="46000000"/>
    <s v="Intego will finance the implementation of public sector led projects that align to at least one of the mitigation or adaptation measures as per sectors of intervention in Rwanda's NDC climate action pla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1"/>
    <n v="18000000"/>
    <n v="6"/>
    <m/>
    <m/>
    <m/>
    <m/>
    <m/>
    <s v="Not Applicable"/>
    <s v="Not Applicable"/>
    <s v="Multi-Sector"/>
    <s v="Multi-Sector"/>
    <x v="10"/>
    <s v="Sectoral Ministry"/>
    <m/>
    <x v="4"/>
    <n v="2022"/>
    <m/>
    <s v="Start: 07/11/2022_x000a_End:_x000a_"/>
    <s v="Not Applicable"/>
    <s v="Project"/>
    <s v="NAMA (MAF)"/>
    <s v="Grant/GoR"/>
    <s v="Multirateral"/>
    <s v="3. Budgeting &amp; Investment"/>
    <m/>
    <n v="18000000"/>
    <s v="under Irem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2"/>
    <n v="50000000"/>
    <n v="16.666666666666668"/>
    <m/>
    <m/>
    <m/>
    <m/>
    <m/>
    <s v="Not Applicable"/>
    <s v="Not Applicable"/>
    <s v="Multi-Sector"/>
    <s v="Multi-Sector"/>
    <x v="10"/>
    <s v="Sectoral Ministry"/>
    <m/>
    <x v="4"/>
    <n v="2022"/>
    <m/>
    <s v="Start: 07/11/2022_x000a_End:_x000a_"/>
    <s v="Not Applicable"/>
    <s v="Project"/>
    <s v="IMF"/>
    <s v="Loan"/>
    <s v="Multirateral"/>
    <s v="3. Budgeting &amp; Investment"/>
    <m/>
    <n v="50000000"/>
    <s v="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3"/>
    <n v="14407586.699999999"/>
    <n v="4.8025288999999995"/>
    <m/>
    <m/>
    <m/>
    <m/>
    <m/>
    <s v="Not Applicable"/>
    <s v="Not Applicable"/>
    <s v="Multi-Sector"/>
    <s v="Multi-Sector"/>
    <x v="78"/>
    <s v="Sectoral Ministry"/>
    <m/>
    <x v="2"/>
    <s v="2020*"/>
    <n v="2024"/>
    <s v="Start: 01/07/2018_x000a_End: 30/06/2024_x000a_"/>
    <s v="Not Applicable"/>
    <s v="Technical Assistance"/>
    <s v="World Bank"/>
    <s v="Loan"/>
    <s v="Multirateral"/>
    <s v="1. Knowledge Products (Capacity Building or Technology Transfer)"/>
    <m/>
    <n v="14407586.699999999"/>
    <s v="The project’s objective is to strengthen policy alignment of the budget, improve reliability and control of funds for service delivery, and transparency of budget execution and plann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4"/>
    <n v="0"/>
    <n v="0"/>
    <m/>
    <m/>
    <m/>
    <m/>
    <m/>
    <m/>
    <m/>
    <s v="Multi-Sector"/>
    <s v="Multi-Sector"/>
    <x v="78"/>
    <s v="Sectoral Ministry"/>
    <m/>
    <x v="0"/>
    <m/>
    <m/>
    <s v="To be determined"/>
    <s v="High"/>
    <s v="Technical Assistance"/>
    <s v="BMZ/Germany "/>
    <m/>
    <s v="To be determined"/>
    <s v="1. Knowledge Products (Capacity Building or Technology Transfer)"/>
    <m/>
    <n v="0"/>
    <s v="new areas of investement GIZ project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5"/>
    <n v="475632.43194000004"/>
    <n v="0.15854414398000002"/>
    <n v="175494.00311999998"/>
    <n v="76449.957047999997"/>
    <n v="73420.402386000002"/>
    <n v="73420.402386000002"/>
    <n v="76847.667000000001"/>
    <s v="Not Applicable"/>
    <s v="Not Applicable"/>
    <s v="Multi-Sector"/>
    <s v="Multi-Sector"/>
    <x v="20"/>
    <s v="Non Government Organizations"/>
    <m/>
    <x v="2"/>
    <n v="2020"/>
    <n v="2025"/>
    <s v="Start: 2020_x000a_End: 2025_x000a_"/>
    <s v="Not Applicable"/>
    <s v="Project"/>
    <s v="Danish Outdoor Council/Civil Society in Development (DOC-CISU)"/>
    <s v="Grant"/>
    <s v="Multirateral"/>
    <s v="3. Budgeting &amp; Investment"/>
    <m/>
    <n v="475632.4319400000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6"/>
    <n v="50000"/>
    <n v="1.6666666666666666E-2"/>
    <m/>
    <n v="50000"/>
    <m/>
    <m/>
    <m/>
    <s v="Not Applicable"/>
    <s v="Not Applicable"/>
    <s v="Multi-Sector"/>
    <s v="Multi-Sector"/>
    <x v="20"/>
    <s v="Non Government Organizations"/>
    <m/>
    <x v="4"/>
    <n v="2020"/>
    <n v="2021"/>
    <s v="Start: 2020_x000a_End: 2021_x000a_"/>
    <s v="Not Applicable"/>
    <s v="Project"/>
    <s v="UNEP-Grid Arental "/>
    <s v="Grant"/>
    <s v="Multirateral"/>
    <s v="3. Budgeting &amp; Investment"/>
    <m/>
    <n v="5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7"/>
    <n v="0"/>
    <n v="0"/>
    <m/>
    <m/>
    <m/>
    <m/>
    <m/>
    <s v=" Support to develop the concept note "/>
    <n v="230000"/>
    <s v="Multi-Sector"/>
    <s v="Multi-Sector"/>
    <x v="5"/>
    <s v="Non Government Organizations"/>
    <m/>
    <x v="0"/>
    <n v="2020"/>
    <n v="2025"/>
    <s v="Start: 01/03/2020_x000a_End: 30/06/2025_x000a_"/>
    <s v="Medium"/>
    <s v="Technical Assistance"/>
    <s v="ENABEL"/>
    <m/>
    <s v="To be determined"/>
    <s v="2. Policy, Strategy &amp; Legislation"/>
    <m/>
    <n v="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8"/>
    <n v="124493051.06"/>
    <n v="41.497683686666669"/>
    <m/>
    <n v="7754475.7599999998"/>
    <m/>
    <m/>
    <m/>
    <s v="Not Applicable"/>
    <m/>
    <s v="Multi-Sector"/>
    <s v="Education"/>
    <x v="91"/>
    <s v="Sectoral Ministry"/>
    <m/>
    <x v="2"/>
    <n v="2020"/>
    <n v="2023"/>
    <s v="Start: 30/09/2020_x000a_End: 09/09/2023_x000a_"/>
    <s v="Not Applicable"/>
    <s v="Technical Assistance"/>
    <s v="World Bank"/>
    <s v="Loan"/>
    <s v="Multirateral"/>
    <s v="1. Knowledge Products (Capacity Building or Technology Transfer)"/>
    <m/>
    <n v="124493051.06"/>
    <s v="The objective of this project is to expand opportunities for the acquisition of quality, market-relevant skills in 5 economic sectors (Energy, Transport and Logistics, and Manufacturing with a focus on ‘Made in Rwanda’ produ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9"/>
    <n v="16996399.050000001"/>
    <n v="5.66546635"/>
    <m/>
    <n v="4249238.9400000004"/>
    <m/>
    <m/>
    <m/>
    <s v="Not Applicable"/>
    <m/>
    <s v="Multi-Sector"/>
    <s v="Education"/>
    <x v="42"/>
    <s v="Local Government (Districts, Provinces, CoK)"/>
    <m/>
    <x v="2"/>
    <n v="2020"/>
    <n v="2023"/>
    <s v="Start:01/10/2020_x000a_End: 30/09/2023_x000a_"/>
    <s v="Not Applicable"/>
    <s v="Technical Assistance"/>
    <s v="World Bank"/>
    <s v="Loan"/>
    <s v="Multirateral"/>
    <s v="1. Knowledge Products (Capacity Building or Technology Transfer)"/>
    <m/>
    <n v="16996399.050000001"/>
    <s v="1.Employer-led short-term vocational training responding to specific skills requirements (Rapid Response Training)_x000a_2.Provision of labor market relevant skills for out-of-school youth, recognition of skills acquired through informal and non-formal training, and upgrading of the skills of owners and employees of micro enterprises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0"/>
    <n v="18000000"/>
    <n v="6"/>
    <m/>
    <m/>
    <m/>
    <m/>
    <m/>
    <s v="Not Applicable"/>
    <s v="Not Applicable"/>
    <s v="Multi-Sector"/>
    <s v="Multi-Sector"/>
    <x v="5"/>
    <s v="Non Government Organizations"/>
    <m/>
    <x v="4"/>
    <n v="2022"/>
    <n v="2025"/>
    <s v="Start: 01/07/2022_x000a_End: 30/06/2025_x000a_"/>
    <s v="Not Applicable"/>
    <s v="Project"/>
    <s v="ENABEL"/>
    <s v="Loan/GoR"/>
    <s v="Bilateral"/>
    <s v="3. Budgeting &amp; Investment"/>
    <m/>
    <n v="1800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1"/>
    <n v="283914.21000000002"/>
    <n v="9.4638070000000005E-2"/>
    <m/>
    <n v="187298.63"/>
    <m/>
    <m/>
    <m/>
    <s v="Not Applicable"/>
    <s v="Not Applicable"/>
    <s v="Multi-Sector"/>
    <s v="Multi-Sector"/>
    <x v="43"/>
    <s v="Sectoral Ministry"/>
    <m/>
    <x v="1"/>
    <s v="2020*"/>
    <n v="2023"/>
    <s v="Start: 01/07/2017_x000a_End: 30/06/2023_x000a_"/>
    <s v="Not Applicable"/>
    <s v="Project"/>
    <s v="Ministry of Finance and Economic Planning (MINECOFIN)/GoR"/>
    <s v="Government of Rwanda(GoR)"/>
    <s v="Government of Rwanda(GoR)"/>
    <s v="3. Budgeting &amp; Investment"/>
    <m/>
    <n v="283914.21000000002"/>
    <s v="The objective of this project is to create off-farm jobs countrywide. Ended project with low perorma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2"/>
    <n v="477810.4"/>
    <n v="0.15927013333333334"/>
    <m/>
    <n v="477810.4"/>
    <m/>
    <m/>
    <m/>
    <s v="Not Applicable"/>
    <s v="Not Applicable"/>
    <s v="Multi-Sector"/>
    <s v="Multi-Sector"/>
    <x v="92"/>
    <s v="Sectoral Ministry"/>
    <m/>
    <x v="1"/>
    <s v="2020*"/>
    <n v="2022"/>
    <s v="Start: 01/07/2019_x000a_End: 30/06/2022_x000a_"/>
    <s v="Not Applicable"/>
    <s v="Technical Assistance"/>
    <s v="Netherlands/GoR"/>
    <s v="Grant/GoR"/>
    <s v="Bilateral"/>
    <s v="1. Knowledge Products (Capacity Building or Technology Transfer)"/>
    <m/>
    <n v="477810.4"/>
    <s v="The objective of the project to develop the institutional capacity to deliver professional services and to provide opportunities to prisoners gain skills which will increase their chances of finding gainful employment and achieve self-resilience upon release from pris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3"/>
    <n v="0"/>
    <n v="0"/>
    <m/>
    <m/>
    <m/>
    <m/>
    <m/>
    <s v="1.Review of the concept note and development of the project proposal                2. Support to the development of feasibility study                                                     3. Conduct awaireness raising on climate resilience technologies"/>
    <n v="230000"/>
    <s v="Multi-Sector"/>
    <s v="Multi-Sector"/>
    <x v="83"/>
    <s v="Non Government Organizations"/>
    <m/>
    <x v="0"/>
    <m/>
    <m/>
    <s v="To be determined"/>
    <s v="High"/>
    <s v="Technical Assistance"/>
    <m/>
    <m/>
    <s v="To be determined"/>
    <s v="1. Knowledge Products (Capacity Building or Technology Transfer)"/>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4"/>
    <n v="82610.840385149917"/>
    <n v="2.7536946795049973E-2"/>
    <n v="82610.840385149917"/>
    <m/>
    <m/>
    <m/>
    <m/>
    <s v="Not Applicable"/>
    <s v="Not Applicable"/>
    <s v="Multi-Sector"/>
    <s v="Multi-Sector"/>
    <x v="89"/>
    <s v="Sectoral Ministry"/>
    <m/>
    <x v="1"/>
    <s v="2020*"/>
    <n v="2021"/>
    <s v="Start date: 01/05/2018_x000a_End date: 30/06/2021_x000a_"/>
    <s v="Not Applicable"/>
    <s v="Technical Assistance"/>
    <s v=" TMEA"/>
    <s v="Grant/GoR"/>
    <s v="Multirateral"/>
    <s v="3. Budgeting &amp; Investment"/>
    <m/>
    <n v="82610.840385149917"/>
    <s v="The project contributes to increase the number of taxpayers with EBM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5"/>
    <n v="2205799.62"/>
    <n v="0.73526654000000002"/>
    <m/>
    <n v="468527.19"/>
    <m/>
    <m/>
    <m/>
    <s v="Not Applicable"/>
    <s v="Not Applicable"/>
    <s v="Multi-Sector"/>
    <s v="Multi-Sector"/>
    <x v="93"/>
    <s v="Sectoral Ministry"/>
    <m/>
    <x v="2"/>
    <s v="2020*"/>
    <n v="2023"/>
    <s v="Start date: 01/12/2018_x000a_End date: 30/06/2023_x000a_"/>
    <s v="Not Applicable"/>
    <s v="Technical Assistance"/>
    <s v="Domestic Financing"/>
    <s v="Government of Rwanda(GoR)"/>
    <s v="Government of Rwanda(GoR)"/>
    <s v="1. Knowledge Products (Capacity Building or Technology Transfer)"/>
    <m/>
    <n v="2205799.62"/>
    <s v="Objective of the Project is designed to support the JRO ambition of enhnancing rule of law to promote accountable governance by providing the most suitable IT environment . Low performing project"/>
  </r>
  <r>
    <s v="12. Integrated and sustained  Waste Management Services  "/>
    <s v="12.1 Waste-to-energy (WtE) plants inceased "/>
    <s v="12.1.1 Number of WtE sites"/>
    <s v="To be determined (TBD)"/>
    <s v="To be determined (TBD)"/>
    <s v="To be determined (TBD)"/>
    <n v="8000000"/>
    <s v="Waste"/>
    <s v="Mitigation"/>
    <s v="Ministry of Infrastructure (MININFRA)"/>
    <s v="Sectoral Ministry "/>
    <m/>
    <s v="Sectoral Ministry "/>
    <s v="To be determined (TBD)"/>
    <m/>
    <s v="Development of WtE plants in Kigali and other urban areas through energy recovery options other than LFG. "/>
    <s v="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6"/>
    <n v="11465359.27"/>
    <n v="1.4331699087500001"/>
    <m/>
    <m/>
    <m/>
    <m/>
    <m/>
    <s v="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_x000a_"/>
    <n v="320000"/>
    <s v="Water and Sanitation"/>
    <s v="Sanitation"/>
    <x v="14"/>
    <s v="Sectoral Ministry"/>
    <m/>
    <x v="5"/>
    <m/>
    <m/>
    <s v="To be determined"/>
    <s v="Medium"/>
    <s v="Project"/>
    <s v="Investing for Employment (IFE)"/>
    <m/>
    <s v="To be determined"/>
    <s v="3. Budgeting &amp; Investment"/>
    <m/>
    <n v="11465359.27"/>
    <s v="IFE-07-RWA-C1 Concept Note: Project (W1)"/>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7"/>
    <n v="0"/>
    <n v="0"/>
    <m/>
    <m/>
    <m/>
    <m/>
    <m/>
    <s v="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
    <n v="600000"/>
    <s v="Water and Sanitation"/>
    <s v="Sanitation"/>
    <x v="14"/>
    <s v="Sectoral Ministry"/>
    <m/>
    <x v="0"/>
    <m/>
    <m/>
    <s v="To be determined"/>
    <s v="High"/>
    <s v="Project"/>
    <m/>
    <m/>
    <s v="To be determined"/>
    <m/>
    <m/>
    <n v="0"/>
    <s v="new area of Investment; project with business plan"/>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8"/>
    <n v="7630000"/>
    <n v="0.95374999999999999"/>
    <m/>
    <m/>
    <m/>
    <m/>
    <m/>
    <s v="Not Applicable"/>
    <s v="Not Applicable"/>
    <s v="Water and Sanitation"/>
    <s v="Sanitation"/>
    <x v="14"/>
    <s v="Sectoral Ministry"/>
    <m/>
    <x v="2"/>
    <n v="2022"/>
    <n v="2026"/>
    <s v="Start: 01/09/2022_x000a_End: 31/08/2026_x000a_"/>
    <m/>
    <s v="Project"/>
    <s v="BMZ/Germany"/>
    <s v="Grant/GoR"/>
    <s v="Multirateral"/>
    <s v="3. Budgeting &amp; Investment"/>
    <m/>
    <n v="7630000"/>
    <s v="New project GIZ 2024"/>
  </r>
  <r>
    <s v="12. Integrated and sustained  Waste Management Services  "/>
    <s v="12.1 Waste-to-energy (WtE) plants inceased "/>
    <s v="12.1.2 Quantity of energy (MW) generated through f WtE"/>
    <s v="22.1MW (SSP)"/>
    <s v="To be determined (TBD)"/>
    <s v="To be determined (TBD)"/>
    <n v="8000000"/>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2 Landfill gas utilisation increased "/>
    <s v="12.2.1 Number of Sites with LFG capture"/>
    <s v="To be determined (TBD)"/>
    <s v="To be determined (TBD)"/>
    <s v="To be determined (TBD)"/>
    <n v="28000000"/>
    <s v="Waste"/>
    <s v="Mitigation"/>
    <s v="Ministry of Infrastructure (MININFRA)"/>
    <s v="Sectoral Ministry "/>
    <s v="Sectoral Ministry "/>
    <s v="Sectoral Ministry "/>
    <s v="To be determined (TBD)"/>
    <m/>
    <s v="Extraction and utilization of landfill gas (LFG) for power generation in connection to semi- or fully- controlled landfills for urban areas."/>
    <s v=" 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9"/>
    <n v="27893729.68"/>
    <n v="0.99620463142857141"/>
    <m/>
    <m/>
    <m/>
    <m/>
    <m/>
    <s v="Not Applicable"/>
    <s v="Not Applicable"/>
    <s v="Water and Sanitation"/>
    <s v="Sanitation"/>
    <x v="94"/>
    <s v="Sectoral Ministry"/>
    <m/>
    <x v="2"/>
    <s v="2020*"/>
    <n v="2025"/>
    <s v="Start date:_x000a_End date: 2025_x000a_"/>
    <s v="Not Applicable"/>
    <s v="Project"/>
    <s v="Not identified"/>
    <s v="Grant"/>
    <s v="Multirateral"/>
    <s v="3. Budgeting &amp; Investment"/>
    <m/>
    <n v="27893729.68"/>
    <s v="Feasibility study ongoing and will be completed March, 2021"/>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0"/>
    <n v="0"/>
    <n v="0"/>
    <m/>
    <m/>
    <m/>
    <m/>
    <m/>
    <s v="1.Suppot to develop projects pipeline from the stratgy                                                                                           "/>
    <n v="250000"/>
    <s v="Water and Sanitation"/>
    <s v="Sanitation"/>
    <x v="94"/>
    <s v="Sectoral Ministry"/>
    <m/>
    <x v="0"/>
    <m/>
    <m/>
    <s v="To be determined"/>
    <s v="High"/>
    <s v="Technical Assistance"/>
    <s v="Not identified"/>
    <m/>
    <s v="To be determined"/>
    <s v="2. Policy, Strategy &amp; Legislation"/>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1"/>
    <n v="309972.7604410713"/>
    <n v="1.1070455730038261E-2"/>
    <n v="309972.7604410713"/>
    <m/>
    <m/>
    <m/>
    <m/>
    <s v="Not Applicable"/>
    <s v="Not Applicable"/>
    <s v="Water and Sanitation"/>
    <s v="Sanitation"/>
    <x v="94"/>
    <s v="Sectoral Ministry"/>
    <m/>
    <x v="4"/>
    <n v="2021"/>
    <n v="2022"/>
    <s v="Start: 01/07/2021_x000a_End: 30/06/2022_x000a_"/>
    <s v="Not Applicable"/>
    <s v="Project"/>
    <s v="WASAC &amp; CoK"/>
    <s v="Government of Rwanda(GoR)"/>
    <s v="Government of Rwanda(GoR)"/>
    <s v="3. Budgeting &amp; Investment"/>
    <m/>
    <n v="309972.7604410713"/>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2"/>
    <n v="1112478.5984215455"/>
    <n v="3.9731378515055198E-2"/>
    <n v="1112478.5984215455"/>
    <m/>
    <m/>
    <m/>
    <m/>
    <s v="Not Applicable"/>
    <s v="Not Applicable"/>
    <s v="Water and Sanitation"/>
    <s v="Sanitation"/>
    <x v="94"/>
    <s v="Sectoral Ministry"/>
    <m/>
    <x v="4"/>
    <n v="2021"/>
    <n v="2022"/>
    <s v="Start: 01/07/2021_x000a_End: 30/06/2022_x000a_"/>
    <s v="Not Applicable"/>
    <s v="Project"/>
    <s v="WASAC &amp; CoK"/>
    <s v="Government of Rwanda(GoR)"/>
    <s v="Government of Rwanda(GoR)"/>
    <s v="3. Budgeting &amp; Investment"/>
    <m/>
    <n v="1112478.5984215455"/>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3"/>
    <n v="0"/>
    <n v="0"/>
    <m/>
    <m/>
    <m/>
    <m/>
    <m/>
    <s v=" 1. Support to develop the concept note  2. Support to the development of feasibility study"/>
    <n v="300000"/>
    <s v="Water and Sanitation"/>
    <s v="Sanitation"/>
    <x v="2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4"/>
    <n v="0"/>
    <n v="0"/>
    <m/>
    <m/>
    <m/>
    <m/>
    <m/>
    <s v=" 1.Support to develop the concept note and ToR"/>
    <n v="300000"/>
    <s v="Water and Sanitation"/>
    <s v="Sanitation"/>
    <x v="2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5"/>
    <n v="0"/>
    <n v="0"/>
    <m/>
    <m/>
    <m/>
    <m/>
    <m/>
    <s v=" 1. Support to develop the concept note                                                               2. Support to the development of feasibility study"/>
    <n v="300000"/>
    <s v="Water and Sanitation"/>
    <s v="Sanitation"/>
    <x v="3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6"/>
    <n v="0"/>
    <n v="0"/>
    <m/>
    <m/>
    <m/>
    <m/>
    <m/>
    <s v=" 1. Support to develop the concept note                                                                          2. Support to the development of feasibility study"/>
    <n v="300000"/>
    <s v="Water and Sanitation"/>
    <s v="Sanitation"/>
    <x v="3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7"/>
    <n v="0"/>
    <n v="0"/>
    <m/>
    <m/>
    <m/>
    <m/>
    <m/>
    <s v=" 1. Support to develop the concept note  2. Support to the development of feasibility study"/>
    <n v="300000"/>
    <s v="Water and Sanitation"/>
    <s v="Sanitation"/>
    <x v="47"/>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8"/>
    <n v="0"/>
    <n v="0"/>
    <m/>
    <m/>
    <m/>
    <m/>
    <m/>
    <s v=" 1. Support to develop the concept note                                                                 2. Support to the development of feasibility study"/>
    <n v="300000"/>
    <s v="Water and Sanitation"/>
    <s v="Sanitation"/>
    <x v="47"/>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9"/>
    <n v="0"/>
    <n v="0"/>
    <m/>
    <m/>
    <m/>
    <m/>
    <m/>
    <s v=" Support to develop the concept note "/>
    <n v="300000"/>
    <s v="Water and Sanitation"/>
    <s v="Sanitation"/>
    <x v="4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0"/>
    <n v="0"/>
    <n v="0"/>
    <m/>
    <m/>
    <m/>
    <m/>
    <m/>
    <s v=" 1. Support to develop the concept note 2. Support to the development of feasibility study"/>
    <n v="300000"/>
    <s v="Water and Sanitation"/>
    <s v="Sanitation"/>
    <x v="4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1"/>
    <n v="0"/>
    <n v="0"/>
    <m/>
    <m/>
    <m/>
    <m/>
    <m/>
    <s v=" 1. Support to develop the concept note                                                                         2. Support to the development of feasibility study"/>
    <n v="300000"/>
    <s v="Water and Sanitation"/>
    <s v="Sanitation"/>
    <x v="33"/>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2"/>
    <n v="0"/>
    <n v="0"/>
    <m/>
    <m/>
    <m/>
    <m/>
    <m/>
    <s v=" 1. Support to develop the concept note                                                                        2. Support to the development of feasibility study"/>
    <n v="300000"/>
    <s v="Water and Sanitation"/>
    <s v="Sanitation"/>
    <x v="33"/>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3"/>
    <n v="0"/>
    <n v="0"/>
    <m/>
    <m/>
    <m/>
    <m/>
    <m/>
    <s v=" 1. Support to develop the concept note                                                                          2. Support to the development of feasibility study"/>
    <n v="300000"/>
    <s v="Water and Sanitation"/>
    <s v="Sanitation"/>
    <x v="95"/>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4"/>
    <n v="0"/>
    <n v="0"/>
    <m/>
    <m/>
    <m/>
    <m/>
    <m/>
    <s v=" 1. Support to develop the concept note                                                                       2. Support to the development of feasibility study"/>
    <n v="300000"/>
    <s v="Water and Sanitation"/>
    <s v="Sanitation"/>
    <x v="95"/>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5"/>
    <n v="713892.68506214337"/>
    <n v="2.5496167323647977E-2"/>
    <m/>
    <n v="178473.17126553584"/>
    <n v="178473.17126553584"/>
    <n v="178473.17126553584"/>
    <n v="178473.17126553584"/>
    <s v="Not Applicable"/>
    <s v="Not Applicable"/>
    <s v="Environment and Natural Resources"/>
    <s v="Private Sector Development"/>
    <x v="96"/>
    <s v="Sectoral Ministry"/>
    <m/>
    <x v="4"/>
    <n v="2021"/>
    <n v="2025"/>
    <s v="Start date: 2021_x000a_End date: 2025"/>
    <s v="Not Applicable"/>
    <s v="Project"/>
    <s v="Private Sector Federation (PSF)"/>
    <s v="Government of Rwanda(GoR)"/>
    <s v="Government of Rwanda(GoR)"/>
    <s v="3. Budgeting &amp; Investment"/>
    <m/>
    <n v="713892.68506214337"/>
    <s v="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6"/>
    <n v="0"/>
    <n v="0"/>
    <m/>
    <m/>
    <m/>
    <m/>
    <m/>
    <s v=" Support to develop the concept note "/>
    <n v="250000"/>
    <s v="Water and Sanitation"/>
    <s v="Sanitation"/>
    <x v="83"/>
    <s v="Non Government Organizations"/>
    <m/>
    <x v="0"/>
    <m/>
    <m/>
    <s v="To be determined"/>
    <s v="Medium"/>
    <s v="Project"/>
    <m/>
    <m/>
    <s v="To be determined"/>
    <s v="3. Budgeting &amp; Investment"/>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7"/>
    <n v="88000"/>
    <n v="3.142857142857143E-3"/>
    <m/>
    <m/>
    <m/>
    <m/>
    <m/>
    <s v="Not Applicable"/>
    <s v="Not Applicable"/>
    <s v="Environment and Natural Resources"/>
    <s v="Environmental Management"/>
    <x v="17"/>
    <s v="Sectoral Ministry"/>
    <m/>
    <x v="1"/>
    <n v="2021"/>
    <n v="2022"/>
    <s v="Start: 01/07/2021_x000a_End: 30/06/2022_x000a_"/>
    <s v="Not Applicable"/>
    <s v="Project"/>
    <s v="Global Environment Facility (GEF) "/>
    <s v="Grant"/>
    <s v="Multirateral"/>
    <s v="3. Budgeting &amp; Investment"/>
    <m/>
    <n v="88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8"/>
    <n v="320000"/>
    <n v="1.1428571428571429E-2"/>
    <m/>
    <m/>
    <m/>
    <m/>
    <m/>
    <s v="Not Applicable"/>
    <s v="Not Applicable"/>
    <s v="Environment and Natural Resources"/>
    <s v="Environmental Management"/>
    <x v="17"/>
    <s v="Sectoral Ministry"/>
    <m/>
    <x v="2"/>
    <n v="2022"/>
    <n v="2023"/>
    <s v="Start: 01/07/2022_x000a_End: 30/06/2023_x000a_"/>
    <s v="Not Applicable"/>
    <s v="Project"/>
    <s v="Global Environment Facility (GEF) "/>
    <s v="Grant"/>
    <s v="Multirateral"/>
    <s v="3. Budgeting &amp; Investment"/>
    <m/>
    <n v="32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9"/>
    <n v="60000"/>
    <n v="2.142857142857143E-3"/>
    <m/>
    <m/>
    <m/>
    <m/>
    <m/>
    <s v="Not Applicable"/>
    <s v="Not Applicable"/>
    <s v="Environment and Natural Resources"/>
    <s v="Environmental Management"/>
    <x v="17"/>
    <s v="Sectoral Ministry"/>
    <m/>
    <x v="1"/>
    <n v="2020"/>
    <n v="2024"/>
    <s v="Start: 01/07/2020_x000a_End: 30/12/2021_x000a_"/>
    <s v="Not Applicable"/>
    <s v="Technical Assistance"/>
    <s v="Global Environment Facility (GEF) "/>
    <s v="Grant"/>
    <s v="Multirateral"/>
    <s v="1. Knowledge Products (Capacity Building or Technology Transfer)"/>
    <m/>
    <n v="6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0"/>
    <n v="250000"/>
    <n v="8.9285714285714281E-3"/>
    <m/>
    <m/>
    <m/>
    <m/>
    <m/>
    <s v="Not Applicable"/>
    <s v="Not Applicable"/>
    <s v="Environment and Natural Resources"/>
    <s v="Environmental Management"/>
    <x v="17"/>
    <s v="Sectoral Ministry"/>
    <m/>
    <x v="2"/>
    <n v="2021"/>
    <n v="2024"/>
    <s v="Start: 01/07/2021_x000a_End: 30/06/2024_x000a_"/>
    <s v="Not Applicable"/>
    <s v="Technical Assistance"/>
    <s v="GCF"/>
    <s v="Grant"/>
    <s v="Multirateral"/>
    <s v="1. Knowledge Products (Capacity Building or Technology Transfer)"/>
    <m/>
    <n v="25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1"/>
    <n v="7284911"/>
    <n v="0.26017539285714286"/>
    <n v="409380"/>
    <n v="1415000"/>
    <n v="2007752"/>
    <n v="1546409"/>
    <n v="1906370"/>
    <m/>
    <m/>
    <s v="Environment and Natural Resources"/>
    <s v="Environmental Management"/>
    <x v="17"/>
    <s v="Sectoral Ministry"/>
    <m/>
    <x v="2"/>
    <n v="2022"/>
    <n v="2027"/>
    <s v="Start: 01/03/2022_x000a_End: 30/03/2027_x000a_"/>
    <m/>
    <s v="Project"/>
    <s v="UNDP/GEF"/>
    <s v="Grant"/>
    <s v="Multirateral"/>
    <s v="3. Budgeting &amp; Investment"/>
    <m/>
    <n v="7284911"/>
    <s v="Updated fron Without support to ongoing (UNDP 2024)"/>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2"/>
    <n v="0"/>
    <n v="0"/>
    <m/>
    <m/>
    <m/>
    <m/>
    <m/>
    <s v=" Support to develop the concept note "/>
    <n v="300000"/>
    <s v="Environment and Natural Resources"/>
    <s v="Environmental Management"/>
    <x v="17"/>
    <s v="Sectoral Ministry"/>
    <m/>
    <x v="0"/>
    <m/>
    <m/>
    <s v="To be determined"/>
    <s v="Medium"/>
    <s v="Project"/>
    <m/>
    <m/>
    <s v="To be determined"/>
    <m/>
    <m/>
    <n v="0"/>
    <s v="New area of investment"/>
  </r>
  <r>
    <s v="12. Integrated and sustained  Waste Management Services  "/>
    <s v="12.2 Landfill gas utilisation increased "/>
    <s v="12.2.2 Quantity (MW) of LFG genera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3 Aerobic composting increased"/>
    <s v="12.3.1 Amount produced (t)"/>
    <s v="To be determined (TBD)"/>
    <s v="To be determined (TBD)"/>
    <s v="To be determined (TBD)"/>
    <n v="6000000"/>
    <s v="Waste"/>
    <s v="Mitigation"/>
    <s v="Ministry of Infrastructure (MININFRA)"/>
    <s v="Sectoral Ministry "/>
    <m/>
    <s v="Sectoral Ministry "/>
    <s v="To be determined (TBD)"/>
    <m/>
    <s v="Development of commercial scale aerobic composting systems for agricultural and forestry residue, manure, food processing, household kitchen and garden waste, and biosolids (organic solids from treated sewage)."/>
    <s v="Reduction in CH4 emissions, since methane-producing microbes are not active in the presence of oxygen."/>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3 Aerobic composting increased"/>
    <s v="12.3.2 Composting rate (% organic waste compos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4 Waste-water treatment plants (WWTP) increased "/>
    <s v="12.4.1 Number of WWTP facilities"/>
    <s v="To be determined (TBD)"/>
    <s v="To be determined (TBD)"/>
    <s v="To be determined (TBD)"/>
    <n v="1500000"/>
    <s v="Waste"/>
    <s v="Mitigation"/>
    <s v="Ministry of Infrastructure (MININFRA)"/>
    <s v="Sectoral Ministry "/>
    <s v="Sectoral Ministry "/>
    <s v="Sectoral Ministry "/>
    <s v="To be determined (TBD)"/>
    <m/>
    <s v="Investment in wastewater treatment and reuse technology, reducing methane emissions from wastewater and providing a nutrient-rich digestate that can be used as a fertilizer. "/>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3"/>
    <n v="1643635.0982646428"/>
    <n v="1.0957567321764285"/>
    <n v="61994.552088214259"/>
    <n v="61994.552088214259"/>
    <n v="61994.552088214259"/>
    <n v="354305.02068000002"/>
    <n v="1103346.42132"/>
    <s v="Not Applicable"/>
    <s v="Not Applicable"/>
    <s v="Water and Sanitation"/>
    <s v="Sanitation"/>
    <x v="63"/>
    <s v="Sectoral Ministry"/>
    <m/>
    <x v="2"/>
    <s v="2020*"/>
    <n v="2026"/>
    <s v="Start date:7/1/2019_x000a_Current End date:17/30/2025 Extended to 2026"/>
    <s v="Not Applicable"/>
    <s v="Technical Assistance"/>
    <s v="Wolrd Bank/GoR"/>
    <s v="Grant"/>
    <s v="Multirateral"/>
    <s v="1. Knowledge Products (Capacity Building or Technology Transfer)"/>
    <m/>
    <n v="1020967.9661646427"/>
    <s v="Extended from $309,373 from ongoing to ongoing . MINECOFIN MTPIP"/>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4"/>
    <n v="112889184"/>
    <n v="75.259456"/>
    <m/>
    <m/>
    <m/>
    <m/>
    <m/>
    <s v="Not Applicable"/>
    <s v="Not Applicable"/>
    <s v="Water and Sanitation"/>
    <s v="Sanitation"/>
    <x v="63"/>
    <s v="Sectoral Ministry"/>
    <m/>
    <x v="2"/>
    <s v="2020*"/>
    <n v="2024"/>
    <s v="Start date:_x000a_Current End date:2024"/>
    <s v="Not Applicable"/>
    <s v="Project"/>
    <s v="AfDB and EIB"/>
    <s v="Loan"/>
    <s v="Multirateral"/>
    <s v="3. Budgeting &amp; Investment"/>
    <m/>
    <n v="112889184"/>
    <s v="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5"/>
    <n v="3125763.4254590906"/>
    <n v="2.0838422836393939"/>
    <n v="3125763.4254590906"/>
    <m/>
    <m/>
    <m/>
    <m/>
    <s v="Not Applicable"/>
    <s v="Not Applicable"/>
    <s v="Water and Sanitation"/>
    <s v="Sanitation"/>
    <x v="63"/>
    <s v="Sectoral Ministry"/>
    <m/>
    <x v="4"/>
    <n v="2021"/>
    <n v="2022"/>
    <s v="Start: 01/07/2021_x000a_End: 30/06/2022_x000a_"/>
    <s v="Not Applicable"/>
    <s v="Project"/>
    <s v="WASAC &amp; AfDB"/>
    <s v="Grant/GoR"/>
    <s v="Multirateral"/>
    <s v="3. Budgeting &amp; Investment"/>
    <m/>
    <n v="3125763.425459090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6"/>
    <n v="4479399.1080500754"/>
    <n v="2.9862660720333838"/>
    <n v="4479399.1080500754"/>
    <m/>
    <m/>
    <m/>
    <m/>
    <s v="Not Applicable"/>
    <s v="Not Applicable"/>
    <s v="Water and Sanitation"/>
    <s v="Sanitation"/>
    <x v="63"/>
    <s v="Sectoral Ministry"/>
    <m/>
    <x v="4"/>
    <n v="2021"/>
    <n v="2022"/>
    <s v="Start: 01/07/2021_x000a_End: 30/06/2022_x000a_"/>
    <s v="Not Applicable"/>
    <s v="Project"/>
    <s v="GoR, WASAC &amp; Kigali Water Ltd (Metito)"/>
    <s v="Government of Rwanda(GoR)"/>
    <s v="Government of Rwanda(GoR)"/>
    <s v="3. Budgeting &amp; Investment"/>
    <m/>
    <n v="4479399.108050075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7"/>
    <n v="791847.7862475951"/>
    <n v="0.52789852416506344"/>
    <n v="791847.7862475951"/>
    <m/>
    <m/>
    <m/>
    <m/>
    <s v="Not Applicable"/>
    <s v="Not Applicable"/>
    <s v="Water and Sanitation"/>
    <s v="Sanitation"/>
    <x v="63"/>
    <s v="Sectoral Ministry"/>
    <m/>
    <x v="4"/>
    <n v="2021"/>
    <n v="2022"/>
    <s v="Start: 01/07/2021_x000a_End: 30/06/2022_x000a_"/>
    <s v="Not Applicable"/>
    <s v="Project"/>
    <s v="WASAC&amp; AfDB"/>
    <s v="Grant/GoR"/>
    <s v="Multirateral"/>
    <s v="3. Budgeting &amp; Investment"/>
    <m/>
    <n v="791847.7862475951"/>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8"/>
    <n v="14084838.527336443"/>
    <n v="9.3898923515576289"/>
    <n v="14084838.527336443"/>
    <m/>
    <m/>
    <m/>
    <m/>
    <s v="Not Applicable"/>
    <s v="Not Applicable"/>
    <s v="Water and Sanitation"/>
    <s v="Sanitation"/>
    <x v="63"/>
    <s v="Sectoral Ministry"/>
    <m/>
    <x v="4"/>
    <n v="2021"/>
    <n v="2022"/>
    <s v="Start: 01/07/2021_x000a_End: 30/06/2022_x000a_"/>
    <s v="Not Applicable"/>
    <s v="Project"/>
    <s v="WASAC, AfDB &amp; CoK"/>
    <s v="Grant/GoR"/>
    <s v="Multirateral"/>
    <s v="3. Budgeting &amp; Investment"/>
    <m/>
    <n v="14084838.52733644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9"/>
    <n v="2462317.332747465"/>
    <n v="1.6415448884983099"/>
    <n v="2462317.332747465"/>
    <m/>
    <m/>
    <m/>
    <m/>
    <s v="Not Applicable"/>
    <s v="Not Applicable"/>
    <s v="Water and Sanitation"/>
    <s v="Sanitation"/>
    <x v="63"/>
    <s v="Sectoral Ministry"/>
    <m/>
    <x v="4"/>
    <n v="2021"/>
    <n v="2022"/>
    <s v="Start: 01/07/2021_x000a_End: 30/06/2022_x000a_"/>
    <s v="Not Applicable"/>
    <s v="Project"/>
    <s v="WASAC, AfDB &amp; CoK"/>
    <s v="Grant/GoR"/>
    <s v="Multirateral"/>
    <s v="3. Budgeting &amp; Investment"/>
    <m/>
    <n v="2462317.332747465"/>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0"/>
    <n v="51662.126740178552"/>
    <n v="3.4441417826785704E-2"/>
    <n v="51662.126740178552"/>
    <m/>
    <m/>
    <m/>
    <m/>
    <s v="Not Applicable"/>
    <s v="Not Applicable"/>
    <s v="Water and Sanitation"/>
    <s v="Sanitation"/>
    <x v="63"/>
    <s v="Sectoral Ministry"/>
    <m/>
    <x v="4"/>
    <n v="2021"/>
    <n v="2022"/>
    <s v="Start: 01/07/2021_x000a_End: 30/06/2022_x000a_"/>
    <s v="Not Applicable"/>
    <s v="Project"/>
    <s v="WASAC &amp; Districts"/>
    <s v="Government of Rwanda(GoR)"/>
    <s v="Government of Rwanda(GoR)"/>
    <s v="3. Budgeting &amp; Investment"/>
    <m/>
    <n v="51662.12674017855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1"/>
    <n v="197233.54105551704"/>
    <n v="0.13148902737034468"/>
    <n v="197233.54105551704"/>
    <m/>
    <m/>
    <m/>
    <m/>
    <s v="Not Applicable"/>
    <s v="Not Applicable"/>
    <s v="Water and Sanitation"/>
    <s v="Sanitation"/>
    <x v="63"/>
    <s v="Sectoral Ministry"/>
    <m/>
    <x v="4"/>
    <n v="2021"/>
    <n v="2022"/>
    <s v="Start: 01/07/2021_x000a_End: 30/06/2022_x000a_"/>
    <s v="Not Applicable"/>
    <s v="Project"/>
    <s v="WASAC &amp; Districts"/>
    <s v="Government of Rwanda(GoR)"/>
    <s v="Government of Rwanda(GoR)"/>
    <s v="3. Budgeting &amp; Investment"/>
    <m/>
    <n v="197233.5410555170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2"/>
    <n v="1319607.399908623"/>
    <n v="0.87973826660574861"/>
    <n v="1319607.399908623"/>
    <m/>
    <m/>
    <m/>
    <m/>
    <s v="Not Applicable"/>
    <s v="Not Applicable"/>
    <s v="Water and Sanitation"/>
    <s v="Sanitation"/>
    <x v="63"/>
    <s v="Sectoral Ministry"/>
    <m/>
    <x v="4"/>
    <n v="2021"/>
    <n v="2022"/>
    <s v="Start: 01/07/2021_x000a_End: 30/06/2022_x000a_"/>
    <s v="Not Applicable"/>
    <s v="Project"/>
    <s v="WASAC &amp; CoK"/>
    <s v="Government of Rwanda(GoR)"/>
    <s v="Government of Rwanda(GoR)"/>
    <s v="3. Budgeting &amp; Investment"/>
    <m/>
    <n v="1319607.39990862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3"/>
    <n v="7762073.3812609222"/>
    <n v="5.1747155875072819"/>
    <n v="7762073.3812609222"/>
    <m/>
    <m/>
    <m/>
    <m/>
    <s v="Not Applicable"/>
    <s v="Not Applicable"/>
    <s v="Water and Sanitation"/>
    <s v="Sanitation"/>
    <x v="63"/>
    <s v="Sectoral Ministry"/>
    <m/>
    <x v="4"/>
    <n v="2021"/>
    <n v="2022"/>
    <s v="Start: 01/07/2021_x000a_End: 30/06/2022_x000a_"/>
    <s v="Not Applicable"/>
    <s v="Project"/>
    <s v="WASAC &amp; CoK"/>
    <s v="Government of Rwanda(GoR)"/>
    <s v="Government of Rwanda(GoR)"/>
    <s v="3. Budgeting &amp; Investment"/>
    <m/>
    <n v="7762073.381260922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4"/>
    <n v="0"/>
    <n v="0"/>
    <m/>
    <m/>
    <m/>
    <m/>
    <m/>
    <s v="1.Review of the concept note and development of the project proposal                  2. Support to the development of feasibility study"/>
    <n v="250000"/>
    <s v="Water and Sanitation"/>
    <s v="Sanitation"/>
    <x v="97"/>
    <s v="Non Government Organizations"/>
    <m/>
    <x v="5"/>
    <m/>
    <m/>
    <s v="To be determined"/>
    <s v="Medium"/>
    <s v="Project"/>
    <m/>
    <m/>
    <s v="To be determined"/>
    <s v="3. Budgeting &amp; Investment"/>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5"/>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6"/>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7"/>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8"/>
    <n v="0"/>
    <n v="0"/>
    <m/>
    <m/>
    <m/>
    <m/>
    <m/>
    <m/>
    <m/>
    <s v="Water and Sanitation"/>
    <s v="Sanitation"/>
    <x v="63"/>
    <s v="Sectoral Ministry"/>
    <m/>
    <x v="0"/>
    <m/>
    <m/>
    <s v="To be determined"/>
    <s v="Medium"/>
    <s v="Project"/>
    <s v="MINECOFIN,_x000a_MININFRA,_x000a_WASAC &amp;_x000a_Districts"/>
    <m/>
    <s v="To be determined"/>
    <s v="3. Budgeting &amp; Investment"/>
    <m/>
    <n v="0"/>
    <s v="New project MINECOFIn MTPIP 2024, Mixed funds $67,24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9"/>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0"/>
    <n v="4712499.2357879896"/>
    <n v="3.141666157191993"/>
    <n v="4712499.2357879896"/>
    <m/>
    <m/>
    <m/>
    <m/>
    <s v="Not Applicable"/>
    <s v="Not Applicable"/>
    <s v="Water and Sanitation"/>
    <s v="Sanitation"/>
    <x v="94"/>
    <s v="Sectoral Ministry"/>
    <m/>
    <x v="4"/>
    <n v="2021"/>
    <n v="2022"/>
    <s v="Start: 01/07/2021_x000a_End: 30/06/2022_x000a_"/>
    <s v="Not Applicable"/>
    <s v="Project"/>
    <s v="WASAC, AfDB &amp; Districts"/>
    <s v="Grant/GoR"/>
    <s v="Multirateral"/>
    <s v="3. Budgeting &amp; Investment"/>
    <m/>
    <n v="4712499.235787989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1"/>
    <n v="90240000"/>
    <n v="60.16"/>
    <n v="40000000"/>
    <n v="50240000"/>
    <m/>
    <m/>
    <m/>
    <s v="1.Review of the concept note and development of the project proposal            2. Support to the development of feasibility study"/>
    <n v="250000"/>
    <s v="Water and Sanitation"/>
    <s v="Sanitation"/>
    <x v="94"/>
    <s v="Sectoral Ministry"/>
    <m/>
    <x v="5"/>
    <n v="2021"/>
    <n v="2022"/>
    <s v="Start: 01/07/2021_x000a_End: 30/06/2022_x000a_"/>
    <s v="Medium"/>
    <s v="Project"/>
    <s v="French Embassy"/>
    <m/>
    <s v="To be determined"/>
    <s v="3. Budgeting &amp; Investment"/>
    <m/>
    <n v="9024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2"/>
    <n v="115000000"/>
    <n v="76.666666666666671"/>
    <m/>
    <n v="15000000"/>
    <n v="100000000"/>
    <m/>
    <m/>
    <s v="1.Review of the concept note and development of the project proposal          2. Support to the development of feasibility study"/>
    <n v="250000"/>
    <s v="Water and Sanitation"/>
    <s v="Sanitation"/>
    <x v="94"/>
    <s v="Sectoral Ministry"/>
    <m/>
    <x v="5"/>
    <n v="2024"/>
    <n v="2027"/>
    <s v="Start: 01/07/2024_x000a_End: 30/06/2027_x000a_"/>
    <s v="Medium"/>
    <s v="Project"/>
    <m/>
    <m/>
    <s v="To be determined"/>
    <s v="3. Budgeting &amp; Investment"/>
    <m/>
    <n v="1150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3"/>
    <n v="3700000"/>
    <n v="2.4666666666666668"/>
    <n v="1700000"/>
    <n v="2000000"/>
    <m/>
    <m/>
    <m/>
    <s v="1.Review of the concept note and development of the project proposal            2. Support to the development of feasibility study"/>
    <n v="250000"/>
    <s v="Water and Sanitation"/>
    <s v="Sanitation"/>
    <x v="94"/>
    <s v="Sectoral Ministry"/>
    <m/>
    <x v="5"/>
    <n v="2023"/>
    <n v="2026"/>
    <s v="Start: 01/07/2023_x000a_End: 30/06/2024_x000a_"/>
    <s v="Medium"/>
    <s v="Project"/>
    <s v="Ministry of Finance and Economic Planning (MINECOFIN)/GoR"/>
    <m/>
    <s v="To be determined"/>
    <s v="3. Budgeting &amp; Investment"/>
    <m/>
    <n v="37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4"/>
    <n v="0"/>
    <n v="0"/>
    <m/>
    <m/>
    <m/>
    <n v="0"/>
    <n v="0"/>
    <s v=" 1. Support to develop the concept note                                                                      2. Support to the development of feasibility study"/>
    <n v="300000"/>
    <s v="Water and Sanitation"/>
    <s v="Sanitation"/>
    <x v="94"/>
    <s v="Sectoral Ministry"/>
    <m/>
    <x v="0"/>
    <n v="2023"/>
    <n v="2026"/>
    <s v="To be determined"/>
    <s v="Medium"/>
    <s v="Project"/>
    <m/>
    <m/>
    <s v="To be determined"/>
    <s v="3. Budgeting &amp; Investment"/>
    <m/>
    <n v="0"/>
    <s v="New project , MINEcOFIN MTPIP2024, Mixed funds $13,295,259"/>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5"/>
    <n v="7687146.8200000003"/>
    <n v="5.1247645466666665"/>
    <m/>
    <m/>
    <m/>
    <m/>
    <m/>
    <m/>
    <m/>
    <s v="Water and Sanitation"/>
    <s v="Sanitation"/>
    <x v="94"/>
    <s v="Sectoral Ministry"/>
    <m/>
    <x v="5"/>
    <n v="2023"/>
    <n v="2026"/>
    <s v="Start: 01/07/2023_x000a_End: 30/06/2026_x000a_"/>
    <s v="Medium"/>
    <s v="Project"/>
    <m/>
    <m/>
    <s v="To be determined"/>
    <s v="3. Budgeting &amp; Investment"/>
    <m/>
    <n v="7687146.8200000003"/>
    <s v="New project 202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6"/>
    <n v="45900000"/>
    <n v="30.6"/>
    <m/>
    <n v="10000000"/>
    <n v="35900000"/>
    <m/>
    <m/>
    <s v="1.Review of the concept note and development of the project proposal                            2. Support to the development of feasibility study"/>
    <n v="250000"/>
    <s v="Water and Sanitation"/>
    <s v="Sanitation"/>
    <x v="94"/>
    <s v="Sectoral Ministry"/>
    <m/>
    <x v="5"/>
    <n v="2024"/>
    <n v="2027"/>
    <s v="Start: 01/07/2024_x000a_End: 30/06/2027_x000a_"/>
    <s v="Medium"/>
    <s v="Project"/>
    <s v="Ministry of Finance and Economic Planning (MINECOFIN)/GoR"/>
    <m/>
    <s v="To be determined"/>
    <s v="3. Budgeting &amp; Investment"/>
    <m/>
    <n v="459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7"/>
    <n v="0"/>
    <n v="0"/>
    <m/>
    <m/>
    <m/>
    <m/>
    <m/>
    <s v=" 1. Support to develop the concept note                                                                      2. Support to the development of feasibility study"/>
    <n v="250000"/>
    <s v="Water and Sanitation"/>
    <s v="Sanitation"/>
    <x v="34"/>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8"/>
    <n v="0"/>
    <n v="0"/>
    <m/>
    <m/>
    <m/>
    <m/>
    <m/>
    <s v=" 1. Support to develop the concept note                                                                2. Support to the development of feasibility study"/>
    <n v="250000"/>
    <s v="Water and Sanitation"/>
    <s v="Sanitation"/>
    <x v="47"/>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9"/>
    <n v="0"/>
    <n v="0"/>
    <m/>
    <m/>
    <m/>
    <m/>
    <m/>
    <s v=" 1. Support to develop the concept note                                                                  2. Support to the development of feasibility study"/>
    <n v="250000"/>
    <s v="Water and Sanitation"/>
    <s v="Sanitation"/>
    <x v="44"/>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0"/>
    <n v="0"/>
    <n v="0"/>
    <m/>
    <m/>
    <m/>
    <m/>
    <m/>
    <s v=" Support to develop the concept note "/>
    <n v="250000"/>
    <s v="Water and Sanitation"/>
    <s v="Sanitation"/>
    <x v="33"/>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1"/>
    <n v="0"/>
    <n v="0"/>
    <m/>
    <m/>
    <m/>
    <m/>
    <m/>
    <s v=" 1. Support to develop the concept note                                                                 2. Support to the development of feasibility study"/>
    <n v="250000"/>
    <s v="Water and Sanitation"/>
    <s v="Sanitation"/>
    <x v="33"/>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2"/>
    <n v="20849.689175193322"/>
    <n v="1.3899792783462215E-2"/>
    <n v="20849.689175193322"/>
    <m/>
    <m/>
    <m/>
    <m/>
    <s v="Not Applicable"/>
    <s v="Not Applicable"/>
    <s v="Water and Sanitation"/>
    <s v="Sanitation"/>
    <x v="6"/>
    <s v="Non Government Organizations"/>
    <m/>
    <x v="1"/>
    <s v="2020*"/>
    <n v="2020"/>
    <s v="Start date: 2017_x000a_Current end date: 2020_x000a_"/>
    <s v="Not Applicable"/>
    <s v="Project"/>
    <m/>
    <s v="Grant/GoR"/>
    <s v="Multirateral"/>
    <s v="3. Budgeting &amp; Investment"/>
    <m/>
    <n v="20849.689175193322"/>
    <s v="Nyarugenge, Rwamagana,Kayonza"/>
  </r>
  <r>
    <s v="12. Integrated and sustained  Waste Management Services  "/>
    <s v="12.4 Waste-water treatment plants (WWTP) increased "/>
    <s v="12.4.2 Number of households connected to WWTP disaggregated by gender of head of household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3"/>
    <n v="12458252.1335"/>
    <n v="8.3055014223333341"/>
    <n v="1274700.8"/>
    <m/>
    <m/>
    <n v="3485679.9307200001"/>
    <n v="7697871.4027800001"/>
    <s v="Not Applicable"/>
    <s v="Not Applicable"/>
    <s v="Water and Sanitation"/>
    <s v="Sanitation"/>
    <x v="94"/>
    <s v="Sectoral Ministry"/>
    <m/>
    <x v="2"/>
    <s v="2020*"/>
    <n v="2026"/>
    <s v="Start date: 1/07/2015_x000a_Current end date: 7/1/2021_x000a_Extended to 2026"/>
    <s v="Not Applicable"/>
    <s v="Project"/>
    <s v="ADF, KFW, CDF/GoR "/>
    <s v="Grant/GoR"/>
    <s v="Multirateral"/>
    <s v="2. Policy, Strategy &amp; Legislation"/>
    <m/>
    <n v="14535889.523290906"/>
    <s v="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n v="164300000"/>
    <s v="Water"/>
    <s v="Adaptation"/>
    <s v="Ministry of Environment (MoE)_x000a_"/>
    <s v="Environment or Climate Change"/>
    <s v="Environment or Climate Change"/>
    <s v="Sectoral Ministry "/>
    <s v="To be determined (TBD)"/>
    <m/>
    <m/>
    <s v="Global mitigation of climate change and promote carbon sequestration through Ecosystem rehabilitation "/>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4"/>
    <n v="0"/>
    <n v="0"/>
    <m/>
    <m/>
    <m/>
    <m/>
    <m/>
    <s v="No immediate activity  so far "/>
    <n v="250000"/>
    <s v="Environment and Natural Resources"/>
    <s v="Integrated Water Resources Management "/>
    <x v="98"/>
    <s v="Sectoral Ministry"/>
    <m/>
    <x v="0"/>
    <m/>
    <m/>
    <s v="To be determined"/>
    <s v="High"/>
    <s v="Project"/>
    <m/>
    <m/>
    <s v="To be determined"/>
    <s v="3. Budgeting &amp; Investment"/>
    <m/>
    <n v="0"/>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5"/>
    <n v="10000000"/>
    <n v="6.0864272671941569E-2"/>
    <m/>
    <m/>
    <m/>
    <m/>
    <m/>
    <s v="1.Review of the concept note and development of the project proposal                       2. Support to the development of feasibility study"/>
    <n v="260000"/>
    <s v="Environment and Natural Resources"/>
    <s v="Integrated Water Resources Management "/>
    <x v="98"/>
    <s v="Sectoral Ministry"/>
    <m/>
    <x v="5"/>
    <m/>
    <m/>
    <s v="To be determined"/>
    <s v="High"/>
    <s v="Project"/>
    <s v="GCF"/>
    <m/>
    <s v="To be determined"/>
    <s v="3. Budgeting &amp; Investment"/>
    <m/>
    <n v="10000000"/>
    <s v="Concept note submited to GCF"/>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6"/>
    <n v="28080"/>
    <n v="1.7090687766281194E-4"/>
    <m/>
    <n v="28080"/>
    <m/>
    <m/>
    <m/>
    <s v="Not Applicable"/>
    <m/>
    <s v="Environment and Natural Resources"/>
    <s v="Integrated Water Resources Management "/>
    <x v="31"/>
    <s v="Non Government Organizations"/>
    <m/>
    <x v="1"/>
    <n v="2021"/>
    <n v="2022"/>
    <s v="Start date:2021_x000a_Current end date: 2022"/>
    <m/>
    <s v="Technical Assistance"/>
    <s v="SNV"/>
    <s v="Grant"/>
    <s v="Multirateral"/>
    <s v="4. Monitoring &amp; Evaluation (M&amp;E)"/>
    <m/>
    <n v="28080"/>
    <s v="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7"/>
    <n v="0"/>
    <n v="0"/>
    <m/>
    <m/>
    <m/>
    <m/>
    <m/>
    <s v=" 1.Support to develop the concept note                                                                2. Purchase and distribution of water storage equipment "/>
    <n v="260000"/>
    <s v="Environment and Natural Resources"/>
    <s v="Integrated Water Resources Management "/>
    <x v="98"/>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8"/>
    <n v="0"/>
    <n v="0"/>
    <m/>
    <m/>
    <m/>
    <m/>
    <m/>
    <s v=" Support to develop the concept note and develop awereness tools"/>
    <n v="260000"/>
    <s v="Environment and Natural Resources"/>
    <s v="Integrated Water Resources Management "/>
    <x v="98"/>
    <s v="Sectoral Ministry"/>
    <m/>
    <x v="0"/>
    <m/>
    <m/>
    <s v="To be determined"/>
    <s v="Medium"/>
    <s v="Technical Assistance"/>
    <m/>
    <m/>
    <s v="To be determined"/>
    <s v="1. Knowledge Products (Capacity Building or Technology Transfer)"/>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9"/>
    <n v="26554424.219999999"/>
    <n v="0.16162157163724894"/>
    <m/>
    <m/>
    <m/>
    <m/>
    <m/>
    <s v=" Support to develop the concept note and develop awereness tools"/>
    <n v="260000"/>
    <s v="Environment and Natural Resources"/>
    <s v="Integrated Water Resources Management "/>
    <x v="98"/>
    <s v="Sectoral Ministry"/>
    <m/>
    <x v="5"/>
    <m/>
    <m/>
    <s v="To be determined"/>
    <s v="Medium"/>
    <s v="Project"/>
    <m/>
    <m/>
    <s v="To be determined"/>
    <s v="3. Budgeting &amp; Investment"/>
    <m/>
    <n v="26554424.219999999"/>
    <s v="Concept note 2022, 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0"/>
    <n v="0"/>
    <n v="0"/>
    <m/>
    <m/>
    <m/>
    <m/>
    <m/>
    <s v=" 1.Support to develop the concept note. . Purchase and distribution of water storage equipment "/>
    <n v="260000"/>
    <s v="Environment and Natural Resources"/>
    <s v="Integrated Water Resources Management "/>
    <x v="98"/>
    <s v="Sectoral Ministry"/>
    <m/>
    <x v="5"/>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1"/>
    <n v="171001.68641920207"/>
    <n v="1.0407893269580163E-3"/>
    <n v="171001.68641920207"/>
    <m/>
    <m/>
    <m/>
    <m/>
    <s v="Not Applicable"/>
    <s v="Not Applicable"/>
    <s v="Environment and Natural Resources"/>
    <s v="Environmental Management"/>
    <x v="17"/>
    <s v="Sectoral Ministry"/>
    <m/>
    <x v="1"/>
    <s v="2020*"/>
    <n v="2021"/>
    <s v="Start date:15/11/2016 _x000a_Current End date:15/11/2021_x000a_"/>
    <s v="Not Applicable"/>
    <s v="Project"/>
    <s v="ITALY"/>
    <s v="Grant/GoR"/>
    <s v="Bilateral"/>
    <s v="3. Budgeting &amp; Investment"/>
    <m/>
    <n v="171001.68641920207"/>
    <s v=" Gasabo, Kicukiro"/>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2"/>
    <n v="0"/>
    <n v="0"/>
    <m/>
    <m/>
    <m/>
    <m/>
    <m/>
    <s v="1.Review of the concept note and development of the project proposal  2. Support to the development of feasibility study"/>
    <n v="350000"/>
    <s v="Environment and Natural Resources"/>
    <s v="Environmental Management"/>
    <x v="14"/>
    <s v="Sectoral Ministry"/>
    <m/>
    <x v="5"/>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3"/>
    <n v="0"/>
    <n v="0"/>
    <m/>
    <m/>
    <m/>
    <m/>
    <m/>
    <s v="1.Review of the concept note and development of the project proposal  2. Support to the development of feasibility study"/>
    <n v="350000"/>
    <s v="Environment and Natural Resources"/>
    <s v="Environmental Management"/>
    <x v="17"/>
    <s v="Sectoral Ministry"/>
    <m/>
    <x v="0"/>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4"/>
    <n v="0"/>
    <n v="0"/>
    <m/>
    <m/>
    <m/>
    <m/>
    <m/>
    <s v="1.Review of the concept note and development of the project proposal  2. Support to the development of feasibility study"/>
    <n v="350000"/>
    <s v="Environment and Natural Resources"/>
    <s v="Environmental Management"/>
    <x v="17"/>
    <s v="Sectoral Ministry"/>
    <m/>
    <x v="0"/>
    <m/>
    <m/>
    <s v="To be determined"/>
    <s v="Medium"/>
    <s v="Project"/>
    <s v="Rwanda Green Fund "/>
    <m/>
    <s v="To be determined"/>
    <m/>
    <m/>
    <n v="0"/>
    <s v="New area of investement                                                                                Updated from  (REMA,2024)"/>
  </r>
  <r>
    <s v="jmjmmjjmm   p"/>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5"/>
    <n v="0"/>
    <n v="0"/>
    <m/>
    <m/>
    <m/>
    <m/>
    <m/>
    <s v="1.Review of the concept note and development of the project proposal  2. Support to the development of feasibility study"/>
    <n v="350000"/>
    <s v="Environment and Natural Resources"/>
    <s v="Environmental Management"/>
    <x v="15"/>
    <s v="Sectoral Ministry"/>
    <m/>
    <x v="0"/>
    <m/>
    <m/>
    <s v="To be determined"/>
    <s v="Medium"/>
    <s v="Project"/>
    <s v="RPCL"/>
    <m/>
    <s v="To be determined"/>
    <m/>
    <m/>
    <n v="0"/>
    <s v="New area of investement                                                                                Updated from  (IUCN,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6"/>
    <n v="0"/>
    <n v="0"/>
    <m/>
    <m/>
    <m/>
    <m/>
    <m/>
    <s v="1.Review of the concept note and development of the project proposal  2. Support to the development of feasibility study"/>
    <n v="350000"/>
    <s v="Environment and Natural Resources"/>
    <s v="Environmental Management"/>
    <x v="17"/>
    <s v="Sectoral Ministry"/>
    <m/>
    <x v="0"/>
    <m/>
    <m/>
    <s v="To be determined"/>
    <s v="Medium"/>
    <s v="Project"/>
    <s v="KfW"/>
    <m/>
    <s v="To be determined"/>
    <m/>
    <m/>
    <n v="0"/>
    <s v="New area of investement                                                                                Updated from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7"/>
    <n v="2483558.7651102506"/>
    <n v="1.5115999787646078E-2"/>
    <m/>
    <n v="161473.03361019894"/>
    <n v="848706.44135373202"/>
    <n v="636801.80319195846"/>
    <n v="836577.48695436097"/>
    <s v="Not Applicable"/>
    <s v="Not Applicable"/>
    <s v="Environment and Natural Resources"/>
    <s v="Environmental Management"/>
    <x v="17"/>
    <s v="Sectoral Ministry"/>
    <m/>
    <x v="2"/>
    <s v="2020*"/>
    <n v="2027"/>
    <s v="Start date: 12/7/2017_x000a_End date: 30/4/2021                     Extended to 2027_x000a_"/>
    <s v="Not Applicable"/>
    <s v="Project"/>
    <s v="FONERWA, ITALY, LDCFII "/>
    <s v="Grant/GoR"/>
    <s v="Multirateral"/>
    <s v="3. Budgeting &amp; Investment"/>
    <m/>
    <n v="2483558.7651102506"/>
    <s v="Kicukiro, Gasabo                                                                                Updated from $1,114,274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8"/>
    <n v="3000000"/>
    <n v="1.8259281801582473E-2"/>
    <m/>
    <m/>
    <n v="1000000"/>
    <n v="1000000"/>
    <n v="1000000"/>
    <s v="Not Applicable"/>
    <s v="Not Applicable"/>
    <s v="Environment and Natural Resources"/>
    <s v="Environmental Management"/>
    <x v="99"/>
    <s v="Non Government Organizations"/>
    <s v="Dr. Olivier Nsengimana"/>
    <x v="2"/>
    <n v="2020"/>
    <n v="2024"/>
    <s v="Start date: 2020_x000a_End date: 2024  _x000a_"/>
    <s v="Not Applicable"/>
    <s v="Project"/>
    <s v="U, National geographic society, Rainforest Track, water aid Rwanda, Worldlife conservation society"/>
    <s v="Grant"/>
    <s v="Multirateral"/>
    <s v="3. Budgeting &amp; Investment"/>
    <m/>
    <n v="3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9"/>
    <n v="960000"/>
    <n v="5.8429701765063905E-3"/>
    <m/>
    <m/>
    <n v="960000"/>
    <m/>
    <m/>
    <s v="Not Applicable"/>
    <s v="Not Applicable"/>
    <s v="Environment and Natural Resources"/>
    <s v="Environmental Management"/>
    <x v="99"/>
    <s v="Non Government Organizations"/>
    <s v="Dr. Olivier Nsengimana"/>
    <x v="2"/>
    <n v="2020"/>
    <n v="2024"/>
    <s v="Start date: 2020_x000a_End date: 2024  _x000a_"/>
    <s v="Not Applicable"/>
    <s v="Project"/>
    <s v="EU, National geographic society, Rainforest Track, water aid Rwanda, Worldlife conservation society"/>
    <s v="Grant"/>
    <s v="Multirateral"/>
    <s v="3. Budgeting &amp; Investment"/>
    <m/>
    <n v="96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0"/>
    <n v="4000000"/>
    <n v="2.4345709068776627E-2"/>
    <m/>
    <m/>
    <n v="4000000"/>
    <m/>
    <m/>
    <s v="Not Applicable"/>
    <s v="Not Applicable"/>
    <s v="Environment and Natural Resources"/>
    <s v="Environmental Management"/>
    <x v="99"/>
    <s v="Non Government Organizations"/>
    <s v="Dr. Olivier Nsengimana"/>
    <x v="4"/>
    <n v="2024"/>
    <n v="2027"/>
    <s v="Start date: 2024_x000a_End date: 2027_x000a_"/>
    <s v="Not Applicable"/>
    <s v="Project"/>
    <s v="FONERWA, ITALY, LDCFII "/>
    <s v="Grant"/>
    <s v="Multirateral"/>
    <s v="3. Budgeting &amp; Investment"/>
    <m/>
    <n v="4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1"/>
    <n v="16534700"/>
    <n v="0.10063724893487523"/>
    <m/>
    <m/>
    <m/>
    <m/>
    <m/>
    <s v="1.Review of the concept note and development of the project proposal  2. Support to the development of feasibility study  3. Conduct awaireness raising on climate resilience technologies"/>
    <n v="350000"/>
    <s v="Environment and Natural Resources"/>
    <s v="Environmental Management"/>
    <x v="20"/>
    <s v="Non Government Organizations"/>
    <m/>
    <x v="5"/>
    <m/>
    <m/>
    <s v="To be determined"/>
    <s v="High"/>
    <s v="Project"/>
    <s v="International Climate Initiative ( IKI) "/>
    <m/>
    <s v="To be determined"/>
    <s v="3. Budgeting &amp; Investment"/>
    <m/>
    <n v="16534700"/>
    <s v="Developed by International Union for Conservation of Nature (IUCN) in collaboration with the Ministry of Ministry of Environment and Albertine Rift Conservation Society ( ARCOS)"/>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2"/>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3"/>
    <n v="0"/>
    <n v="0"/>
    <m/>
    <m/>
    <m/>
    <m/>
    <m/>
    <s v=" Support to develop the concept note "/>
    <n v="300000"/>
    <s v="Environment and Natural Resources"/>
    <s v="Environmental Management"/>
    <x v="20"/>
    <s v="Non Government Organizations"/>
    <m/>
    <x v="0"/>
    <m/>
    <m/>
    <s v="To be determined"/>
    <s v="Medium"/>
    <s v="Project"/>
    <m/>
    <m/>
    <s v="To be determined"/>
    <s v="3. Budgeting &amp; Investment"/>
    <m/>
    <n v="0"/>
    <s v="New area of investment 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4"/>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5"/>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6"/>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7"/>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8"/>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9"/>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0"/>
    <n v="0"/>
    <n v="0"/>
    <m/>
    <m/>
    <m/>
    <m/>
    <m/>
    <s v=" Support to develop the concept note "/>
    <n v="300000"/>
    <s v="Agriculture"/>
    <s v="Environmental Management"/>
    <x v="0"/>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1"/>
    <n v="590692.4340079031"/>
    <n v="3.5952065368709866E-3"/>
    <n v="590692.4340079031"/>
    <m/>
    <m/>
    <m/>
    <m/>
    <s v="Not Applicable"/>
    <s v="Not Applicable"/>
    <s v="Environment and Natural Resources"/>
    <s v="Environmental Management"/>
    <x v="100"/>
    <s v="Local Government (Districts, Provinces, CoK)"/>
    <m/>
    <x v="1"/>
    <s v="2020*"/>
    <n v="2020"/>
    <s v="Start date:24/02/2017                End date: 30/06/2020"/>
    <s v="Not Applicable"/>
    <s v="Project"/>
    <s v="FONERWA"/>
    <s v="Government of Rwanda(GoR)"/>
    <s v="Government of Rwanda(GoR)"/>
    <s v="3. Budgeting &amp; Investment"/>
    <m/>
    <n v="590692.4340079031"/>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2"/>
    <n v="1465411.69866"/>
    <n v="8.9191217203895314E-3"/>
    <m/>
    <m/>
    <m/>
    <n v="522259.42235999997"/>
    <n v="943152.27630000003"/>
    <s v="Not Applicable"/>
    <s v="Not Applicable"/>
    <s v="Environment and Natural Resources"/>
    <s v="Environmental Management"/>
    <x v="98"/>
    <s v="Sectoral Ministry"/>
    <m/>
    <x v="2"/>
    <n v="2023"/>
    <n v="2026"/>
    <s v="Start date:01/07/2023                End date: 30/06/2026"/>
    <s v="Not Applicable"/>
    <s v="Project"/>
    <s v="Ministry of Finance and Economic Planning (MINECOFIN)/GoR"/>
    <s v="Government of Rwanda(GoR)"/>
    <s v="Government of Rwanda(GoR)"/>
    <s v="3. Budgeting &amp; Investment"/>
    <m/>
    <n v="1465411.69866"/>
    <s v="Submitted to MINECOFIN.                                                             Updated from indicative to ongoing (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idem as above "/>
    <x v="583"/>
    <n v="399374.81833472446"/>
    <n v="2.4307657841431797E-3"/>
    <m/>
    <n v="36117.122068759156"/>
    <n v="230002.18120541127"/>
    <n v="133042.26262658078"/>
    <n v="213.25243397325855"/>
    <s v="Not Applicable"/>
    <s v="Not Applicable"/>
    <s v="Environment and Natural Resources"/>
    <s v="Environmental Management"/>
    <x v="20"/>
    <s v="Non Government Organizations"/>
    <m/>
    <x v="2"/>
    <n v="2022"/>
    <n v="2027"/>
    <s v="Start date:2022                            End date: 2027"/>
    <s v="Not Applicable"/>
    <s v="Project"/>
    <s v="German Federal Ministry of Environment through the International Climate Initiative (IKI)/ Global Nature Fund"/>
    <s v="Grant"/>
    <s v="Multirateral"/>
    <s v="3. Budgeting &amp; Investment"/>
    <m/>
    <n v="399374.81833472446"/>
    <s v="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4"/>
    <n v="0"/>
    <n v="0"/>
    <m/>
    <m/>
    <m/>
    <m/>
    <m/>
    <s v="1.Review of the concept note and development of the project proposal            2. Support to the development of feasibility study"/>
    <n v="300000"/>
    <s v="Environment and Natural Resources"/>
    <s v="Integrated Water Resources Management "/>
    <x v="98"/>
    <s v="Sectoral Ministry"/>
    <s v="Musana S.Bernard, "/>
    <x v="0"/>
    <m/>
    <m/>
    <s v="To be determined"/>
    <s v="High"/>
    <s v="Project"/>
    <s v="FONERWA"/>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5"/>
    <n v="0"/>
    <n v="0"/>
    <m/>
    <m/>
    <m/>
    <m/>
    <m/>
    <s v="1.Support to develop the concept note and project proposal                                 2. Support to the development of feasibility study"/>
    <n v="300000"/>
    <s v="Environment and Natural Resources"/>
    <s v="Integrated Water Resources Management "/>
    <x v="98"/>
    <s v="Sectoral Ministry"/>
    <m/>
    <x v="0"/>
    <m/>
    <m/>
    <s v="To be determined"/>
    <s v="High"/>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6"/>
    <n v="765910.21003756311"/>
    <n v="4.661656786595028E-3"/>
    <m/>
    <m/>
    <m/>
    <m/>
    <m/>
    <s v="1.Review of the concept note and development of the project proposal                          2. Support to the development of feasibility study"/>
    <n v="300000"/>
    <s v="Environment and Natural Resources"/>
    <s v="Environmental Management"/>
    <x v="98"/>
    <s v="Sectoral Ministry"/>
    <m/>
    <x v="5"/>
    <n v="2021"/>
    <n v="2024"/>
    <s v="Start date:01/07/2021                  End date: 30/06/2024"/>
    <s v="High"/>
    <s v="Project"/>
    <s v="Ministry of Finance and Economic Planning (MINECOFIN)/GoR"/>
    <m/>
    <s v="To be determined"/>
    <s v="3. Budgeting &amp; Investment"/>
    <m/>
    <n v="765910.21003756311"/>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Trade and Industry (MINICOM)"/>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7"/>
    <n v="12347738.387284342"/>
    <n v="7.515361160854743E-2"/>
    <n v="4115912.7957614474"/>
    <n v="4115912.7957614474"/>
    <n v="4115912.7957614474"/>
    <m/>
    <m/>
    <s v="Not Applicable"/>
    <s v="Not Applicable"/>
    <s v="Environment and Natural Resources"/>
    <s v="Environmental Management"/>
    <x v="43"/>
    <s v="Sectoral Ministry"/>
    <m/>
    <x v="1"/>
    <s v="2020*"/>
    <n v="2023"/>
    <s v="Start date: 01/07/2011_x000a_End date: 30/06/2023_x000a_"/>
    <s v="Not Applicable"/>
    <s v="Project"/>
    <s v="Ministry of Finance and Economic Planning (MINECOFIN)/GoR"/>
    <s v="Government of Rwanda(GoR)"/>
    <s v="Government of Rwanda(GoR)"/>
    <s v="3. Budgeting &amp; Investment"/>
    <m/>
    <n v="12347738.387284342"/>
    <s v="The project’s objective is to relocate the Gikondo industrial park that has been identified as a marchland so as to conserve and protect the environment. Project was put on hold"/>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8"/>
    <n v="1567483.6871513617"/>
    <n v="9.5403754543600828E-3"/>
    <n v="182938.69051457665"/>
    <n v="1384544.9966367851"/>
    <m/>
    <m/>
    <m/>
    <s v="Not Applicable"/>
    <s v="Not Applicable"/>
    <s v="Environment and Natural Resources"/>
    <s v="Integrated Water Resources Management "/>
    <x v="98"/>
    <s v="Sectoral Ministry"/>
    <m/>
    <x v="2"/>
    <n v="2020"/>
    <n v="2023"/>
    <s v="Start date: 07/01/2020_x000a_End date: 30/06/2023_x000a_"/>
    <s v="Not Applicable"/>
    <s v="Project"/>
    <s v="FONERWA"/>
    <s v="Government of Rwanda(GoR)"/>
    <s v="Government of Rwanda(GoR)"/>
    <s v="3. Budgeting &amp; Investment"/>
    <m/>
    <n v="1567483.6871513617"/>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9"/>
    <n v="13503734.013013363"/>
    <n v="8.2189494905741706E-2"/>
    <n v="29843.609233146606"/>
    <n v="188382.95132127954"/>
    <n v="2348949.9638479855"/>
    <n v="10936557.488610951"/>
    <n v="0"/>
    <m/>
    <m/>
    <s v="Environment and Natural Resources"/>
    <s v="Integrated Water Resources Management "/>
    <x v="17"/>
    <s v="Sectoral Ministry"/>
    <m/>
    <x v="2"/>
    <n v="2021"/>
    <n v="2025"/>
    <s v="Start date:01/07/2021                  End date:  30/12/2025"/>
    <s v="High"/>
    <s v="Project"/>
    <s v="NDF"/>
    <s v="Grant/GoR"/>
    <s v="Multirateral"/>
    <s v="3. Budgeting &amp; Investment"/>
    <m/>
    <n v="13503734.013013363"/>
    <s v="At indicative status,the project was called Tackling storm water, soil erosion, and sedimentation in Kigali City flood hotspots (Gatsata, Gisozi and MAGERWA-RWANDEX).                              Updated from indicative ( by RWB) to ongoing (REMA)"/>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0"/>
    <n v="47890.6662"/>
    <n v="2.9148305660377358E-4"/>
    <m/>
    <m/>
    <m/>
    <n v="47890.6662"/>
    <m/>
    <m/>
    <m/>
    <s v="Environment and Natural Resources"/>
    <s v="Integrated Water Resources Management "/>
    <x v="98"/>
    <s v="Sectoral Ministry"/>
    <m/>
    <x v="2"/>
    <n v="2023"/>
    <n v="2024"/>
    <s v="Start date:2023                              End date:  2024"/>
    <s v="Not Applicable"/>
    <s v="Project"/>
    <s v="Grant (Source TBD)"/>
    <s v="Grant"/>
    <s v="Bilateral"/>
    <s v="3. Budgeting &amp; Investment"/>
    <m/>
    <n v="47890.6662"/>
    <s v="New project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1"/>
    <n v="872397.04946517816"/>
    <n v="5.3097811896845905E-3"/>
    <m/>
    <m/>
    <m/>
    <m/>
    <m/>
    <s v="1.Review of the concept note and development of the project proposal  2. Support to the development of feasibility study"/>
    <n v="260000"/>
    <s v="Environment and Natural Resources"/>
    <s v="Integrated Water Resources Management "/>
    <x v="98"/>
    <s v="Sectoral Ministry"/>
    <s v="Remy Nobert DUHUZE"/>
    <x v="5"/>
    <n v="2021"/>
    <n v="2024"/>
    <s v="Start date:01/07/2021                      End date: 30/06/2024"/>
    <s v="High"/>
    <s v="Project"/>
    <s v="Ministry of Finance and Economic Planning (MINECOFIN)/GoR"/>
    <m/>
    <s v="To be determined"/>
    <s v="3. Budgeting &amp; Investment"/>
    <m/>
    <n v="872397.04946517816"/>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2"/>
    <n v="3566316.554913858"/>
    <n v="2.1706126323273633E-2"/>
    <n v="0"/>
    <n v="0"/>
    <n v="204554.12750198398"/>
    <n v="1355627.0064539129"/>
    <n v="2006135.4209579611"/>
    <m/>
    <m/>
    <s v="Environment and Natural Resources"/>
    <s v="Integrated Water Resources Management "/>
    <x v="17"/>
    <s v="Sectoral Ministry"/>
    <m/>
    <x v="2"/>
    <n v="2024"/>
    <n v="2029"/>
    <s v="Start: 01/01/2024                                               End: 31/12/2029"/>
    <m/>
    <s v="Project"/>
    <s v="WB (IDA)"/>
    <s v="Grant/GoR"/>
    <s v="Multirateral"/>
    <s v="3. Budgeting &amp; Investment"/>
    <m/>
    <n v="50000000"/>
    <s v="Full proposal in development under NDC deep dive project/FONERWA.                                                                              Updated from indicative (Climate adaptation in the volcanoes region of Rwanda by RWB) to ongoing VCRP by REMA (2024)    https://projects.worldbank.org/en/projects-operations/project-detail/P17816 1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3"/>
    <n v="30500000"/>
    <n v="0.1856360316494218"/>
    <m/>
    <m/>
    <m/>
    <m/>
    <m/>
    <s v="1.Review of the concept note and development of the project proposal  2. Support to the development of feasibility study"/>
    <n v="260000"/>
    <s v="Environment and Natural Resources"/>
    <s v="Integrated Water Resources Management "/>
    <x v="98"/>
    <s v="Sectoral Ministry"/>
    <m/>
    <x v="5"/>
    <m/>
    <m/>
    <s v="To be determined"/>
    <s v="High"/>
    <s v="Project"/>
    <s v="GCF"/>
    <m/>
    <s v="To be determined"/>
    <s v="3. Budgeting &amp; Investment"/>
    <m/>
    <n v="30500000"/>
    <s v="Concept Note development and Feasibility study Submitted to AfDB"/>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4"/>
    <n v="32761.333333333332"/>
    <n v="1.9939947250963684E-4"/>
    <n v="32761.333333333332"/>
    <m/>
    <m/>
    <m/>
    <m/>
    <s v="Not Applicable"/>
    <s v="Not Applicable"/>
    <s v="Environment and Natural Resources"/>
    <s v="Environmental Management"/>
    <x v="17"/>
    <s v="Sectoral Ministry"/>
    <m/>
    <x v="1"/>
    <s v="2020*"/>
    <n v="2021"/>
    <s v="Start date: 2018_x000a_End date: 2021_x000a_"/>
    <s v="Not Applicable"/>
    <s v="Project"/>
    <s v="GGGI and Italian Ministry of Environment,  Lands and Seas (IMELS) "/>
    <s v="Grant"/>
    <s v="Multirateral"/>
    <s v="1. Knowledge Products (Capacity Building or Technology Transfer)"/>
    <m/>
    <n v="32761.333333333332"/>
    <s v="https://gggi.org/project/project-reference-profiles-rwanda-rw15-imels-gggi-contribution-agreement-phase-2/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5"/>
    <n v="0"/>
    <n v="0"/>
    <m/>
    <m/>
    <m/>
    <m/>
    <m/>
    <s v=" Support to develop the concept note and cconduct feasibility study"/>
    <n v="550000"/>
    <s v="Environment and Natural Resources"/>
    <s v="Environmental Management"/>
    <x v="13"/>
    <s v="Non Government Organizations"/>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6"/>
    <n v="31600.631306229199"/>
    <n v="1.923349440427827E-4"/>
    <n v="15800.3156531146"/>
    <n v="15800.3156531146"/>
    <m/>
    <m/>
    <m/>
    <s v="Not Applicable"/>
    <s v="Not Applicable"/>
    <s v="Environment and Natural Resources"/>
    <s v="Integrated Water Resources Management "/>
    <x v="6"/>
    <s v="Non Government Organizations"/>
    <m/>
    <x v="1"/>
    <s v="2020*"/>
    <n v="2022"/>
    <s v="Start date: 2018_x000a_End date: 2022_x000a_"/>
    <s v="Not Applicable"/>
    <s v="Technical Assistance"/>
    <m/>
    <s v="Grant/GoR"/>
    <s v="Multirateral"/>
    <s v="1. Knowledge Products (Capacity Building or Technology Transfer)"/>
    <m/>
    <n v="31600.631306229199"/>
    <s v="Functionnal environmental committee at District level (Rulindo and Gakenke)"/>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7"/>
    <n v="1956029.7703083153"/>
    <n v="1.1905232929448055E-2"/>
    <n v="643813.42343610513"/>
    <n v="643813.42343610513"/>
    <n v="643813.42343610513"/>
    <n v="7800"/>
    <n v="16789.5"/>
    <s v="Not Applicable"/>
    <s v="Not Applicable"/>
    <s v="Environment and Natural Resources"/>
    <s v="Water Supply "/>
    <x v="98"/>
    <s v="Sectoral Ministry"/>
    <m/>
    <x v="2"/>
    <s v="2020*"/>
    <n v="2030"/>
    <s v="Start date: 30/11/2011_x000a_Current End date: 30/06/2037_x000a_"/>
    <s v="Not Applicable"/>
    <s v="Project"/>
    <s v="Living water international/GoR "/>
    <s v="Grant"/>
    <s v="Multirateral"/>
    <s v="3. Budgeting &amp; Investment"/>
    <m/>
    <n v="3219067.1171805258"/>
    <s v="Countrywide Updated MIN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8"/>
    <n v="177823727.19499999"/>
    <n v="1.0823111819537432"/>
    <n v="59954231.75"/>
    <m/>
    <m/>
    <n v="34361893.363980003"/>
    <n v="83507602.081019998"/>
    <s v="Not Applicable"/>
    <s v="Not Applicable"/>
    <s v="Water and Sanitation"/>
    <s v="Water Supply "/>
    <x v="94"/>
    <s v="Sectoral Ministry"/>
    <m/>
    <x v="2"/>
    <s v="2020*"/>
    <n v="2026"/>
    <s v="Start date: 7/12/2017_x000a_End date: 12/31/2025               Extended to 2026_x000a_"/>
    <s v="Not Applicable"/>
    <s v="Project"/>
    <s v="AfDB"/>
    <s v="Grant"/>
    <s v="Multirateral"/>
    <s v="3. Budgeting &amp; Investment"/>
    <m/>
    <n v="479633854"/>
    <s v=" increase water supply and sanitation in the city of Kigali, and 6 satellite cities (Rubavu, Rusizi, Nyagatare, Muhanga, Huye, Musanze and Karongi).                                                             Extended (initial $ 479,633,854)MINECOFIN MTPIP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9"/>
    <n v="13821409.12542"/>
    <n v="8.4123001372002432E-2"/>
    <n v="974992.2"/>
    <m/>
    <m/>
    <n v="5269496.9254200002"/>
    <n v="7576920"/>
    <s v="Not Applicable"/>
    <s v="Not Applicable"/>
    <s v="Water and Sanitation"/>
    <s v="Water Supply "/>
    <x v="94"/>
    <s v="Sectoral Ministry"/>
    <m/>
    <x v="2"/>
    <s v="2020*"/>
    <n v="2026"/>
    <s v="Start date: 01/07/2013 _x000a_End date: 30/10/2021_x000a_Extended to 2026"/>
    <s v="Not Applicable"/>
    <s v="Project"/>
    <s v="JICA/GoR "/>
    <s v="Grant/GoR"/>
    <s v="Bilateral"/>
    <s v="3. Budgeting &amp; Investment"/>
    <m/>
    <n v="20646355.082341269"/>
    <s v="Improve water access and production in urban cities (Nyarugenge  Bugesera, Kicukiro, Gasabo and Gicumbi)                                                                          Extended from Concluded ($7,799,938)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0"/>
    <n v="392340"/>
    <n v="2.3879488740109556E-3"/>
    <m/>
    <m/>
    <m/>
    <n v="78780"/>
    <n v="313560"/>
    <s v="Not Applicable"/>
    <s v="Not Applicable"/>
    <s v="Water and Sanitation"/>
    <s v="Water Supply "/>
    <x v="101"/>
    <s v="Local Government (Districts, Provinces, CoK)"/>
    <m/>
    <x v="2"/>
    <n v="2023"/>
    <n v="2026"/>
    <s v="Start date:2023 _x000a_End date:2026_x000a_"/>
    <s v="Not Applicable"/>
    <s v="Project"/>
    <s v="Ministry of Finance and Economic Planning (MINECOFIN)/GoR"/>
    <s v="Government of Rwanda(GoR)"/>
    <s v="Government of Rwanda(GoR)"/>
    <s v="3. Budgeting &amp; Investment"/>
    <m/>
    <n v="392340"/>
    <s v="Nyagatare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1"/>
    <n v="8009734.5248315651"/>
    <n v="4.8750666614921272E-2"/>
    <n v="4004867.2624157825"/>
    <n v="4004867.2624157825"/>
    <m/>
    <m/>
    <m/>
    <s v="Not Applicable"/>
    <s v="Not Applicable"/>
    <s v="Water and Sanitation"/>
    <s v="Water Supply "/>
    <x v="94"/>
    <s v="Sectoral Ministry"/>
    <m/>
    <x v="1"/>
    <s v="2020*"/>
    <n v="2022"/>
    <s v="Start date: 01/01/2014_x000a_End date:  12/1/2022_x000a_"/>
    <s v="Not Applicable"/>
    <s v="Project"/>
    <s v="UNICEF/GoR"/>
    <s v="Grant/GoR"/>
    <s v="Multirateral"/>
    <s v="3. Budgeting &amp; Investment"/>
    <m/>
    <n v="8009734.5248315651"/>
    <s v="Improve water access for critical districts up to 70 % (Gatsibo, Gicumbi, Burera, Gisagara, Muhanga and  Bugesera)"/>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2"/>
    <n v="2606655.5622800002"/>
    <n v="1.586521949044431E-2"/>
    <n v="915247"/>
    <n v="915247"/>
    <m/>
    <n v="677935.81362000003"/>
    <n v="98225.748659999997"/>
    <s v="Not Applicable"/>
    <s v="Not Applicable"/>
    <s v="Water and Sanitation"/>
    <s v="Water Supply "/>
    <x v="94"/>
    <s v="Sectoral Ministry"/>
    <m/>
    <x v="2"/>
    <s v="2020*"/>
    <n v="2026"/>
    <s v="Start date: 1/1/2015_x000a_End date:  6/30/2022_x000a_Extended to 2026"/>
    <s v="Not Applicable"/>
    <s v="Project"/>
    <s v="CHINA/GoR"/>
    <s v="Grant/GoR"/>
    <s v="Bilateral"/>
    <s v="3. Budgeting &amp; Investment"/>
    <m/>
    <n v="7182891.0667171627"/>
    <s v="Extended from Concluded ($6,406,730)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3"/>
    <n v="12333751.804060001"/>
    <n v="7.5068483287035914E-2"/>
    <n v="2396213.6"/>
    <n v="2396213.6"/>
    <m/>
    <n v="341924.60405999998"/>
    <n v="7199400"/>
    <s v="Not Applicable"/>
    <s v="Not Applicable"/>
    <s v="Water and Sanitation"/>
    <s v="Water Supply "/>
    <x v="94"/>
    <s v="Sectoral Ministry"/>
    <m/>
    <x v="2"/>
    <s v="2020*"/>
    <n v="2026"/>
    <s v="Start date: 3/4/2016_x000a_End date:  31- Dece-2022_x000a_Extended to 2026"/>
    <s v="Not Applicable"/>
    <s v="Project"/>
    <s v="Water for People/ GoR "/>
    <s v="Grant/GoR"/>
    <s v="Multirateral"/>
    <s v="3. Budgeting &amp; Investment"/>
    <m/>
    <n v="21918607.075307667"/>
    <s v="Gicumbi.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4"/>
    <n v="14118471.197441656"/>
    <n v="8.5931048067204238E-2"/>
    <m/>
    <m/>
    <m/>
    <m/>
    <m/>
    <s v="Not Applicable"/>
    <s v="Not Applicable"/>
    <s v="Water and Sanitation"/>
    <s v="Water Supply "/>
    <x v="94"/>
    <s v="Sectoral Ministry"/>
    <m/>
    <x v="2"/>
    <n v="2020"/>
    <n v="2024"/>
    <s v="Start date: 7/1/2020_x000a_Current End date: 30/6/2024_x000a_"/>
    <s v="Not Applicable"/>
    <s v="Project"/>
    <s v="Ministry of Finance and Economic Planning (MINECOFIN)/GoR"/>
    <s v="Government of Rwanda(GoR)"/>
    <s v="Government of Rwanda(GoR)"/>
    <s v="3. Budgeting &amp; Investment"/>
    <m/>
    <n v="14118471.197441656"/>
    <s v="Construction of Nyankora Water supply system in Nyagatare Distri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5"/>
    <n v="1404806.5014777877"/>
    <n v="8.5502525957260357E-3"/>
    <m/>
    <m/>
    <m/>
    <m/>
    <m/>
    <s v="Not Applicable"/>
    <s v="Not Applicable"/>
    <s v="Water and Sanitation"/>
    <s v="Water Supply "/>
    <x v="94"/>
    <s v="Sectoral Ministry"/>
    <m/>
    <x v="1"/>
    <n v="2020"/>
    <n v="2021"/>
    <s v="Start: 1/7/2020_x000a_End: 30/6/2021_x000a_"/>
    <s v="Not Applicable"/>
    <s v="Project"/>
    <s v="Ministry of Finance and Economic Planning (MINECOFIN)/GoR"/>
    <s v="Government of Rwanda(GoR)"/>
    <s v="Government of Rwanda(GoR)"/>
    <s v="3. Budgeting &amp; Investment"/>
    <m/>
    <n v="1404806.5014777877"/>
    <s v="Burera, Gicumbi and Nyagatare distri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6"/>
    <n v="476457.16174694191"/>
    <n v="2.8999218609065242E-3"/>
    <e v="#REF!"/>
    <m/>
    <m/>
    <m/>
    <m/>
    <s v="Not Applicable"/>
    <s v="Not Applicable"/>
    <s v="Water and Sanitation"/>
    <s v="Water Supply "/>
    <x v="24"/>
    <s v="Local Government (Districts, Provinces, CoK)"/>
    <m/>
    <x v="1"/>
    <n v="2020"/>
    <n v="2021"/>
    <s v="Start: 6/12/2020_x000a_End: 30/6/2021"/>
    <s v="Not Applicable"/>
    <s v="Project"/>
    <s v="Ministry of Finance and Economic Planning (MINECOFIN)/GoR"/>
    <s v="Government of Rwanda(GoR)"/>
    <s v="Government of Rwanda(GoR)"/>
    <s v="3. Budgeting &amp; Investment"/>
    <m/>
    <n v="476457.16174694191"/>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7"/>
    <n v="224680.98011626204"/>
    <n v="1.3675044437995254E-3"/>
    <e v="#REF!"/>
    <m/>
    <m/>
    <m/>
    <m/>
    <s v="Not Applicable"/>
    <s v="Not Applicable"/>
    <s v="Water and Sanitation"/>
    <s v="Water Supply "/>
    <x v="24"/>
    <s v="Local Government (Districts, Provinces, CoK)"/>
    <m/>
    <x v="1"/>
    <n v="2020"/>
    <n v="2020"/>
    <s v="Start: 5/2/2020_x000a_End: 12/2/2020"/>
    <s v="Not Applicable"/>
    <s v="Project"/>
    <s v="KFW/GoR"/>
    <s v="Grant/GoR"/>
    <s v="Multirateral"/>
    <s v="3. Budgeting &amp; Investment"/>
    <m/>
    <n v="224680.98011626204"/>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8"/>
    <n v="14377282.471247666"/>
    <n v="8.7506284061154391E-2"/>
    <n v="819812.6406226299"/>
    <m/>
    <m/>
    <m/>
    <m/>
    <s v="Not Applicable"/>
    <s v="Not Applicable"/>
    <s v="Water and Sanitation"/>
    <s v="Water Supply "/>
    <x v="94"/>
    <s v="Sectoral Ministry"/>
    <m/>
    <x v="1"/>
    <n v="2020"/>
    <n v="2021"/>
    <s v="Start: 01/12/2019_x000a_End: 30/06/2021_x000a_"/>
    <s v="Not Applicable"/>
    <s v="Project"/>
    <s v="Ministry of Finance and Economic Planning (MINECOFIN)/GoR"/>
    <s v="Government of Rwanda(GoR)"/>
    <s v="Government of Rwanda(GoR)"/>
    <s v="3. Budgeting &amp; Investment"/>
    <m/>
    <n v="14377282.471247666"/>
    <s v="Karongi"/>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9"/>
    <n v="12654395.789728075"/>
    <n v="7.7020059584467893E-2"/>
    <n v="204445.98276807557"/>
    <n v="4792427"/>
    <m/>
    <n v="6957524.1574799996"/>
    <n v="699998.64947999991"/>
    <s v="Not Applicable"/>
    <s v="Not Applicable"/>
    <s v="Water and Sanitation"/>
    <s v="Water Supply "/>
    <x v="94"/>
    <s v="Sectoral Ministry"/>
    <m/>
    <x v="2"/>
    <s v="2020*"/>
    <n v="2026"/>
    <s v="Start date: 3/25/2018_x000a_End date: 6/30/2021_x000a_Extended to 2026"/>
    <s v="Not Applicable"/>
    <s v="Project"/>
    <s v="AfDB/GoR"/>
    <s v="Grant/GoR"/>
    <s v="Multirateral"/>
    <s v="3. Budgeting &amp; Investment"/>
    <m/>
    <n v="21793004.806960002"/>
    <s v="The project intends to implement Kigali bulk water through PPP approach to avail water to Bugesera International Airport and Kigali city.Kicukiro and Bugesera.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0"/>
    <n v="23764578.300482132"/>
    <n v="0.14464137736142502"/>
    <n v="4357948.3687424138"/>
    <n v="19406629.931739718"/>
    <m/>
    <m/>
    <m/>
    <s v="Not Applicable"/>
    <s v="Not Applicable"/>
    <s v="Water and Sanitation"/>
    <s v="Water Supply "/>
    <x v="94"/>
    <s v="Sectoral Ministry"/>
    <m/>
    <x v="4"/>
    <n v="2021"/>
    <n v="2023"/>
    <s v="Start: 01/07/2021_x000a_End: 30/06/2023_x000a_"/>
    <s v="Not Applicable"/>
    <s v="Project"/>
    <s v="WASAC Ltd,  District"/>
    <s v="Government of Rwanda(GoR)"/>
    <s v="Government of Rwanda(GoR)"/>
    <s v="3. Budgeting &amp; Investment"/>
    <m/>
    <n v="23764578.30048213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1"/>
    <n v="8337480.1889537731"/>
    <n v="5.0745466761739334E-2"/>
    <n v="8337480.1889537731"/>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8337480.18895377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2"/>
    <n v="30909060"/>
    <n v="0.18812574558734024"/>
    <m/>
    <m/>
    <m/>
    <m/>
    <m/>
    <m/>
    <m/>
    <s v="Water and Sanitation"/>
    <s v="Water Supply "/>
    <x v="94"/>
    <s v="Sectoral Ministry"/>
    <m/>
    <x v="5"/>
    <m/>
    <m/>
    <s v="To be determined"/>
    <s v="Medium"/>
    <s v="Project"/>
    <s v="WASAC &amp; AfDB"/>
    <m/>
    <s v="To be determined"/>
    <s v="3. Budgeting &amp; Investment"/>
    <m/>
    <n v="3090906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3"/>
    <n v="4919936.3721394418"/>
    <n v="2.9944834888249797E-2"/>
    <n v="4919936.3721394418"/>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4919936.372139441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4"/>
    <n v="33579000"/>
    <n v="0.2043761412051126"/>
    <m/>
    <m/>
    <m/>
    <m/>
    <m/>
    <m/>
    <m/>
    <s v="Water and Sanitation"/>
    <s v="Water Supply "/>
    <x v="94"/>
    <s v="Sectoral Ministry"/>
    <m/>
    <x v="5"/>
    <m/>
    <m/>
    <s v="To be determined"/>
    <s v="Not Applicable"/>
    <s v="Project"/>
    <m/>
    <m/>
    <s v="To be determined"/>
    <s v="3. Budgeting &amp; Investment"/>
    <m/>
    <n v="33579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5"/>
    <n v="20475000"/>
    <n v="0.12461959829580037"/>
    <m/>
    <m/>
    <m/>
    <m/>
    <m/>
    <m/>
    <m/>
    <s v="Water and Sanitation"/>
    <s v="Water Supply "/>
    <x v="94"/>
    <s v="Sectoral Ministry"/>
    <m/>
    <x v="5"/>
    <m/>
    <m/>
    <s v="To be determined"/>
    <s v="Not Applicable"/>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6"/>
    <n v="20475000"/>
    <n v="0.12461959829580037"/>
    <m/>
    <m/>
    <m/>
    <m/>
    <m/>
    <m/>
    <m/>
    <s v="Water and Sanitation"/>
    <s v="Water Supply "/>
    <x v="94"/>
    <s v="Sectoral Ministry"/>
    <m/>
    <x v="5"/>
    <m/>
    <m/>
    <s v="To be determined"/>
    <s v="Medium"/>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7"/>
    <n v="0"/>
    <n v="0"/>
    <m/>
    <m/>
    <m/>
    <m/>
    <m/>
    <m/>
    <m/>
    <s v="Water and Sanitation"/>
    <s v="Water Supply "/>
    <x v="94"/>
    <s v="Sectoral Ministry"/>
    <m/>
    <x v="0"/>
    <m/>
    <m/>
    <s v="To be determined"/>
    <s v="Medium"/>
    <s v="Project"/>
    <m/>
    <m/>
    <s v="To be determined"/>
    <s v="3. Budgeting &amp; Investment"/>
    <m/>
    <n v="0"/>
    <s v="New project MINECOFIN MTPIP 2024 mixed funds $3,188,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8"/>
    <n v="0"/>
    <n v="0"/>
    <m/>
    <m/>
    <m/>
    <m/>
    <m/>
    <m/>
    <m/>
    <s v="Water and Sanitation"/>
    <s v="Water Supply "/>
    <x v="94"/>
    <s v="Sectoral Ministry"/>
    <m/>
    <x v="0"/>
    <m/>
    <m/>
    <s v="To be determined"/>
    <s v="High"/>
    <s v="Project"/>
    <m/>
    <m/>
    <s v="To be determined"/>
    <s v="3. Budgeting &amp; Investment"/>
    <m/>
    <n v="0"/>
    <s v="New project MINECOFIN MTPIP 2024 mixed funds $11,701,139"/>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9"/>
    <n v="2546467.2459047735"/>
    <n v="1.5498887680491623E-2"/>
    <n v="2546467.2459047735"/>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546467.245904773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0"/>
    <n v="7672502.1796800001"/>
    <n v="4.6698126474010955E-2"/>
    <m/>
    <m/>
    <m/>
    <m/>
    <m/>
    <s v="Not Applicable"/>
    <m/>
    <s v="Water and Sanitation"/>
    <s v="Water Supply "/>
    <x v="94"/>
    <s v="Sectoral Ministry"/>
    <m/>
    <x v="5"/>
    <m/>
    <m/>
    <s v="To be determined"/>
    <m/>
    <s v="Project"/>
    <s v="WASAC &amp; AfDB"/>
    <m/>
    <s v="To be determined"/>
    <m/>
    <m/>
    <n v="7672502.1796800001"/>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1"/>
    <n v="2852880.7959670243"/>
    <n v="1.7363851466628267E-2"/>
    <n v="2852880.7959670243"/>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852880.795967024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2"/>
    <n v="5450446.1189032905"/>
    <n v="3.3173743876465552E-2"/>
    <n v="5450446.1189032905"/>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5450446.11890329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3"/>
    <n v="227313.35765678561"/>
    <n v="1.3835262182397177E-3"/>
    <n v="227313.35765678561"/>
    <m/>
    <m/>
    <m/>
    <m/>
    <s v="Not Applicable"/>
    <s v="Not Applicable"/>
    <s v="Water and Sanitation"/>
    <s v="Water Supply "/>
    <x v="94"/>
    <s v="Sectoral Ministry"/>
    <m/>
    <x v="4"/>
    <n v="2021"/>
    <n v="2022"/>
    <s v="Start: 01/07/2021_x000a_End: 30/06/2022_x000a_"/>
    <s v="Not Applicable"/>
    <s v="Project"/>
    <s v="Wasac &amp;Districts "/>
    <s v="Government of Rwanda(GoR)"/>
    <s v="Government of Rwanda(GoR)"/>
    <s v="3. Budgeting &amp; Investment"/>
    <m/>
    <n v="227313.35765678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4"/>
    <n v="13367949.128423655"/>
    <n v="8.1363050081702096E-2"/>
    <n v="13367949.128423655"/>
    <m/>
    <m/>
    <m/>
    <m/>
    <s v="Not Applicable"/>
    <s v="Not Applicable"/>
    <s v="Water and Sanitation"/>
    <s v="Water Supply "/>
    <x v="94"/>
    <s v="Sectoral Ministry"/>
    <m/>
    <x v="4"/>
    <n v="2021"/>
    <n v="2022"/>
    <s v="Start: 01/07/2021_x000a_End: 30/06/2022_x000a_"/>
    <s v="Not Applicable"/>
    <s v="Project"/>
    <s v="WASAC &amp; JICA"/>
    <s v="Grant/GoR"/>
    <s v="Bilateral"/>
    <s v="3. Budgeting &amp; Investment"/>
    <m/>
    <n v="13367949.128423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5"/>
    <n v="35641547.401481137"/>
    <n v="0.21692968594936785"/>
    <n v="35641547.401481137"/>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35641547.40148113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6"/>
    <n v="900799.37904755992"/>
    <n v="5.482649902906634E-3"/>
    <n v="900799.37904755992"/>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900799.3790475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7"/>
    <n v="7390512.3635745561"/>
    <n v="4.4981815968195712E-2"/>
    <n v="7390512.3635745561"/>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7390512.3635745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8"/>
    <n v="980257.8576188439"/>
    <n v="5.966268153492659E-3"/>
    <n v="980257.8576188439"/>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980257.8576188439"/>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9"/>
    <n v="204830.00009945992"/>
    <n v="1.2466828977447347E-3"/>
    <n v="204830.00009945992"/>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204830.0000994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0"/>
    <n v="7721880.67223843"/>
    <n v="4.6998665077531525E-2"/>
    <n v="1929948.9086984305"/>
    <m/>
    <m/>
    <n v="993477.50735999993"/>
    <n v="4798454.2561799996"/>
    <s v="Not Applicable"/>
    <s v="Not Applicable"/>
    <s v="Water and Sanitation"/>
    <s v="Water Supply "/>
    <x v="94"/>
    <s v="Sectoral Ministry"/>
    <m/>
    <x v="2"/>
    <n v="2021"/>
    <n v="2026"/>
    <s v="Start: 01/07/2021_x000a_End: 30/06/2022                              Extended to 2026_x000a_"/>
    <s v="Not Applicable"/>
    <s v="Project"/>
    <s v="WASAC &amp; AfDB"/>
    <s v="Grant/GoR"/>
    <s v="Multirateral"/>
    <s v="3. Budgeting &amp; Investment"/>
    <m/>
    <n v="7721880.67223843"/>
    <s v="Extended from Planned ($1,929,949)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1"/>
    <n v="1058842.83024"/>
    <n v="6.4445698736457701E-3"/>
    <m/>
    <m/>
    <m/>
    <n v="419125.15398"/>
    <n v="639717.67625999998"/>
    <s v="Not Applicable"/>
    <s v="Not Applicable"/>
    <s v="Water and Sanitation"/>
    <s v="Water Supply "/>
    <x v="102"/>
    <s v="Local Government (Districts, Provinces, CoK)"/>
    <m/>
    <x v="2"/>
    <n v="2023"/>
    <n v="2026"/>
    <s v="Start: 2023_x000a_End: 2026                              _x000a_"/>
    <s v="Not Applicable"/>
    <s v="Project"/>
    <s v="Mixed (TBD)"/>
    <s v="Grant/GoR"/>
    <s v="Multirateral"/>
    <s v="3. Budgeting &amp; Investment"/>
    <m/>
    <n v="1058842.8302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2"/>
    <n v="1058045.274"/>
    <n v="6.4397156055995127E-3"/>
    <m/>
    <m/>
    <m/>
    <n v="460386.06432"/>
    <n v="597659.20967999997"/>
    <s v="Not Applicable"/>
    <s v="Not Applicable"/>
    <s v="Water and Sanitation"/>
    <s v="Water Supply "/>
    <x v="102"/>
    <s v="Local Government (Districts, Provinces, CoK)"/>
    <m/>
    <x v="2"/>
    <n v="2023"/>
    <n v="2026"/>
    <s v="Start: 2023_x000a_End: 2026                              _x000a_"/>
    <s v="Not Applicable"/>
    <s v="Project"/>
    <s v="Mixed (TBD)"/>
    <s v="Grant/GoR"/>
    <s v="Multirateral"/>
    <s v="3. Budgeting &amp; Investment"/>
    <m/>
    <n v="1058045.27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3"/>
    <n v="21385"/>
    <n v="1.3015824710894706E-4"/>
    <n v="21385"/>
    <m/>
    <m/>
    <m/>
    <m/>
    <s v="Not Applicable"/>
    <s v="Not Applicable"/>
    <s v="Water and Sanitation"/>
    <s v="Water Supply "/>
    <x v="29"/>
    <s v="Non Government Organizations"/>
    <m/>
    <x v="1"/>
    <s v="2020*"/>
    <n v="2021"/>
    <s v="Start: 2018_x000a_End: 2021_x000a_"/>
    <s v="Not Applicable"/>
    <s v="Project"/>
    <s v="FAO"/>
    <s v="Grant/GoR"/>
    <s v="Multirateral"/>
    <s v="3. Budgeting &amp; Investment"/>
    <m/>
    <n v="64155"/>
    <s v="RENGOF 2024 proje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4"/>
    <n v="2306997.2150125373"/>
    <n v="1.4041370754793288E-2"/>
    <n v="2306997.2150125373"/>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306997.21501253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5"/>
    <n v="20475000"/>
    <n v="0.12461959829580037"/>
    <m/>
    <m/>
    <m/>
    <m/>
    <m/>
    <s v="Not Applicable"/>
    <s v="Not Applicable"/>
    <s v="Water and Sanitation"/>
    <s v="Water Supply "/>
    <x v="94"/>
    <s v="Sectoral Ministry"/>
    <m/>
    <x v="5"/>
    <m/>
    <m/>
    <s v="To be determined"/>
    <s v="High"/>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6"/>
    <n v="933510.79469958728"/>
    <n v="5.6817455550796552E-3"/>
    <n v="933510.79469958728"/>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933510.7946995872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7"/>
    <n v="3242775.5976440655"/>
    <n v="1.9736917818892669E-2"/>
    <n v="3242775.5976440655"/>
    <m/>
    <m/>
    <m/>
    <m/>
    <s v="Not Applicable"/>
    <s v="Not Applicable"/>
    <s v="Water and Sanitation"/>
    <s v="Water Supply "/>
    <x v="94"/>
    <s v="Sectoral Ministry"/>
    <m/>
    <x v="4"/>
    <n v="2021"/>
    <n v="2022"/>
    <s v="Start: 01/07/2021_x000a_End: 30/06/2022_x000a_"/>
    <s v="Not Applicable"/>
    <s v="Project"/>
    <s v="WASAC &amp; Gicumbi Districts"/>
    <s v="Government of Rwanda(GoR)"/>
    <s v="Government of Rwanda(GoR)"/>
    <s v="3. Budgeting &amp; Investment"/>
    <m/>
    <n v="3242775.5976440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8"/>
    <n v="935084.49399723171"/>
    <n v="5.691323761395202E-3"/>
    <n v="935084.49399723171"/>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935084.4939972317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9"/>
    <n v="3526158.3501136913"/>
    <n v="2.1461706330576331E-2"/>
    <n v="3526158.3501136913"/>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3526158.350113691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0"/>
    <n v="1321629.460357531"/>
    <n v="8.0440015846471764E-3"/>
    <n v="1321629.460357531"/>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1321629.4603575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1"/>
    <n v="1752063.1668112066"/>
    <n v="1.0663805032326272E-2"/>
    <n v="1752063.1668112066"/>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1752063.1668112066"/>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2"/>
    <n v="2292085.1646067668"/>
    <n v="1.3950609644593832E-2"/>
    <n v="2292085.1646067668"/>
    <m/>
    <m/>
    <m/>
    <m/>
    <s v="Not Applicable"/>
    <s v="Not Applicable"/>
    <s v="Water and Sanitation"/>
    <s v="Water Supply "/>
    <x v="94"/>
    <s v="Sectoral Ministry"/>
    <m/>
    <x v="4"/>
    <n v="2021"/>
    <n v="2022"/>
    <s v="Start: 01/07/2021_x000a_End: 30/06/2022_x000a_"/>
    <s v="Not Applicable"/>
    <s v="Project"/>
    <s v="WASAC &amp; Austria"/>
    <s v="Grant/GoR"/>
    <s v="Bilateral"/>
    <s v="3. Budgeting &amp; Investment"/>
    <m/>
    <n v="2292085.164606766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3"/>
    <n v="14742000"/>
    <n v="8.9726110772976264E-2"/>
    <m/>
    <m/>
    <m/>
    <m/>
    <m/>
    <m/>
    <m/>
    <s v="Water and Sanitation"/>
    <s v="Water Supply "/>
    <x v="94"/>
    <s v="Sectoral Ministry"/>
    <m/>
    <x v="5"/>
    <m/>
    <m/>
    <s v="To be determined"/>
    <s v="Medium"/>
    <s v="Project"/>
    <m/>
    <m/>
    <s v="To be determined"/>
    <s v="3. Budgeting &amp; Investment"/>
    <m/>
    <n v="14742000"/>
    <s v="feasiblity Study 2021"/>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4"/>
    <n v="177123.40122871631"/>
    <n v="1.0780486988966299E-3"/>
    <n v="177123.40122871631"/>
    <m/>
    <m/>
    <m/>
    <m/>
    <s v="Not Applicable"/>
    <s v="Not Applicable"/>
    <s v="Water and Sanitation"/>
    <s v="Water Supply "/>
    <x v="94"/>
    <s v="Sectoral Ministry"/>
    <m/>
    <x v="4"/>
    <n v="2021"/>
    <n v="2022"/>
    <s v="Start: 01/07/2021_x000a_End: 30/06/2022_x000a_"/>
    <s v="Not Applicable"/>
    <s v="Project"/>
    <s v="WASAC &amp; WFP, Karongi District"/>
    <s v="Grant/GoR"/>
    <s v="Multirateral"/>
    <s v="3. Budgeting &amp; Investment"/>
    <m/>
    <n v="177123.401228716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5"/>
    <n v="1239891.0417642852"/>
    <n v="7.5465066449439148E-3"/>
    <n v="1239891.0417642852"/>
    <m/>
    <m/>
    <m/>
    <m/>
    <s v="Not Applicable"/>
    <s v="Not Applicable"/>
    <s v="Water and Sanitation"/>
    <s v="Water Supply "/>
    <x v="94"/>
    <s v="Sectoral Ministry"/>
    <m/>
    <x v="4"/>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6"/>
    <n v="1239891.0417642852"/>
    <n v="7.5465066449439148E-3"/>
    <n v="1239891.0417642852"/>
    <m/>
    <m/>
    <m/>
    <m/>
    <s v="Not Applicable"/>
    <s v="Not Applicable"/>
    <s v="Water and Sanitation"/>
    <s v="Water Supply "/>
    <x v="94"/>
    <s v="Sectoral Ministry"/>
    <m/>
    <x v="4"/>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7"/>
    <n v="548413.9657140245"/>
    <n v="3.3378817146319201E-3"/>
    <n v="548413.9657140245"/>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548413.965714024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8"/>
    <n v="447695.02178518521"/>
    <n v="2.7248631879804334E-3"/>
    <n v="447695.02178518521"/>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447695.0217851852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9"/>
    <n v="725253.4993191727"/>
    <n v="4.4142026738841914E-3"/>
    <n v="725253.4993191727"/>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725253.499319172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0"/>
    <n v="1162397.8516540173"/>
    <n v="7.0748499796349203E-3"/>
    <n v="1162397.8516540173"/>
    <m/>
    <m/>
    <m/>
    <m/>
    <s v="Not Applicable"/>
    <s v="Not Applicable"/>
    <s v="Water and Sanitation"/>
    <s v="Water Supply "/>
    <x v="94"/>
    <s v="Sectoral Ministry"/>
    <m/>
    <x v="4"/>
    <n v="2021"/>
    <n v="2022"/>
    <s v="Start: 01/07/2021_x000a_End: 30/06/2022_x000a_"/>
    <s v="Not Applicable"/>
    <s v="Technical Assistance"/>
    <s v="GoR, JICA_x000a_,WASAC"/>
    <s v="Grant/GoR"/>
    <s v="Bilateral"/>
    <s v="2. Policy, Strategy &amp; Legislation"/>
    <m/>
    <n v="1162397.85165401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1"/>
    <n v="245342.27005191005"/>
    <n v="1.4932578822392578E-3"/>
    <n v="245342.27005191005"/>
    <m/>
    <m/>
    <m/>
    <m/>
    <s v="Not Applicable"/>
    <s v="Not Applicable"/>
    <s v="Water and Sanitation"/>
    <s v="Water Supply "/>
    <x v="94"/>
    <s v="Sectoral Ministry"/>
    <m/>
    <x v="4"/>
    <n v="2021"/>
    <n v="2022"/>
    <s v="Start: 01/07/2021_x000a_End: 30/06/2022_x000a_"/>
    <s v="Not Applicable"/>
    <s v="Technical Assistance"/>
    <s v="GoR,WASAC, The Netherlands"/>
    <s v="Government of Rwanda(GoR)"/>
    <s v="Government of Rwanda(GoR)"/>
    <s v="1. Knowledge Products (Capacity Building or Technology Transfer)"/>
    <m/>
    <n v="245342.270051910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126453.59999999999"/>
    <n v="7.6965063907486299E-4"/>
    <m/>
    <m/>
    <m/>
    <n v="126453.59999999999"/>
    <m/>
    <s v="Not Applicable"/>
    <s v="Not Applicable"/>
    <s v="Water and Sanitation"/>
    <s v="Water Supply "/>
    <x v="94"/>
    <s v="Sectoral Ministry"/>
    <m/>
    <x v="2"/>
    <n v="2024"/>
    <n v="2026"/>
    <s v="Start:2024_x000a_End: 2026_x000a_"/>
    <s v="Not Applicable"/>
    <s v="Technical Assistance"/>
    <s v="GoR,WASAC, The Netherlands"/>
    <s v="Government of Rwanda(GoR)"/>
    <s v="Government of Rwanda(GoR)"/>
    <s v="1. Knowledge Products (Capacity Building or Technology Transfer)"/>
    <m/>
    <n v="126453.59999999999"/>
    <s v="New project MINECOFIM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3"/>
    <n v="1209152.9442776083"/>
    <n v="7.3594214502593321E-3"/>
    <n v="1209152.9442776083"/>
    <m/>
    <m/>
    <m/>
    <m/>
    <s v="Not Applicable"/>
    <s v="Not Applicable"/>
    <s v="Water and Sanitation"/>
    <s v="Water Supply "/>
    <x v="94"/>
    <s v="Sectoral Ministry"/>
    <m/>
    <x v="4"/>
    <n v="2021"/>
    <n v="2022"/>
    <s v="Start: 01/07/2021_x000a_End: 30/06/2022_x000a_"/>
    <s v="Not Applicable"/>
    <s v="Technical Assistance"/>
    <s v="AfDB/GoR "/>
    <s v="Grant/GoR"/>
    <s v="Multirateral"/>
    <s v="2. Policy, Strategy &amp; Legislation"/>
    <m/>
    <n v="1209152.9442776083"/>
    <s v="The overall project goal is to provide the Government of Rwanda with long-term 25 year masterplans that will allow the identification and implementation of effective water supply and sanitation proje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4"/>
    <n v="6000000"/>
    <n v="3.6518563603164945E-2"/>
    <m/>
    <n v="1000000"/>
    <n v="2000000"/>
    <n v="2000000"/>
    <n v="1000000"/>
    <s v="Not Applicable"/>
    <s v="Not Applicable"/>
    <s v="Water and Sanitation"/>
    <s v="Water Supply "/>
    <x v="94"/>
    <s v="Sectoral Ministry"/>
    <m/>
    <x v="4"/>
    <n v="2022"/>
    <n v="2025"/>
    <s v="Start: 01/07/2022_x000a_End: 30/06/2025_x000a_"/>
    <s v="Not Applicable"/>
    <s v="Project"/>
    <s v="GoR "/>
    <s v="Government of Rwanda(GoR)"/>
    <s v="Government of Rwanda(GoR)"/>
    <s v="3. Budgeting &amp; Investment"/>
    <m/>
    <n v="600000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5"/>
    <n v="0"/>
    <n v="0"/>
    <m/>
    <m/>
    <m/>
    <m/>
    <m/>
    <s v=" Support to develop the concept note "/>
    <n v="250000"/>
    <s v="Water and Sanitation"/>
    <s v="Water Supply "/>
    <x v="24"/>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6"/>
    <n v="0"/>
    <n v="0"/>
    <m/>
    <m/>
    <m/>
    <m/>
    <m/>
    <s v=" 1. Support to develop the concept note                                                               2. Support to the development of feasibility study"/>
    <n v="300000"/>
    <s v="Water and Sanitation"/>
    <s v="Water Supply "/>
    <x v="46"/>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7"/>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8"/>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9"/>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0"/>
    <n v="0"/>
    <n v="0"/>
    <m/>
    <m/>
    <m/>
    <m/>
    <m/>
    <s v=" Support to develop the concept note "/>
    <n v="250000"/>
    <s v="Water and Sanitation"/>
    <s v="Water Supply "/>
    <x v="24"/>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1"/>
    <n v="0"/>
    <n v="0"/>
    <m/>
    <m/>
    <m/>
    <m/>
    <m/>
    <s v="1.Review of the concept note and development of the project proposal                                                                                                   2. Support to the development of feasibility study"/>
    <n v="250000"/>
    <s v="Water and Sanitation"/>
    <s v="Water Supply "/>
    <x v="56"/>
    <s v="Non Government Organizations"/>
    <m/>
    <x v="5"/>
    <n v="2021"/>
    <n v="2022"/>
    <s v="Start: 01/07/2021_x000a_End: 30/06/2022_x000a_"/>
    <s v="Medium"/>
    <s v="Project"/>
    <s v="German Federal Ministry for Economic Cooperation and Dvpt (BMZ)"/>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2"/>
    <n v="0"/>
    <n v="0"/>
    <m/>
    <m/>
    <m/>
    <m/>
    <m/>
    <s v=" 1. Support to develop the concept note                                                                        2. Purchase and distribution of  rainwater harvesting equipment "/>
    <n v="750000"/>
    <s v="Water and Sanitation"/>
    <s v="Water Supply "/>
    <x v="19"/>
    <s v="Non Government Organizations"/>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3"/>
    <n v="8000000"/>
    <n v="4.8691418137553254E-2"/>
    <m/>
    <n v="1500000"/>
    <n v="3000000"/>
    <n v="3500000"/>
    <m/>
    <s v="Not Applicable"/>
    <s v="Not Applicable"/>
    <s v="Water and Sanitation"/>
    <s v="Water Supply "/>
    <x v="94"/>
    <s v="Sectoral Ministry"/>
    <m/>
    <x v="4"/>
    <n v="2022"/>
    <n v="2024"/>
    <s v="Start: 01/07/2022_x000a_End: 30/06/2024_x000a_"/>
    <s v="Not Applicable"/>
    <s v="Project"/>
    <s v="GoR "/>
    <s v="Government of Rwanda(GoR)"/>
    <s v="Government of Rwanda(GoR)"/>
    <s v="3. Budgeting &amp; Investment"/>
    <m/>
    <n v="8000000"/>
    <m/>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n v="10000000"/>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4"/>
    <n v="11180226.628743859"/>
    <n v="1.1180226628743859"/>
    <n v="5584818.362371929"/>
    <n v="5584818.362371929"/>
    <m/>
    <n v="3529.9679999999998"/>
    <n v="7059.9359999999997"/>
    <s v="Not Applicable"/>
    <s v="Not Applicable"/>
    <s v="Environment and Natural Resources"/>
    <s v="Integrated Water Resources Management "/>
    <x v="98"/>
    <s v="Sectoral Ministry"/>
    <m/>
    <x v="2"/>
    <s v="2020*"/>
    <n v="2026"/>
    <s v="Start date: 1/7/2019_x000a_End date: 2026_x000a_"/>
    <s v="Not Applicable"/>
    <s v="Project"/>
    <s v="Netherlands/GoR"/>
    <s v="Grant/GoR"/>
    <s v="Bilateral"/>
    <s v="3. Budgeting &amp; Investment"/>
    <m/>
    <n v="11180226.628743859"/>
    <s v="Nyagatare, Rutsiro, Rubavu, Rwamagana, Muhanga, Ngororero and Gicumbi. Extended MTPIP 2026 MINECOFIN 2023-2026"/>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5"/>
    <n v="0"/>
    <n v="0"/>
    <m/>
    <m/>
    <m/>
    <m/>
    <m/>
    <s v="1. Development of the project proposal                                                                                                   2. Support to the development of feasibility study"/>
    <n v="750000"/>
    <s v="Environment and Natural Resources"/>
    <s v="Integrated Water Resources Management "/>
    <x v="98"/>
    <s v="Sectoral Ministry"/>
    <s v="Dr. Hussein Bizimana"/>
    <x v="0"/>
    <m/>
    <m/>
    <s v="To be determined"/>
    <s v="High"/>
    <s v="Project"/>
    <m/>
    <m/>
    <s v="To be determined"/>
    <s v="3. Budgeting &amp; Investment"/>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6"/>
    <n v="0"/>
    <n v="0"/>
    <m/>
    <m/>
    <m/>
    <m/>
    <m/>
    <s v="Not Applicable"/>
    <s v="Not Applicable"/>
    <s v="Environment and Natural Resources"/>
    <s v="Integrated Water Resources Management "/>
    <x v="32"/>
    <s v="Non Government Organizations"/>
    <m/>
    <x v="0"/>
    <m/>
    <m/>
    <s v="To be determined"/>
    <s v="Low"/>
    <s v="Project"/>
    <m/>
    <m/>
    <s v="To be determined"/>
    <m/>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7"/>
    <n v="78000"/>
    <n v="7.7999999999999996E-3"/>
    <n v="78000"/>
    <m/>
    <m/>
    <m/>
    <m/>
    <s v="Not Applicable"/>
    <s v="Not Applicable"/>
    <s v="Environment and Natural Resources"/>
    <s v="Integrated Water Resources Management "/>
    <x v="29"/>
    <s v="Non Government Organizations"/>
    <m/>
    <x v="1"/>
    <s v="2020*"/>
    <n v="2021"/>
    <s v="Start date: 24/11/2019_x000a_End date: 20/10/2021_x000a_"/>
    <s v="Not Applicable"/>
    <s v="Technical Assistance"/>
    <s v="Food and Agriculture Organization of the United Nations (FAO)"/>
    <s v="Grant"/>
    <s v="Multirateral"/>
    <s v="1. Knowledge Products (Capacity Building or Technology Transfer)"/>
    <m/>
    <n v="78000"/>
    <s v="UPDATED RENGOF 2024"/>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495956.41670571407"/>
    <n v="4.9595641670571407E-2"/>
    <n v="123989.10417642852"/>
    <n v="123989.10417642852"/>
    <n v="123989.10417642852"/>
    <n v="123989.10417642852"/>
    <m/>
    <s v="Not Applicable"/>
    <s v="Not Applicable"/>
    <s v="Water and Sanitation"/>
    <s v="Water Supply "/>
    <x v="94"/>
    <s v="Sectoral Ministry"/>
    <m/>
    <x v="2"/>
    <s v="2020*"/>
    <n v="2024"/>
    <s v="Start date: 1/7/2019_x000a_End date: 30/6/2024_x000a_"/>
    <s v="Not Applicable"/>
    <s v="Technical Assistance"/>
    <s v="Ministry of Finance and Economic Planning (MINECOFIN)/GoR"/>
    <s v="Government of Rwanda(GoR)"/>
    <s v="Government of Rwanda(GoR)"/>
    <s v="1. Knowledge Products (Capacity Building or Technology Transfer)"/>
    <m/>
    <n v="495956.41670571407"/>
    <s v="The project’s output is the development of water access roll out program for households and productive use areas connections. "/>
  </r>
  <r>
    <s v="13. Integrated and sustainable water resources management to maximize reliable, efficient and productive investments"/>
    <s v="13.2 Water resource models, water quality testing, and improved hydro-related information systems developed "/>
    <s v="13.2.2 % of Catchments with management committees/Task Forces (at least 30% women involved in the committees)"/>
    <s v="35% in  2018  (ENR,  SSP 2017-2024)"/>
    <s v="100% in  2018  (ENR,  SSP 2017-2024"/>
    <s v="To be determined (TBD)"/>
    <m/>
    <s v="Water"/>
    <s v="Adaptation"/>
    <s v="Ministry of Infrastructure (MININFRA)"/>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
    <n v="0"/>
    <n v="0"/>
    <m/>
    <m/>
    <m/>
    <m/>
    <m/>
    <s v="Support to the sector for project identification"/>
    <s v="Not Applicable"/>
    <s v="To be determined"/>
    <s v="To be determined"/>
    <x v="4"/>
    <s v="To be determined"/>
    <m/>
    <x v="3"/>
    <m/>
    <m/>
    <s v="To be determined"/>
    <s v="Not Applicable"/>
    <s v="To be determined"/>
    <m/>
    <m/>
    <s v="To be determined"/>
    <m/>
    <m/>
    <m/>
    <m/>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n v="360000000"/>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8"/>
    <n v="0"/>
    <n v="0"/>
    <m/>
    <m/>
    <m/>
    <m/>
    <m/>
    <s v="Not Applicable"/>
    <s v="Not Applicable"/>
    <s v="Environment and Natural Resources"/>
    <s v="Integrated Water Resources Management "/>
    <x v="98"/>
    <s v="Sectoral Ministry"/>
    <m/>
    <x v="0"/>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9"/>
    <n v="0"/>
    <n v="0"/>
    <m/>
    <m/>
    <m/>
    <m/>
    <m/>
    <s v=" Support to develop theproject proposal and feasibility study    "/>
    <n v="300000"/>
    <s v="Environment and Natural Resources"/>
    <s v="Integrated Water Resources Management "/>
    <x v="98"/>
    <s v="Sectoral Ministry"/>
    <s v="Alsaad Ndayizeye"/>
    <x v="0"/>
    <m/>
    <m/>
    <s v="To be determined"/>
    <s v="High"/>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0"/>
    <n v="0"/>
    <n v="0"/>
    <m/>
    <m/>
    <m/>
    <m/>
    <m/>
    <s v="Not Applicable"/>
    <s v="Not Applicable"/>
    <s v="Environment and Natural Resources"/>
    <s v="Integrated Water Resources Management "/>
    <x v="98"/>
    <s v="Sectoral Ministry"/>
    <m/>
    <x v="0"/>
    <m/>
    <m/>
    <s v="To be determined"/>
    <s v="Low"/>
    <s v="Technical Assistance"/>
    <m/>
    <m/>
    <s v="To be determined"/>
    <s v="2. Policy, Strategy &amp; Legislation"/>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1"/>
    <n v="431197.93877041503"/>
    <n v="1.1977720521400418E-3"/>
    <n v="431197.93877041503"/>
    <m/>
    <m/>
    <m/>
    <m/>
    <s v="Not Applicable"/>
    <s v="Not Applicable"/>
    <s v="Environment and Natural Resources"/>
    <s v="Integrated Water Resources Management "/>
    <x v="14"/>
    <s v="Sectoral Ministry"/>
    <m/>
    <x v="1"/>
    <s v="2020*"/>
    <n v="2021"/>
    <s v="Start date: 1/7/2019_x000a_End date: 30/6/2021_x000a_"/>
    <s v="Not Applicable"/>
    <s v="Project"/>
    <s v="ADAPTATION FUND"/>
    <s v="Grant/GoR"/>
    <s v="Multirateral"/>
    <m/>
    <m/>
    <n v="431197.93877041503"/>
    <s v="Kayonza, Kirehe and Ngoma"/>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2"/>
    <n v="1382142.7966022249"/>
    <n v="3.8392855461172916E-3"/>
    <n v="1382142.7966022249"/>
    <m/>
    <m/>
    <m/>
    <m/>
    <s v="Not Applicable"/>
    <s v="Not Applicable"/>
    <s v="Water and Sanitation"/>
    <s v="Water Supply "/>
    <x v="94"/>
    <s v="Sectoral Ministry"/>
    <m/>
    <x v="1"/>
    <n v="2020"/>
    <n v="2021"/>
    <s v="Start: 1/7/2019_x000a_End: 31/08/2021_x000a_"/>
    <s v="Not Applicable"/>
    <s v="Project"/>
    <s v="Netherlands/GoR"/>
    <s v="Grant/GoR"/>
    <s v="Bilateral"/>
    <s v="3. Budgeting &amp; Investment"/>
    <m/>
    <n v="1382142.7966022249"/>
    <s v="Musanze and Nyabihu"/>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3"/>
    <n v="10503968.488714281"/>
    <n v="2.9177690246428561E-2"/>
    <n v="4959564.1670571407"/>
    <n v="4959564.1670571407"/>
    <m/>
    <n v="584840.15460000001"/>
    <m/>
    <s v="Not Applicable"/>
    <s v="Not Applicable"/>
    <s v="Environment and Natural Resources"/>
    <s v="Integrated Water Resources Management "/>
    <x v="98"/>
    <s v="Sectoral Ministry"/>
    <m/>
    <x v="2"/>
    <s v="2020*"/>
    <n v="2024"/>
    <s v="Start date: 7/1/2019 _x000a_End date: 30/6/2024_x000a_"/>
    <s v="Not Applicable"/>
    <s v="Project"/>
    <s v="Netherlands/GoR"/>
    <s v="Grant/GoR"/>
    <s v="Bilateral"/>
    <s v="3. Budgeting &amp; Investment"/>
    <m/>
    <n v="10503968.488714281"/>
    <s v="Reduced land degradation, river sedimentation and flooding areas of Rubavu, Nyabihu, Rutsiro and Ngororero                               (Extendesd to 2025 by adding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4"/>
    <n v="0"/>
    <n v="0"/>
    <m/>
    <m/>
    <m/>
    <m/>
    <m/>
    <s v="Not Applicable"/>
    <s v="Not Applicable"/>
    <s v="Environment and Natural Resources"/>
    <s v="Integrated Water Resources Management "/>
    <x v="15"/>
    <s v="Sectoral Ministry"/>
    <m/>
    <x v="0"/>
    <s v="2020*"/>
    <n v="2023"/>
    <s v="Start date: 7/1/2019 _x000a_End date: 30/6/2023_x000a_"/>
    <s v="Not Applicable"/>
    <s v="Project"/>
    <s v="Embassy of the Kingdom of the_x000a_Netherlands in Rwanda"/>
    <s v="Grant/GoR"/>
    <s v="Bilateral"/>
    <s v="3. Budgeting &amp; Investment"/>
    <m/>
    <n v="0"/>
    <s v="Western Province - Rubavu, Nyabihu, Rutsiro and Ngororero. The project has yielded tangible benefits that include reduced impacts of flooding in the catchment, landscapes restored, enhanced agricultural yields and improved community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5"/>
    <n v="0"/>
    <n v="0"/>
    <m/>
    <m/>
    <m/>
    <m/>
    <m/>
    <s v=" Support to develop the concept note and feasibility study    "/>
    <n v="450000"/>
    <s v="Environment and Natural Resources"/>
    <s v="Integrated Water Resources Management "/>
    <x v="15"/>
    <s v="Sectoral Ministry"/>
    <m/>
    <x v="5"/>
    <m/>
    <m/>
    <s v="To be determined"/>
    <s v="Medium"/>
    <s v="Project"/>
    <s v="EU"/>
    <s v="Grant/GoR"/>
    <s v="To be determined"/>
    <m/>
    <m/>
    <n v="0"/>
    <s v="new area "/>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6"/>
    <n v="24589.5"/>
    <n v="6.8304166666666662E-5"/>
    <m/>
    <m/>
    <m/>
    <n v="7800"/>
    <n v="16789.5"/>
    <s v="Not Applicable"/>
    <s v="Not Applicable"/>
    <s v="Environment and Natural Resources"/>
    <s v="Integrated Water Resources Management "/>
    <x v="98"/>
    <s v="Sectoral Ministry"/>
    <m/>
    <x v="2"/>
    <n v="2023"/>
    <n v="2026"/>
    <s v="Start date: 2023_x000a_End date: 2026_x000a_"/>
    <s v="Not Applicable"/>
    <s v="Project"/>
    <s v="Ministry of Finance and Economic Planning (MINECOFIN)/GoR"/>
    <s v="Government of Rwanda(GoR)"/>
    <s v="Government of Rwanda(GoR)"/>
    <s v="3. Budgeting &amp; Investment"/>
    <m/>
    <n v="24589.5"/>
    <s v="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7"/>
    <n v="46013924.813220002"/>
    <n v="0.12781645781450002"/>
    <m/>
    <m/>
    <m/>
    <n v="16238445.05088"/>
    <n v="29775479.762340002"/>
    <s v="Not Applicable"/>
    <s v="Not Applicable"/>
    <s v="Environment and Natural Resources"/>
    <s v="Integrated Water Resources Management "/>
    <x v="98"/>
    <s v="Sectoral Ministry"/>
    <m/>
    <x v="2"/>
    <n v="2020"/>
    <n v="2026"/>
    <s v="Start date: 01/07/2020_x000a_End date: 30/6/2022_x000a_Extended to 2026"/>
    <s v="Not Applicable"/>
    <s v="Project"/>
    <s v="Ministry of Finance and Economic Planning (MINECOFIN)/GoR and Loan"/>
    <s v="Loan/GoR"/>
    <s v="Multirateral"/>
    <s v="3. Budgeting &amp; Investment"/>
    <m/>
    <n v="46013924.813219994"/>
    <s v="The project will contribute to securing domestic and irrigation water resources and generating hydropower in Nyagatare district (Extendesd to 2026 from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8"/>
    <n v="0"/>
    <n v="0"/>
    <m/>
    <m/>
    <m/>
    <m/>
    <m/>
    <s v=" Support to develop the concept note and feasibility study    "/>
    <n v="450000"/>
    <s v="Environment and Natural Resources"/>
    <s v="Integrated Water Resources Management "/>
    <x v="98"/>
    <s v="Sectoral Ministry"/>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9"/>
    <n v="0"/>
    <n v="0"/>
    <m/>
    <m/>
    <m/>
    <m/>
    <m/>
    <s v="Not Applicable"/>
    <s v="Not Applicable"/>
    <s v="Environment and Natural Resources"/>
    <s v="Integrated Water Resources Management "/>
    <x v="98"/>
    <s v="Sectoral Ministry"/>
    <m/>
    <x v="0"/>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0"/>
    <n v="0"/>
    <n v="0"/>
    <m/>
    <m/>
    <m/>
    <m/>
    <m/>
    <s v=" Support to develop the concept note and feasibility study    "/>
    <n v="450000"/>
    <s v="Environment and Natural Resources"/>
    <s v="Integrated Water Resources Management "/>
    <x v="98"/>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s v="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1"/>
    <n v="44882721"/>
    <n v="0.124674225"/>
    <m/>
    <m/>
    <m/>
    <m/>
    <m/>
    <s v=" Full proposal development and feasibility study    "/>
    <n v="450000"/>
    <s v="Environment and Natural Resources"/>
    <s v="Integrated Water Resources Management "/>
    <x v="98"/>
    <s v="Sectoral Ministry"/>
    <m/>
    <x v="5"/>
    <m/>
    <m/>
    <s v="To be determined"/>
    <s v="Medium"/>
    <s v="Project"/>
    <s v="GCF"/>
    <m/>
    <s v="To be determined"/>
    <s v="3. Budgeting &amp; Investment"/>
    <m/>
    <n v="44882721"/>
    <s v="Full proposal in review in the NDA. The project intends to improve water quality and quantity of water bodies, as well as reduce pressures on natural resources by diversifying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2"/>
    <n v="1627012.5781373566"/>
    <n v="4.5194793837148792E-3"/>
    <n v="813506.28906867828"/>
    <n v="813506.28906867828"/>
    <m/>
    <m/>
    <m/>
    <s v="Not Applicable"/>
    <s v="Not Applicable"/>
    <s v="Environment and Natural Resources"/>
    <s v="Environmental Management"/>
    <x v="38"/>
    <s v="Sectoral Ministry"/>
    <m/>
    <x v="1"/>
    <s v="2020*"/>
    <n v="2022"/>
    <s v="Start date: 1/07/2019_x000a_End date: 30/06/2022_x000a_"/>
    <s v="Not Applicable"/>
    <s v="Project"/>
    <s v="FONERWA"/>
    <s v="Grant/GoR"/>
    <s v="Government of Rwanda(GoR)"/>
    <s v="3. Budgeting &amp; Investment"/>
    <m/>
    <n v="1627012.5781373566"/>
    <s v="Ngororero, Muhanga, Karongi"/>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3"/>
    <n v="0"/>
    <n v="0"/>
    <m/>
    <m/>
    <m/>
    <m/>
    <m/>
    <s v=" Support to develop the concept note and cconduct feasibility study"/>
    <n v="550000"/>
    <s v="Environment and Natural Resources"/>
    <s v="Environmental Management"/>
    <x v="5"/>
    <s v="Non Government Organizations"/>
    <m/>
    <x v="0"/>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4"/>
    <n v="0"/>
    <n v="0"/>
    <m/>
    <m/>
    <m/>
    <m/>
    <m/>
    <s v=" Support to develop the concept note and cconduct feasibility study"/>
    <n v="550000"/>
    <s v="Environment and Natural Resources"/>
    <s v="Environmental Management"/>
    <x v="17"/>
    <s v="Sectoral Ministry"/>
    <m/>
    <x v="0"/>
    <m/>
    <m/>
    <s v="To be determined"/>
    <s v="Medium"/>
    <s v="Project"/>
    <m/>
    <m/>
    <s v="To be determined"/>
    <s v="3. Budgeting &amp; Investment"/>
    <m/>
    <n v="0"/>
    <s v="New area of investment REMA 2024"/>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5"/>
    <n v="0"/>
    <n v="0"/>
    <m/>
    <m/>
    <m/>
    <m/>
    <m/>
    <s v=" Support to develop the concept note and cconduct feasibility study"/>
    <n v="550000"/>
    <s v="Environment and Natural Resources"/>
    <s v="Environmental Management"/>
    <x v="29"/>
    <s v="Non Government Organizations"/>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6"/>
    <n v="0"/>
    <n v="0"/>
    <m/>
    <m/>
    <m/>
    <m/>
    <m/>
    <s v=" Support to develop the concept note and cconduct feasibility study"/>
    <n v="500000"/>
    <s v="Environment and Natural Resources"/>
    <s v="Environmental Management"/>
    <x v="29"/>
    <s v="Non Government Organizations"/>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7"/>
    <n v="0"/>
    <n v="0"/>
    <m/>
    <m/>
    <m/>
    <m/>
    <m/>
    <s v=" Support to develop the concept note and cconduct feasibility study"/>
    <n v="500000"/>
    <s v="Environment and Natural Resources"/>
    <s v="Environmental Management"/>
    <x v="98"/>
    <s v="Sectoral Ministry"/>
    <m/>
    <x v="0"/>
    <m/>
    <m/>
    <s v="To be determined"/>
    <s v="Medium"/>
    <s v="Project"/>
    <s v="Ministry of Finance and Economic Planning (MINECOFIN)/GoR"/>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n v="400000000"/>
    <s v="Water"/>
    <s v="Adaptation"/>
    <s v="Ministry of Infrastructure (MININFRA)"/>
    <s v="Sectoral Ministry "/>
    <s v="Sectoral Ministry "/>
    <s v="Sectoral Ministry "/>
    <s v="To be determined (TBD)"/>
    <s v="affected Districts (Rubavu, Nyabihu, Musanze and Burera)"/>
    <s v="Establisment of Mitigation measures for flood control and Early warning system for floods in volcano area"/>
    <s v="Reduced GHG emissions from community-based DRR programs such as improved farming techniques"/>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8"/>
    <n v="18250475.69423892"/>
    <n v="4.5626189235597296E-2"/>
    <n v="17048501.82425892"/>
    <m/>
    <m/>
    <n v="671920.57764000003"/>
    <n v="530053.29234000004"/>
    <s v="Not Applicable"/>
    <s v="Not Applicable"/>
    <s v="Environment and Natural Resources"/>
    <s v="Integrated Water Resources Management "/>
    <x v="98"/>
    <s v="Sectoral Ministry"/>
    <m/>
    <x v="2"/>
    <s v="2020*"/>
    <n v="2026"/>
    <s v="Start date: 01/07/2019_x000a_Current End date: 2026_x000a_"/>
    <s v="Not Applicable"/>
    <s v="Project"/>
    <s v="Ministry of Finance and Economic Planning (MINECOFIN)/GoR"/>
    <s v="Government of Rwanda(GoR)"/>
    <s v="Government of Rwanda(GoR)"/>
    <s v="3. Budgeting &amp; Investment"/>
    <m/>
    <n v="18250475.69423892"/>
    <s v="The project’s objective is to reduce the adverse impacts of floods and likelihood of rivers in Volcanoes area during heavy rainfall                                                                                          ( Extended up to 2026 see MINECOFIN MTPIP 2023-2026)"/>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9"/>
    <n v="1823993"/>
    <n v="4.5599825000000004E-3"/>
    <m/>
    <m/>
    <m/>
    <m/>
    <m/>
    <s v="Not Applicable"/>
    <s v="Not Applicable"/>
    <s v="Environment and Natural Resources"/>
    <s v="Integrated Water Resources Management "/>
    <x v="48"/>
    <s v="Non Government Organizations"/>
    <m/>
    <x v="1"/>
    <n v="2020"/>
    <n v="2022"/>
    <s v="Start date: 2020_x000a_End date: 2022"/>
    <s v="Not Applicable"/>
    <s v="Technical Assistance"/>
    <s v="GCF"/>
    <s v="Grant/GoR"/>
    <s v="Multirateral"/>
    <s v="1. Knowledge Products (Capacity Building or Technology Transfer)"/>
    <m/>
    <n v="1823993"/>
    <m/>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0"/>
    <n v="0"/>
    <n v="0"/>
    <m/>
    <m/>
    <m/>
    <m/>
    <m/>
    <s v=" Support to develop the concept note and cconduct feasibility study"/>
    <n v="500000"/>
    <s v="Environment and Natural Resources"/>
    <s v="Integrated Water Resources Management "/>
    <x v="4"/>
    <s v="To be determined"/>
    <m/>
    <x v="0"/>
    <m/>
    <m/>
    <s v="To be determined"/>
    <s v="High"/>
    <s v="Technical Assistance"/>
    <m/>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1"/>
    <n v="5937230.668930578"/>
    <n v="1.4843076672326445E-2"/>
    <n v="2968615.334465289"/>
    <n v="2968615.334465289"/>
    <m/>
    <m/>
    <m/>
    <s v="Not Applicable"/>
    <s v="Not Applicable"/>
    <s v="Environment and Natural Resources"/>
    <s v="Integrated Water Resources Management "/>
    <x v="24"/>
    <s v="Sectoral Ministry"/>
    <m/>
    <x v="1"/>
    <s v="2020*"/>
    <n v="2022"/>
    <s v="Start date: 06/12/2019_x000a_End date: 30/6/2022_x000a_"/>
    <s v="Not Applicable"/>
    <s v="Project"/>
    <s v="FONERWA"/>
    <s v="Government of Rwanda(GoR)"/>
    <s v="Government of Rwanda(GoR)"/>
    <s v="3. Budgeting &amp; Investment"/>
    <m/>
    <n v="5937230.668930578"/>
    <m/>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n v="20000000"/>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2"/>
    <n v="140693.51867147477"/>
    <n v="7.0346759335737381E-3"/>
    <n v="140693.51867147477"/>
    <m/>
    <m/>
    <m/>
    <m/>
    <s v="Not Applicable"/>
    <s v="Not Applicable"/>
    <s v="Multi-Sector"/>
    <s v="Meteorology"/>
    <x v="6"/>
    <s v="Non Government Organizations"/>
    <m/>
    <x v="1"/>
    <n v="2020"/>
    <n v="2021"/>
    <s v="Start date: 2020_x000a_End date: 2021_x000a_"/>
    <s v="Not Applicable"/>
    <s v="Project"/>
    <m/>
    <s v="Grant/GoR"/>
    <s v="Multirateral"/>
    <s v="3. Budgeting &amp; Investment"/>
    <m/>
    <n v="140693.51867147477"/>
    <s v="Houses rehabilitation in Gakenke and Muhanga  Districts"/>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3"/>
    <n v="4703865.3590139262"/>
    <n v="0.23519326795069631"/>
    <n v="1175966.3397534816"/>
    <m/>
    <n v="1175966.3397534816"/>
    <n v="1175966.3397534816"/>
    <n v="1175966.3397534816"/>
    <s v="Not Applicable"/>
    <s v="Not Applicable"/>
    <s v="Multi-Sector"/>
    <s v="Meteorology"/>
    <x v="39"/>
    <s v="Sectoral Ministry"/>
    <m/>
    <x v="2"/>
    <s v="2020*"/>
    <n v="2024"/>
    <s v="Start date: 1/7/2018_x000a_End date: 30/6/2024_x000a_"/>
    <s v="Not Applicable"/>
    <s v="Project"/>
    <s v="Ministry of Finance and Economic Planning (MINECOFIN)/GoR"/>
    <s v="Government of Rwanda(GoR)"/>
    <s v="Government of Rwanda(GoR)"/>
    <m/>
    <m/>
    <n v="4703865.3590139262"/>
    <s v=" The project that aims to construct houses for households’ to be relocated from high risk zone in Rubavu"/>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4"/>
    <n v="0"/>
    <n v="0"/>
    <m/>
    <m/>
    <m/>
    <m/>
    <m/>
    <s v="1.Feasibility study                                                                                                       2. Design the  Meteorological  center"/>
    <n v="700000"/>
    <s v="Multi-Sector"/>
    <s v="Meteorology"/>
    <x v="39"/>
    <s v="Sectoral Ministry"/>
    <m/>
    <x v="0"/>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5"/>
    <n v="10627298.25612"/>
    <n v="0.53136491280599996"/>
    <m/>
    <m/>
    <n v="2331852.4460399998"/>
    <n v="4147722.9050400001"/>
    <n v="4147722.9050400001"/>
    <m/>
    <m/>
    <s v="Multi-Sector"/>
    <s v="Meteorology"/>
    <x v="103"/>
    <s v="Sectoral Ministry"/>
    <m/>
    <x v="2"/>
    <n v="2023"/>
    <n v="2026"/>
    <s v="Start date: 2023_x000a_End date: 2026_x000a_"/>
    <s v="Not Applicable"/>
    <s v="Project"/>
    <s v="GoR/AFD "/>
    <s v="Loan/GoR"/>
    <s v="Multirateral"/>
    <s v="3. Budgeting &amp; Investment"/>
    <m/>
    <n v="10627298.25612"/>
    <s v="New project MINECOFIN MTPIP 2024 "/>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6"/>
    <n v="0"/>
    <n v="0"/>
    <m/>
    <m/>
    <m/>
    <m/>
    <m/>
    <s v="1.Feasibility study                                                                                                       2. Design the  Meteorological  center"/>
    <n v="500000"/>
    <s v="Multi-Sector"/>
    <s v="Meteorology"/>
    <x v="39"/>
    <s v="Sectoral Ministry"/>
    <m/>
    <x v="0"/>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7"/>
    <n v="0"/>
    <n v="0"/>
    <m/>
    <m/>
    <m/>
    <m/>
    <m/>
    <s v="Not Applicable"/>
    <s v="Not Applicable"/>
    <s v="Multi-Sector"/>
    <s v="Meteorology"/>
    <x v="75"/>
    <s v="Sectoral Ministry"/>
    <m/>
    <x v="0"/>
    <m/>
    <m/>
    <s v="To be determined"/>
    <s v="Low"/>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8"/>
    <n v="0"/>
    <n v="0"/>
    <m/>
    <m/>
    <m/>
    <m/>
    <m/>
    <s v=" Support to develop the concept note "/>
    <n v="250000"/>
    <s v="Multi-Sector"/>
    <s v="Meteorology"/>
    <x v="75"/>
    <s v="Sectoral Ministry"/>
    <m/>
    <x v="0"/>
    <m/>
    <m/>
    <s v="To be determined"/>
    <s v="Medium"/>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2 Number of effective city contingency plans developed with gender consideration"/>
    <s v="To be determined (TBD)"/>
    <s v="To be determined (TBD)"/>
    <s v="To be determined (TBD)"/>
    <m/>
    <s v="Multi-sector"/>
    <s v="Adaptation"/>
    <s v="Ministry in Charge of Emergency Management (MINEMA)"/>
    <s v="Sectoral Ministry "/>
    <s v="Sectoral Ministry "/>
    <s v="Sectoral Ministry "/>
    <s v="To be determined (TBD)"/>
    <s v="MoE (Meteo Rwanda, REMA, RWB, MINALOC, MININFRA, NISR)"/>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9"/>
    <n v="0"/>
    <n v="0"/>
    <m/>
    <m/>
    <m/>
    <m/>
    <m/>
    <s v="Not Applicable"/>
    <s v="Not Applicable"/>
    <s v="Multi-Sector"/>
    <s v="Meteorology"/>
    <x v="104"/>
    <s v="Sectoral Ministry"/>
    <m/>
    <x v="0"/>
    <m/>
    <m/>
    <s v="To be determined"/>
    <s v="Low"/>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n v="10000000"/>
    <s v="Multi-sector"/>
    <s v="Adaptation"/>
    <s v="Ministry in Charge of Emergency Management (MINEMA)"/>
    <s v="Sectoral Ministry "/>
    <s v="Sectoral Ministry "/>
    <s v="Sectoral Ministry "/>
    <s v="Munyarugero Jean / METEO RWANDA ; 0788684086"/>
    <s v="MoE (Meteo Rwanda, REMA, RWB, MINALOC, MININFRA, NISR)"/>
    <m/>
    <s v="Reduced GHG emissions from community-based DRR programs such as improved farming techniques"/>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0"/>
    <n v="853722.37"/>
    <n v="8.5372237000000004E-2"/>
    <n v="374000.3"/>
    <n v="279722.07"/>
    <n v="200000"/>
    <m/>
    <m/>
    <s v="Not Applicable"/>
    <s v="Not Applicable"/>
    <s v="Multi-Sector"/>
    <s v="Meteorology"/>
    <x v="75"/>
    <s v="Sectoral Ministry"/>
    <m/>
    <x v="2"/>
    <s v="2020*"/>
    <n v="2024"/>
    <s v="Start Date: 3/12/2018  _x000a_End date: 30/6/2023                   Extended to 2024_x000a_"/>
    <s v="Not Applicable"/>
    <s v="Technical Assistance"/>
    <s v="UNDP"/>
    <s v="Grant/GoR"/>
    <s v="Multirateral"/>
    <s v="1. Knowledge Products (Capacity Building or Technology Transfer)"/>
    <m/>
    <n v="853722.37"/>
    <s v="Reduced GHG emissions from community-based DRR programs_x000a_such as improved farming techniques Countrywide.                    Updated ongoing-ongoing from $359,820 UNDP-2024)"/>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1"/>
    <n v="0"/>
    <n v="0"/>
    <m/>
    <m/>
    <m/>
    <m/>
    <m/>
    <s v="Not Applicable"/>
    <s v="Not Applicable"/>
    <s v="Multi-Sector"/>
    <s v="Meteorology"/>
    <x v="75"/>
    <s v="Sectoral Ministry"/>
    <m/>
    <x v="0"/>
    <m/>
    <m/>
    <s v="To be determined"/>
    <s v="Low"/>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2"/>
    <n v="0"/>
    <n v="0"/>
    <m/>
    <m/>
    <m/>
    <m/>
    <m/>
    <s v="1. Support to develop the concept note                                                   2.Feasibility study                                                                                                       3. Design the  Meteorological  center "/>
    <n v="25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3"/>
    <n v="0"/>
    <n v="0"/>
    <m/>
    <m/>
    <m/>
    <m/>
    <m/>
    <s v=" 1. Support to develop the concept note                                                                      2. Stakeholder engagement "/>
    <n v="250000"/>
    <s v="Multi-Sector"/>
    <s v="Meteorology"/>
    <x v="75"/>
    <s v="Sectoral Ministry"/>
    <m/>
    <x v="0"/>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4"/>
    <n v="0"/>
    <n v="0"/>
    <m/>
    <m/>
    <m/>
    <m/>
    <m/>
    <s v=" Support to develop the concept note and Feasibility study "/>
    <n v="25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5"/>
    <n v="0"/>
    <n v="0"/>
    <m/>
    <m/>
    <m/>
    <m/>
    <m/>
    <s v=" Support to develop the concept note  and conduct Feasibility study "/>
    <n v="30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6"/>
    <n v="10539073.854996424"/>
    <n v="1.0539073854996424"/>
    <m/>
    <m/>
    <m/>
    <m/>
    <m/>
    <s v="Not Applicable"/>
    <s v="Not Applicable"/>
    <s v="Multi-Sector"/>
    <s v="Meteorology"/>
    <x v="104"/>
    <s v="Sectoral Ministry"/>
    <m/>
    <x v="2"/>
    <n v="2020"/>
    <n v="2023"/>
    <s v="Start date: 1/7/2020_x000a_End date: 30/6/2023_x000a_"/>
    <s v="Not Applicable"/>
    <s v="Project"/>
    <s v="Ministry of Finance and Economic Planning (MINECOFIN)/GoR"/>
    <s v="Government of Rwanda(GoR)"/>
    <s v="Government of Rwanda(GoR)"/>
    <m/>
    <m/>
    <n v="10539073.854996424"/>
    <s v="Building resilience to minimize the effects of lightening hazard risks on human, material, environmental dimensions’ capacity Rutsiro"/>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7"/>
    <n v="0"/>
    <n v="0"/>
    <m/>
    <m/>
    <m/>
    <m/>
    <m/>
    <s v="1.Review of the concept note and development of the project proposal                 "/>
    <n v="250000"/>
    <s v="Multi-Sector"/>
    <s v="Meteorology"/>
    <x v="104"/>
    <s v="Sectoral Ministry"/>
    <m/>
    <x v="5"/>
    <m/>
    <m/>
    <s v="To be determined"/>
    <s v="High"/>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8"/>
    <n v="0"/>
    <n v="0"/>
    <m/>
    <m/>
    <m/>
    <m/>
    <m/>
    <s v="1.Review of the concept note and development of the project proposal              2. Support to the development of feasibility study"/>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9"/>
    <n v="0"/>
    <n v="0"/>
    <m/>
    <m/>
    <m/>
    <m/>
    <m/>
    <s v="1.Review of the concept note and development of the project proposal           2. Coonduct capacity need assessment"/>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0"/>
    <n v="0"/>
    <n v="0"/>
    <m/>
    <m/>
    <m/>
    <m/>
    <m/>
    <s v="1.Review of the concept note and development of the project proposal            2. Develop mainstreaming tools"/>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1"/>
    <n v="0"/>
    <n v="0"/>
    <m/>
    <m/>
    <m/>
    <m/>
    <m/>
    <s v="1.Review of the concept note and development of the project proposal             2. Support to the development of feasibility study. Construction design "/>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2"/>
    <n v="2017516.0497540913"/>
    <n v="0.20175160497540914"/>
    <n v="672505.34991803044"/>
    <n v="672505.34991803044"/>
    <n v="672505.34991803044"/>
    <m/>
    <m/>
    <s v="Not Applicable"/>
    <s v="Not Applicable"/>
    <s v="Multi-Sector"/>
    <s v="Meteorology"/>
    <x v="104"/>
    <s v="Sectoral Ministry"/>
    <m/>
    <x v="2"/>
    <s v="2020*"/>
    <n v="2023"/>
    <s v="Start date: 01/07/2019_x000a_End date: 30/06/2023_x000a_"/>
    <s v="Not Applicable"/>
    <s v="Technical Assistance"/>
    <s v="UNDP"/>
    <s v="Grant/GoR"/>
    <s v="Multirateral"/>
    <m/>
    <m/>
    <n v="2017516.0497540913"/>
    <s v=" Improved technical capacities of institutions at national, district and community level to reduce risks, manage and respond to natural disasters. 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n v="185000000"/>
    <s v="Multi-sector"/>
    <s v="Adaptation"/>
    <s v="Ministry of Health (MINISANTE)"/>
    <s v="Sectoral Ministry "/>
    <s v="Sectoral Ministry "/>
    <s v="Sectoral Ministry "/>
    <s v="To be determined (TBD)"/>
    <s v="Meteo Rwanda, Civil_x000a_society"/>
    <m/>
    <s v="Challenging to evaluate the several factors for health related GHG emissions"/>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3"/>
    <n v="58586976.618040144"/>
    <n v="0.31668636009751427"/>
    <n v="24879863.378500145"/>
    <m/>
    <m/>
    <n v="17167117.79874"/>
    <n v="16539995.4408"/>
    <s v="Not Applicable"/>
    <s v="Not Applicable"/>
    <s v="Health"/>
    <s v="Health"/>
    <x v="105"/>
    <s v="Sectoral Ministry"/>
    <m/>
    <x v="2"/>
    <s v="2020*"/>
    <n v="2026"/>
    <s v="Start date: 01/01/2018_x000a_End date: 30/06/2021              Extended to 2026_x000a_"/>
    <s v="Not Applicable"/>
    <s v="Project"/>
    <s v="Global Fund"/>
    <s v="Grant/GoR"/>
    <s v="Multirateral"/>
    <s v="3. Budgeting &amp; Investment"/>
    <m/>
    <n v="56360886.99046015"/>
    <s v="The purpose of the project is to eliminate malaria deaths by 2017 and reduce malaria morbidity pre-elimination level of less than 5%.                                                                                          Extended from $24,879,863 in 2018-2023 .See MINEFOFIN MTPIP 2023-2026"/>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4"/>
    <n v="42207.203073026962"/>
    <n v="2.2814704363798358E-4"/>
    <n v="42207.203073026962"/>
    <m/>
    <m/>
    <m/>
    <m/>
    <s v="Not Applicable"/>
    <s v="Not Applicable"/>
    <s v="Health"/>
    <s v="Health"/>
    <x v="105"/>
    <s v="Sectoral Ministry"/>
    <m/>
    <x v="1"/>
    <s v="2020*"/>
    <n v="2021"/>
    <s v="Start date: 1/9/2016_x000a_End date: 31/8/2021_x000a_"/>
    <s v="Not Applicable"/>
    <s v="Project"/>
    <s v="Global Fund"/>
    <s v="Grant/GoR"/>
    <s v="Multirateral"/>
    <m/>
    <m/>
    <n v="42207.203073026962"/>
    <s v="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5"/>
    <n v="491979.01362902491"/>
    <n v="2.659346019616351E-3"/>
    <n v="245989.50681451245"/>
    <n v="245989.50681451245"/>
    <m/>
    <m/>
    <m/>
    <s v="Not Applicable"/>
    <s v="Not Applicable"/>
    <s v="Health"/>
    <s v="Health"/>
    <x v="105"/>
    <s v="Sectoral Ministry"/>
    <m/>
    <x v="1"/>
    <s v="2020*"/>
    <n v="2022"/>
    <s v="Start date: 1/7/2019      _x000a_End date: 30/6/2022_x000a_"/>
    <s v="Not Applicable"/>
    <s v="Technical Assistance"/>
    <s v="WHO"/>
    <s v="Grant/GoR"/>
    <s v="Multirateral"/>
    <m/>
    <m/>
    <n v="491979.01362902491"/>
    <s v="The main project output is technical assistance in support to a strengthened health system"/>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4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6"/>
    <n v="0"/>
    <n v="0"/>
    <m/>
    <m/>
    <m/>
    <m/>
    <m/>
    <s v=" Support to develop the concept note and develop awereness materials"/>
    <n v="25000"/>
    <s v="Health"/>
    <s v="Health"/>
    <x v="106"/>
    <s v="Sectoral Ministry"/>
    <m/>
    <x v="0"/>
    <m/>
    <m/>
    <s v="To be determined"/>
    <s v="Medium"/>
    <s v="Project"/>
    <m/>
    <m/>
    <s v="To be determined"/>
    <m/>
    <m/>
    <n v="0"/>
    <s v="New area of investment"/>
  </r>
  <r>
    <s v="15. Enhanced Health promotion and environmental health"/>
    <s v="15.1 Preventive measures and create capacity to adapt to disease outbreaks strengthened"/>
    <s v="15.1.2 Percentage of Public Health Facilities (RH,PH,DH and HC) with effective waste management systems according to MOH / WHO standards (4th Health SSP, 2017-2024 p. 37)"/>
    <s v="76% (2016-2017)"/>
    <s v="100% (2023-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6"/>
    <n v="0"/>
    <n v="0"/>
    <m/>
    <m/>
    <m/>
    <m/>
    <m/>
    <s v="Not Applicable"/>
    <m/>
    <s v="To be determined"/>
    <s v="To be determined"/>
    <x v="4"/>
    <s v="To be determined"/>
    <m/>
    <x v="3"/>
    <m/>
    <m/>
    <s v="To be determined"/>
    <s v="Not Applicable"/>
    <s v="To be determined"/>
    <m/>
    <m/>
    <s v="To be determined"/>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0">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0"/>
    <n v="0"/>
    <n v="0"/>
    <m/>
    <m/>
    <m/>
    <m/>
    <m/>
    <s v="`"/>
    <n v="280000"/>
    <s v="Agriculture"/>
    <s v="Agriculture"/>
    <x v="0"/>
    <s v="Sectoral Ministry"/>
    <m/>
    <x v="0"/>
    <n v="2021"/>
    <n v="2024"/>
    <s v="Start date:01/07/2021                  End date: 30/06/2024"/>
    <s v="High"/>
    <s v="Project"/>
    <m/>
    <m/>
    <s v="To be determined"/>
    <m/>
    <s v="TPA 3. Sustainable land use and resource management, PoA 3.1 Adaptive and resilient land use management and spatial development"/>
    <n v="0"/>
    <s v="Concept note"/>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n v="235000000"/>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
    <n v="6853014.9500000002"/>
    <n v="2.9161765744680851E-2"/>
    <m/>
    <n v="6853014.9500000002"/>
    <m/>
    <m/>
    <m/>
    <m/>
    <s v="Not Applicable"/>
    <s v="Agriculture"/>
    <s v="Agriculture"/>
    <x v="1"/>
    <s v="Sectoral Ministry"/>
    <m/>
    <x v="1"/>
    <n v="2021"/>
    <n v="2022"/>
    <s v="Start date:30/04/2021                  End date: 30/06/2022"/>
    <s v="Not Applicable"/>
    <s v="Technical Assistance"/>
    <s v="Netherlands Ministry of Foreign Affairs through the EP-Nuffic Netherlands Initiative for Capacity development in Higher Education programme"/>
    <s v="Grant/GoR"/>
    <s v="Bilateral"/>
    <m/>
    <m/>
    <n v="6853014.9500000002"/>
    <s v="This Project was Completed in previous quarter._x000a_SEAD is designed to help achieve sustainable food security in Rwanda by improving education and training, research and community services in agricultural production and the management of value chains, land and water resources. "/>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
    <n v="2400997.91"/>
    <n v="1.0217012382978724E-2"/>
    <n v="2400997.91"/>
    <m/>
    <m/>
    <m/>
    <m/>
    <m/>
    <s v="Not Applicable"/>
    <s v="Agriculture"/>
    <s v="Agriculture"/>
    <x v="1"/>
    <s v="Sectoral Ministry"/>
    <m/>
    <x v="2"/>
    <n v="2020"/>
    <n v="2025"/>
    <s v="Start date:07/10/2020                 End date: 31/12/2025"/>
    <s v="Not Applicable"/>
    <s v="Technical Assistance"/>
    <s v="Netherlands "/>
    <s v="Grant"/>
    <s v="Bilateral"/>
    <m/>
    <m/>
    <n v="2400997.91"/>
    <s v="The objective of this project is to Strengthen Education for Agricultural Development value chain development in the Congo Nile Ridge Area (SEAD West) in North West through improved vocational and professional education and training in agriculture with nexus to water"/>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
    <n v="143391612.78031623"/>
    <n v="0.61017707566092017"/>
    <n v="997369.24169813446"/>
    <n v="2400199.04"/>
    <n v="997369.24169813446"/>
    <n v="4021369.8486000001"/>
    <n v="134975305.40831998"/>
    <s v="Not Applicable"/>
    <s v="Not Applicable"/>
    <s v="Agriculture"/>
    <s v="Agriculture"/>
    <x v="0"/>
    <s v="Sectoral Ministry"/>
    <m/>
    <x v="2"/>
    <s v="2020*"/>
    <n v="2026"/>
    <s v="Start date: 01/07/2017_x000a_End date: 30/06/2024                      Extended 2026_x000a_"/>
    <s v="Not Applicable"/>
    <s v="Project"/>
    <s v="Ministry of Finance and Economic Planning (MINECOFIN)/GoR"/>
    <s v="Government of Rwanda(GoR)"/>
    <s v="Government of Rwanda(GoR)"/>
    <s v="3. Budgeting &amp; Investment"/>
    <m/>
    <n v="73322988.553156272"/>
    <s v="The objective of the project is to increase the productivity levels of maize, rice, wheat, beans, soybean, cassava, Irish potato, and banana country wide . Extended to 2026 (MINECOFIN MTPIP) initial $72,455,490)"/>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
    <n v="4520624.1295800004"/>
    <n v="1.9236698423744682E-2"/>
    <m/>
    <m/>
    <m/>
    <n v="999361.45686000003"/>
    <n v="3521262.6727200001"/>
    <s v="Not Applicable"/>
    <s v="Not Applicable"/>
    <s v="Agriculture"/>
    <s v="Agriculture"/>
    <x v="2"/>
    <s v="Local Government (Districts, Provinces, CoK)"/>
    <m/>
    <x v="2"/>
    <n v="2023"/>
    <n v="2026"/>
    <s v="Start date: 2023_x000a_End date: 2026                _x000a_"/>
    <s v="Not Applicable"/>
    <s v="Project"/>
    <s v="Ministry of Finance and Economic Planning (MINECOFIN)/GoR"/>
    <s v="Government of Rwanda(GoR)"/>
    <s v="Government of Rwanda(GoR)"/>
    <s v="3. Budgeting &amp; Investment"/>
    <m/>
    <n v="4520624.1295800004"/>
    <s v="Rwamagan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
    <n v="1459703.8583399998"/>
    <n v="6.2115057801702123E-3"/>
    <m/>
    <m/>
    <m/>
    <n v="502418.30417999998"/>
    <n v="957285.55415999994"/>
    <s v="Not Applicable"/>
    <s v="Not Applicable"/>
    <s v="Agriculture"/>
    <s v="Agriculture"/>
    <x v="3"/>
    <s v="Local Government (Districts, Provinces, CoK)"/>
    <m/>
    <x v="2"/>
    <n v="2023"/>
    <n v="2026"/>
    <s v="Start date: 2023_x000a_End date: 2026                _x000a_"/>
    <s v="Not Applicable"/>
    <s v="Project"/>
    <s v="External"/>
    <s v="Grant/GoR"/>
    <s v="Multirateral"/>
    <s v="3. Budgeting &amp; Investment"/>
    <m/>
    <n v="1459703.8583399998"/>
    <s v="Muhang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3 % of women  and  man with rigth over agriculture  land under crop rotation (Gender and agriculture indicators, GMO, 2017 p.13)"/>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Female are more involved in agriculture compared to male, and most of them are in subsistence agriculture (EICV4, 2013/14).     "/>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n v="279000000"/>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
    <n v="2921276.3239038638"/>
    <n v="1.0470524458436787E-2"/>
    <n v="747654.29818386398"/>
    <n v="1095821.01"/>
    <m/>
    <n v="270418.2"/>
    <n v="807382.81571999996"/>
    <s v="Not Applicable"/>
    <s v="Not Applicable"/>
    <s v="Agriculture"/>
    <s v="Agriculture"/>
    <x v="0"/>
    <s v="Sectoral Ministry"/>
    <m/>
    <x v="2"/>
    <s v="2020*"/>
    <n v="2026"/>
    <s v="Start date: 01/07/2016_x000a_End date: 30/06/2023 (Extended to 2026)_x000a_"/>
    <s v="Not Applicable"/>
    <s v="Project"/>
    <s v="Ministry of Finance and Economic Planning (MINECOFIN)/GoR"/>
    <s v="Government of Rwanda(GoR)"/>
    <s v="Government of Rwanda(GoR)"/>
    <s v="3. Budgeting &amp; Investment"/>
    <m/>
    <n v="2921276.3239038638"/>
    <s v="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
    <n v="3461538.461538461"/>
    <n v="1.2406947890818856E-2"/>
    <n v="692307.69230769225"/>
    <n v="692307.69230769225"/>
    <n v="692307.69230769225"/>
    <n v="692307.69230769225"/>
    <n v="692307.69230769225"/>
    <s v="Not Applicable"/>
    <s v="Not Applicable"/>
    <s v="Agriculture"/>
    <s v="Agriculture"/>
    <x v="5"/>
    <s v="Non Government Organizations"/>
    <m/>
    <x v="4"/>
    <s v="2020*"/>
    <n v="2025"/>
    <s v="Start date: 01/01/2012_x000a_End date: 30/06/2025_x000a_"/>
    <s v="Not Applicable"/>
    <s v="Project"/>
    <s v="European Union (EU)"/>
    <s v="Grant/GoR"/>
    <s v="Multirateral"/>
    <m/>
    <m/>
    <n v="3461538.461538461"/>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
    <n v="54631.942694203331"/>
    <n v="1.9581341467456392E-4"/>
    <n v="36421.29512946889"/>
    <n v="18210.647564734445"/>
    <m/>
    <m/>
    <m/>
    <s v="Not Applicable"/>
    <s v="Not Applicable"/>
    <s v="Agriculture"/>
    <s v="Agriculture"/>
    <x v="6"/>
    <s v="Non Government Organizations"/>
    <m/>
    <x v="1"/>
    <s v="2020*"/>
    <n v="2020"/>
    <s v="Start date: 2018_x000a_End date: 2020_x000a_"/>
    <s v="Not Applicable"/>
    <s v="Project"/>
    <m/>
    <s v="Grant/GoR"/>
    <s v="Multirateral"/>
    <m/>
    <m/>
    <n v="36421.29512946889"/>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
    <n v="12038436.949948048"/>
    <n v="4.314851953386397E-2"/>
    <n v="1321845.7547713197"/>
    <n v="2685977.7772357226"/>
    <n v="2802092.1662210063"/>
    <n v="2595462.81384"/>
    <n v="2633058.4378800001"/>
    <s v="Not Applicable"/>
    <s v="Not Applicable"/>
    <s v="Agriculture"/>
    <s v="Agriculture"/>
    <x v="0"/>
    <s v="Sectoral Ministry"/>
    <m/>
    <x v="2"/>
    <n v="2020"/>
    <n v="2026"/>
    <s v="Start date: 01/03/2020_x000a_End date: 30/06/2024                   Extended to 2026_x000a_"/>
    <s v="Not Applicable"/>
    <s v="Project"/>
    <s v="ENABEL"/>
    <s v="Loan/GoR"/>
    <s v="Bilateral"/>
    <s v="3. Budgeting &amp; Investment"/>
    <m/>
    <n v="10785058.715008"/>
    <s v="Extended to from $ 9,337,573 (in 2020-2024) to $ 10785058.7 to (2026). See MTPIP MINECOFIN "/>
  </r>
  <r>
    <s v="1. Increased productivity, nutritional value and resilience through sustainable, diversified, and integrated crop, livestock, and fish production systems in a gender-responsive and climate resilient manner"/>
    <s v="1.2 Llivestock husbandry improved "/>
    <s v="1.2.2 Number of seeds multiplier Cooperatives disaggregated by gender head of cooperatives (Gender and agriculture indicators, GMO, 2017 p.17)"/>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
    <n v="535262.93725612597"/>
    <n v="1.9185051514556486E-3"/>
    <n v="535262.93725612597"/>
    <m/>
    <m/>
    <m/>
    <m/>
    <s v="Not Applicable"/>
    <s v="Not Applicable"/>
    <s v="Agriculture"/>
    <s v="Agriculture"/>
    <x v="0"/>
    <s v="Sectoral Ministry"/>
    <m/>
    <x v="1"/>
    <s v="2020*"/>
    <n v="2021"/>
    <s v="Start date: 04/03/2019_x000a_End date: 30/06/2021_x000a_"/>
    <s v="Not Applicable"/>
    <s v="Project"/>
    <s v="FONERWA"/>
    <s v="Government of Rwanda(GoR)"/>
    <s v="Government of Rwanda(GoR)"/>
    <m/>
    <m/>
    <n v="535262.93725612597"/>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2"/>
    <n v="11963309.671245804"/>
    <n v="4.2879246133497508E-2"/>
    <n v="2481654.835622902"/>
    <n v="2481654.835622902"/>
    <n v="7000000"/>
    <m/>
    <m/>
    <s v="Not Applicable"/>
    <s v="Not Applicable"/>
    <s v="Agriculture"/>
    <s v="Agriculture"/>
    <x v="7"/>
    <s v="Private Sector Company"/>
    <m/>
    <x v="1"/>
    <s v="2020*"/>
    <n v="2023"/>
    <s v="Start date: 01/07/2014_x000a_End date: 30/06/2023_x000a_"/>
    <s v="Not Applicable"/>
    <s v="Project"/>
    <s v="GOR/Cattle Ville Ranchers/Gako Beef Company Ltd"/>
    <s v="Government of Rwanda(GoR)"/>
    <s v="Government of Rwanda(GoR)"/>
    <m/>
    <m/>
    <n v="63000000"/>
    <s v="The objective of the project is to increase beef production through providing basic infrastructure in Gako far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3"/>
    <n v="4048742.88"/>
    <n v="1.4511623225806451E-2"/>
    <m/>
    <m/>
    <m/>
    <n v="3892742.88"/>
    <n v="156000"/>
    <s v="Not Applicable"/>
    <s v="Not Applicable"/>
    <s v="Agriculture"/>
    <s v="Agriculture"/>
    <x v="0"/>
    <s v="Sectoral Ministry"/>
    <m/>
    <x v="2"/>
    <s v="2020*"/>
    <n v="2026"/>
    <s v="Start date: 19/12/2016_x000a_End date: 01/07/2026_x000a_"/>
    <s v="Not Applicable"/>
    <s v="Project"/>
    <s v="IFAD/GoR"/>
    <s v="Grant/Loan/GoR"/>
    <s v="Multirateral"/>
    <m/>
    <m/>
    <n v="65069100"/>
    <s v="The project objective is to increase the Volume and value of milk sold from targeted small-holder dairy farmers. Extended to 2026 with additional fund of $ 4,048,742.8 (MINECOFIN MTPIP 2023-2026)"/>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4"/>
    <n v="502570.52"/>
    <n v="1.8013280286738353E-3"/>
    <m/>
    <n v="169501.02"/>
    <m/>
    <m/>
    <m/>
    <s v="Not Applicable"/>
    <s v="Not Applicable"/>
    <s v="Agriculture"/>
    <s v="Agriculture"/>
    <x v="8"/>
    <s v="Sectoral Ministry"/>
    <m/>
    <x v="2"/>
    <n v="2020"/>
    <n v="2023"/>
    <s v="Start date:30/07/2019_x000a_End date: 30/06/2023_x000a_"/>
    <s v="Not Applicable"/>
    <s v="Project"/>
    <s v="OCP-AFRICA-MOROCCO "/>
    <s v="Grant"/>
    <s v="Multirateral"/>
    <m/>
    <m/>
    <n v="502570.52"/>
    <s v="The purpose of the project is to support industries in Cow Value Chain by financing science, technology and innovation research related to Cow value chain."/>
  </r>
  <r>
    <s v="1. Increased productivity, nutritional value and resilience through sustainable, diversified, and integrated crop, livestock, and fish production systems in a gender-responsive and climate resilient manner"/>
    <s v="1.3 Manure management improved"/>
    <s v="1.3.1 Number of  new kraals"/>
    <s v="To be determined (TBD)"/>
    <s v="To be determined (TBD)"/>
    <s v="To be determined (TBD)"/>
    <n v="30500000"/>
    <s v="AFOLU (Agriculture, Forestry &amp; Other Land Use)"/>
    <s v="Mitigation"/>
    <s v="Ministry of Agriculture and Animal Resources (MINAGRI)"/>
    <s v="Sectoral Ministry "/>
    <s v="Sectoral Ministry "/>
    <s v="Sectoral Ministry "/>
    <s v="To be determined (TBD)"/>
    <m/>
    <s v="Adoption of more efficient manure management systems, including promotion of collective farms and training, under the Rwanda Livestock Master Plan. "/>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5"/>
    <n v="16243651.199999999"/>
    <n v="0.53257872786885241"/>
    <n v="291316.99245156237"/>
    <n v="291316.99245156237"/>
    <n v="291316.99245156237"/>
    <n v="291316.99245156237"/>
    <m/>
    <s v="Not Applicable"/>
    <s v="Not Applicable"/>
    <s v="Agriculture"/>
    <s v="Agriculture"/>
    <x v="0"/>
    <s v="Sectoral Ministry"/>
    <m/>
    <x v="2"/>
    <s v="2020*"/>
    <n v="2024"/>
    <s v="Start date: 01/07/2006_x000a_End date: 30/06/2024_x000a_"/>
    <s v="Not Applicable"/>
    <s v="Project"/>
    <s v="Ministry of Finance and Economic Planning (MINECOFIN)/GoR"/>
    <s v="Government of Rwanda(GoR)"/>
    <s v="Government of Rwanda(GoR)"/>
    <m/>
    <m/>
    <n v="16243651.199999999"/>
    <s v="The purpose of this project is to reduce poverty through dairy cattle farming; improving livelihoods through increased milk consumption and income generation"/>
  </r>
  <r>
    <s v="1. Increased productivity, nutritional value and resilience through sustainable, diversified, and integrated crop, livestock, and fish production systems in a gender-responsive and climate resilient manner"/>
    <s v="1.4 Fertilizers improved"/>
    <s v="1.4.1  Area (ha) compost application"/>
    <s v="To be determined (TBD)"/>
    <s v="11,090,756,475 tone"/>
    <s v="To be determined (TBD)"/>
    <n v="77000000"/>
    <s v="AFOLU (Agriculture, Forestry &amp; Other Land Use)"/>
    <s v="Mitigation"/>
    <s v="Ministry of Agriculture and Animal Resources (MINAGRI)"/>
    <s v="Sectoral Ministry "/>
    <s v="Sectoral Ministry "/>
    <s v="Sectoral Ministry "/>
    <s v="To be determined (TBD)"/>
    <m/>
    <s v=" Increased use of organic waste in soil fertilizers, supported by target to apply composting within all agricultural households by 2030, and more judicious fertilizer use and promotion of fertigation to enhance fertiliser uptake."/>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2 Quantity (t/ha) of compost application"/>
    <s v="1786524000 (2020/2021)"/>
    <s v="11,090,756,475 tone"/>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4 Fertilizers improved"/>
    <s v="1.4.3 Quantity (kg/t rice) deep fertiliser and biomass use in rice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6"/>
    <n v="0"/>
    <n v="0"/>
    <m/>
    <m/>
    <m/>
    <m/>
    <m/>
    <s v="1.Review of the concept note and development of the project proposal 2.Conduct a research survey on the use of biomass resources for composting and its conflict with other uses including biomass use for cooking and building materials                                                                                                               "/>
    <n v="280000"/>
    <s v="Agriculture"/>
    <s v="Agriculture"/>
    <x v="0"/>
    <s v="Sectoral Ministry"/>
    <m/>
    <x v="0"/>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4 Fertilizers improved"/>
    <s v="1.4.4 % of farmer who have accesses  to organic Fertilizers disaggregated by gender (Gender and agriculture indicators, GMO, 2017 p.15)"/>
    <s v="Male: 75% Female: 45% (National Agriculture Survey, 2013)"/>
    <s v="To be determined (TBD)"/>
    <s v="To be determined (TBD)"/>
    <m/>
    <s v="AFOLU (Agriculture, Forestry &amp; Other Land Use)"/>
    <s v="Mitigation"/>
    <s v="Ministry of Agriculture and Animal Resources (MINAGRI)"/>
    <s v="Sectoral Ministry "/>
    <s v="Sectoral Ministry "/>
    <s v="Sectoral Ministry "/>
    <s v="To be determined (TBD)"/>
    <m/>
    <s v="Women continue to have limited access to agricultural inputs including fertilizers. The limited land size prevents them from being eligible to the fertilizers’ subsidy programme (GENDER MONITORING OFFICE,  March  2017)_x000a_"/>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7"/>
    <n v="0"/>
    <n v="0"/>
    <m/>
    <m/>
    <m/>
    <m/>
    <m/>
    <s v="1.Review of the concept note and development of the project proposal             2. Support to the development of feasibility study and Environmental and Social Impact Assessment  (ESSIA)."/>
    <n v="280000"/>
    <s v="Agriculture"/>
    <s v="Agriculture"/>
    <x v="9"/>
    <s v="Private Sector Company"/>
    <m/>
    <x v="0"/>
    <m/>
    <m/>
    <s v="To be determined"/>
    <s v="High"/>
    <s v="Project"/>
    <m/>
    <m/>
    <s v="To be determined"/>
    <m/>
    <m/>
    <n v="0"/>
    <s v="Business Plan available. The project consist of making green organic fertilizer using Rwandan natural powdered limestone and volcanic basalt, lake sediments, and peat to produce a locally-made “natural organic fertilizer"/>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Radical terracing :125000 Ha                                                Progressive terracing:965,604 Ha                     (Baseline 2021,  PSTA4)   "/>
    <s v="Radical terracing: 142,500 Ha by 2024 (PSTA4)                                                     Progressive terracing: 1,007,624 Ha by 2024 (PSTA4)"/>
    <s v="To be determined (TBD)"/>
    <n v="924000000"/>
    <s v="AFOLU (Agriculture, Forestry &amp; Other Land Use)"/>
    <s v="Mitigation"/>
    <s v="Ministry of Agriculture and Animal Resources (MINAGRI)"/>
    <s v="Sectoral Ministry "/>
    <s v="Sectoral Ministry "/>
    <s v="Sectoral Ministry "/>
    <s v="To be determined (TBD)"/>
    <m/>
    <s v="Installation of 165,000 Ha land protection terracing structures in sloped arable areas to present soil erosion, leading to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8"/>
    <n v="102212.33985895358"/>
    <n v="1.1061941543176794E-4"/>
    <n v="34070.779952984529"/>
    <n v="34070.779952984529"/>
    <n v="34070.779952984529"/>
    <m/>
    <m/>
    <s v="Not Applicable"/>
    <s v="Not Applicable"/>
    <s v="Agriculture"/>
    <s v="Agriculture"/>
    <x v="6"/>
    <s v="Non Government Organizations"/>
    <m/>
    <x v="2"/>
    <n v="2020"/>
    <n v="2023"/>
    <s v="Start: 2020_x000a_End date: 2023 _x000a_"/>
    <s v="Not Applicable"/>
    <s v="Project"/>
    <s v="Not identified"/>
    <s v="Grant/GoR"/>
    <s v="Multirateral"/>
    <m/>
    <m/>
    <n v="102212.33985895358"/>
    <s v="Kayonza and Rutsiro"/>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9"/>
    <n v="26229113.273385111"/>
    <n v="2.8386486226607263E-2"/>
    <n v="5245822.6546770222"/>
    <n v="5245822.6546770222"/>
    <n v="5245822.6546770222"/>
    <n v="5245822.6546770222"/>
    <n v="5245822.6546770222"/>
    <s v="Not Applicable"/>
    <s v="Not Applicable"/>
    <s v="Agriculture"/>
    <s v="Agriculture"/>
    <x v="10"/>
    <s v="Sectoral Ministry"/>
    <m/>
    <x v="2"/>
    <n v="2020"/>
    <n v="2025"/>
    <s v="Start: 01/07/2019_x000a_End date: 30/06/2025 _x000a_"/>
    <s v="Not Applicable"/>
    <s v="Project"/>
    <s v="FONERWA/GCF"/>
    <s v="Grant/GoR"/>
    <s v="Multirateral"/>
    <m/>
    <m/>
    <n v="26229113.273385111"/>
    <s v="Gicumbi"/>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0"/>
    <n v="1923480"/>
    <n v="2.0816883116883118E-3"/>
    <m/>
    <m/>
    <m/>
    <n v="641160"/>
    <n v="1282320"/>
    <s v="Not Applicable"/>
    <s v="Not Applicable"/>
    <s v="Agriculture"/>
    <s v="Agriculture"/>
    <x v="11"/>
    <s v="Local Government (Districts, Provinces, CoK)"/>
    <m/>
    <x v="2"/>
    <n v="2023"/>
    <n v="2026"/>
    <s v="Start: 2023_x000a_End date: 2026_x000a_"/>
    <s v="Not Applicable"/>
    <s v="Project"/>
    <s v="Domestic Financing"/>
    <s v="Government of Rwanda(GoR)"/>
    <s v="Government of Rwanda(GoR)"/>
    <s v="3. Budgeting &amp; Investment"/>
    <m/>
    <n v="1923480"/>
    <s v="Musanze District,New Projec MINECOFIN MTPIP 2023-2026"/>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1"/>
    <n v="13065615.199999999"/>
    <n v="1.4140276190476189E-2"/>
    <n v="6532807.5999999996"/>
    <n v="6532807.5999999996"/>
    <m/>
    <m/>
    <m/>
    <s v="Not Applicable"/>
    <s v="Not Applicable"/>
    <s v="Agriculture"/>
    <s v="Agriculture"/>
    <x v="0"/>
    <s v="Sectoral Ministry"/>
    <m/>
    <x v="1"/>
    <s v="2020*"/>
    <n v="2022"/>
    <s v="Start: 2017_x000a_End date: 2022"/>
    <s v="Not Applicable"/>
    <s v="Project"/>
    <s v="USAID/CNFA"/>
    <s v="Grant"/>
    <s v="Multirateral"/>
    <m/>
    <m/>
    <n v="13065615.199999999"/>
    <s v="The project aims to sustainably increase smallholder farmers’ income, improve the nutritional status of women and children, and increase the resilience of Rwanda’s agricultural and food systems to a changing climate"/>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n v="173000000"/>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2"/>
    <n v="16286636.066552581"/>
    <n v="9.4142405008974459E-2"/>
    <n v="1430665.2210308607"/>
    <n v="1430665.2210308607"/>
    <n v="1430665.2210308607"/>
    <n v="3676837.5937799998"/>
    <n v="8317802.8096799999"/>
    <s v="Not Applicable"/>
    <s v="Not Applicable"/>
    <s v="Agriculture"/>
    <s v="Agriculture"/>
    <x v="12"/>
    <s v="Sectoral Ministry"/>
    <m/>
    <x v="2"/>
    <s v="2020*"/>
    <n v="2026"/>
    <s v="Start date: 01/07/2011_x000a_End date: 30/06/2023            Extended to 2026_x000a_"/>
    <s v="Not Applicable"/>
    <s v="Project"/>
    <s v="Ministry of Finance and Economic Planning (MINECOFIN)/GoR"/>
    <s v="Government of Rwanda(GoR)"/>
    <s v="Government of Rwanda(GoR)"/>
    <s v="3. Budgeting &amp; Investment"/>
    <m/>
    <n v="11881779.452732582"/>
    <s v="The objective of the project is to increase coffee production and productivity as well improving coffee quality. The Coffee production volumes will be increased (2.8 to 3.0kg/tree). Extended from concluded $ 9,560,066 to 2023-2026 MINECOFIN MTPIP"/>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3"/>
    <n v="1515942.0999098977"/>
    <n v="8.7626710977450738E-3"/>
    <n v="237293.04600494885"/>
    <n v="237293.04600494885"/>
    <m/>
    <n v="604556.00789999997"/>
    <n v="436800"/>
    <s v="Not Applicable"/>
    <s v="Not Applicable"/>
    <s v="Agriculture"/>
    <s v="Agriculture"/>
    <x v="12"/>
    <s v="Sectoral Ministry"/>
    <m/>
    <x v="2"/>
    <s v="2020*"/>
    <n v="2026"/>
    <s v="Start date: 01/07/2009_x000a_End date: 30/06/2023            Extended to 2026_x000a_"/>
    <s v="Not Applicable"/>
    <s v="Project"/>
    <s v="Ministry of Finance and Economic Planning (MINECOFIN)/GoR"/>
    <s v="Government of Rwanda(GoR)"/>
    <s v="Government of Rwanda(GoR)"/>
    <s v="3. Budgeting &amp; Investment"/>
    <m/>
    <n v="1515942.0999098977"/>
    <s v="The objective of the project is to Increase tea production and export through supporting in the expropriation, Resettlement &amp; livelihood restoration, Expansion program &amp; seedlings production, and factories construction.                                                                                                                                                        Extended from concluded (with $1,952,030 from 2009-2023) "/>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4"/>
    <n v="0"/>
    <n v="0"/>
    <m/>
    <m/>
    <m/>
    <m/>
    <m/>
    <s v="1.Review of the concept note and development of the project proposal           2. Support to the development of feasibility study"/>
    <n v="270000"/>
    <s v="Agriculture"/>
    <s v="Agriculture"/>
    <x v="13"/>
    <s v="Non Government Organizations"/>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5"/>
    <n v="960456.49800000014"/>
    <n v="5.5517716647398851E-3"/>
    <n v="320152.16600000003"/>
    <n v="320152.16600000003"/>
    <n v="320152.16600000003"/>
    <m/>
    <m/>
    <s v="Not Applicable"/>
    <s v="Not Applicable"/>
    <s v="Agriculture"/>
    <s v="Agriculture"/>
    <x v="12"/>
    <s v="Sectoral Ministry"/>
    <m/>
    <x v="1"/>
    <s v="2020*"/>
    <n v="2022"/>
    <s v="Start date:20/06/2017_x000a_End date: 30/06/2022_x000a_"/>
    <s v="Not Applicable"/>
    <s v="Project"/>
    <s v="FONERWA/DFID"/>
    <s v="Grant/GoR"/>
    <s v="Multirateral"/>
    <m/>
    <m/>
    <n v="1600760.83"/>
    <s v="The objective is to pilot a strategic mainstreaming project with focus on the development of mainstreaming of climate into a sector development and investment planning process"/>
  </r>
  <r>
    <s v="1. Increased productivity, nutritional value and resilience through sustainable, diversified, and integrated crop, livestock, and fish production systems in a gender-responsive and climate resilient manner"/>
    <s v="1.7 Conservation tillage enhanced "/>
    <s v="1.7.1  Area (ha) with conservation tillage"/>
    <s v="To be determined (TBD)"/>
    <s v="To be determined (TBD)"/>
    <s v="To be determined (TBD)"/>
    <n v="128000000"/>
    <s v="AFOLU (Agriculture, Forestry &amp; Other Land Use)"/>
    <s v="Mitigation"/>
    <s v="Ministry of Agriculture and Animal Resources (MINAGRI)"/>
    <s v="Sectoral Ministry "/>
    <s v="Sectoral Ministry "/>
    <s v="Sectoral Ministry "/>
    <s v="To be determined (TBD)"/>
    <m/>
    <s v="Reduction in vertical movement of soil, leaving more crop residue on the soil surface, thereby reducing soil erosion,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6"/>
    <n v="0"/>
    <n v="0"/>
    <m/>
    <m/>
    <m/>
    <m/>
    <m/>
    <s v=" Support to develop the concept note "/>
    <n v="280000"/>
    <s v="Agriculture"/>
    <s v="Agriculture"/>
    <x v="0"/>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n v="156000000"/>
    <s v="AFOLU (Agriculture, Forestry &amp; Other Land Use)"/>
    <s v="Mitigation"/>
    <s v="Ministry of Agriculture and Animal Resources (MINAGRI)"/>
    <s v="Sectoral Ministry "/>
    <s v="Sectoral Ministry "/>
    <s v="Sectoral Ministry "/>
    <s v="To be determined (TBD)"/>
    <m/>
    <s v="Replacement of 10% domestic cows with improved cow species; expansion of fish farming, poultry and other small livestock to increase protein food supply without increasing cows; and change in livestock mix. "/>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7"/>
    <n v="2793604.9397484371"/>
    <n v="1.7907723972746391E-2"/>
    <n v="994495.93974843714"/>
    <m/>
    <m/>
    <n v="780000"/>
    <n v="1019109"/>
    <s v="Not Applicable"/>
    <s v="Not Applicable"/>
    <s v="Agriculture"/>
    <s v="Agriculture"/>
    <x v="0"/>
    <s v="Sectoral Ministry"/>
    <m/>
    <x v="2"/>
    <s v="2020*"/>
    <n v="2026"/>
    <s v="Start date: 01/07/2015_x000a_End date: 30/06/2023                Extended 2026_x000a_ "/>
    <s v="Not Applicable"/>
    <s v="Project"/>
    <s v="Ministry of Finance and Economic Planning (MINECOFIN)/GoR"/>
    <s v="Government of Rwanda(GoR)"/>
    <s v="Government of Rwanda(GoR)"/>
    <s v="3. Budgeting &amp; Investment"/>
    <m/>
    <n v="2793604.9397484399"/>
    <s v="Rwamagana, Rutsiro, Rusizi, Rulindo, Ruhango, Rubavu, Nyaruguru, Gisagara  and Nyarugenge                                 Initial budget 2015-2023 : $994,496.                                                    Budget extension 2023-2026 : $ 1799109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8"/>
    <n v="0"/>
    <n v="0"/>
    <m/>
    <m/>
    <m/>
    <m/>
    <m/>
    <s v="Not Applicable"/>
    <n v="300000"/>
    <s v="Agriculture"/>
    <s v="Agriculture"/>
    <x v="0"/>
    <s v="Sectoral Ministry"/>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9"/>
    <n v="12590854.577815307"/>
    <n v="8.0710606268046839E-2"/>
    <n v="627274.99883765378"/>
    <n v="2531460.21"/>
    <n v="627274.99883765378"/>
    <n v="3736195.3613399998"/>
    <n v="5068649.0088"/>
    <s v="Not Applicable"/>
    <s v="Not Applicable"/>
    <s v="Agriculture"/>
    <s v="Agriculture"/>
    <x v="0"/>
    <s v="Sectoral Ministry"/>
    <m/>
    <x v="2"/>
    <s v="2020*"/>
    <n v="2026"/>
    <s v="Start date: 01/07/2014_x000a_End date: 30/06/2024                 Extended 2026_x000a_"/>
    <s v="Not Applicable"/>
    <s v="Project"/>
    <s v="Ministry of Finance and Economic Planning (MINECOFIN)/GoR"/>
    <s v="Government of Rwanda(GoR)"/>
    <s v="Government of Rwanda(GoR)"/>
    <s v="3. Budgeting &amp; Investment"/>
    <m/>
    <n v="10952574.1"/>
    <s v="The purpose of this project is to improve the competitiveness of the livestock subsector in regional and international markets. 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0"/>
    <n v="1226842.5631799998"/>
    <n v="7.8643754049999987E-3"/>
    <m/>
    <n v="249513.03"/>
    <m/>
    <n v="828029.60837999999"/>
    <n v="149299.92480000001"/>
    <s v="Not Applicable"/>
    <s v="Not Applicable"/>
    <s v="Agriculture"/>
    <s v="Agriculture"/>
    <x v="0"/>
    <s v="Sectoral Ministry"/>
    <m/>
    <x v="2"/>
    <s v="2020*"/>
    <n v="2026"/>
    <s v="Start date: 01/07/2019_x000a_End date: 30/06/2024                Extended 2026_x000a_"/>
    <s v="Not Applicable"/>
    <s v="Project"/>
    <s v="ENABEL"/>
    <s v="Grant"/>
    <s v="Bilateral"/>
    <s v="3. Budgeting &amp; Investment"/>
    <m/>
    <n v="12747994.859999999"/>
    <s v="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1"/>
    <n v="54415.832640000001"/>
    <n v="3.4881944000000003E-4"/>
    <m/>
    <m/>
    <m/>
    <n v="54415.832640000001"/>
    <m/>
    <s v="Not Applicable"/>
    <s v="Not Applicable"/>
    <s v="Agriculture"/>
    <s v="Agriculture"/>
    <x v="8"/>
    <s v="Sectoral Ministry"/>
    <m/>
    <x v="2"/>
    <n v="2023"/>
    <n v="2026"/>
    <s v="Start date: 2023_x000a_End date: 2026             _x000a_"/>
    <s v="Not Applicable"/>
    <s v="Project"/>
    <s v="ENABEL"/>
    <s v="Grant"/>
    <s v="Bilateral"/>
    <s v="3. Budgeting &amp; Investment"/>
    <m/>
    <n v="54415.832640000001"/>
    <s v="New project  (MINECOFIN MTPIP2023-2026)"/>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2"/>
    <n v="4638943.2694799993"/>
    <n v="2.9736815829999996E-2"/>
    <m/>
    <m/>
    <m/>
    <n v="1559220"/>
    <n v="3079723.2694799998"/>
    <m/>
    <m/>
    <s v="Agriculture"/>
    <s v="Agriculture"/>
    <x v="0"/>
    <s v="Sectoral Ministry"/>
    <s v="Fabrice (HoD)/_x000a_RAB 0785781138_x000a_"/>
    <x v="2"/>
    <n v="2023"/>
    <n v="2026"/>
    <s v="Start: 2023                              End : 2026"/>
    <s v="Not Applicable"/>
    <s v="Project"/>
    <s v="Ministry of Finance and Economic Planning (MINECOFIN)/GoR"/>
    <s v="Government of Rwanda(GoR)"/>
    <s v="Government of Rwanda(GoR)"/>
    <s v="3. Budgeting &amp; Investment"/>
    <m/>
    <n v="4638943.2694800003"/>
    <s v=" (Not retained for next Fiscal Year). it has an action plan and budget for 2022/23 from MINECOFIN.                                      Included from indicative to Ongoing Under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n v="24000000"/>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3"/>
    <n v="8288358.5052725915"/>
    <n v="0.34534827105302462"/>
    <n v="3166418.702992592"/>
    <n v="2588406.65"/>
    <m/>
    <n v="1861398.2758799999"/>
    <n v="672134.87639999995"/>
    <s v="Not Applicable"/>
    <s v="Not Applicable"/>
    <s v="Agriculture"/>
    <s v="Agriculture"/>
    <x v="0"/>
    <s v="Sectoral Ministry"/>
    <m/>
    <x v="2"/>
    <n v="2021"/>
    <n v="2026"/>
    <s v="Start date: 2020_x000a_End date:2026_x000a_"/>
    <s v="Not Applicable"/>
    <s v="Project"/>
    <s v="GoR &amp; Basket Fund and Grants"/>
    <s v="Grant/GoR"/>
    <s v="Multirateral"/>
    <s v="1. Knowledge Products (Capacity Building or Technology Transfer)"/>
    <m/>
    <n v="8288358.5052725924"/>
    <s v="The objective of the project is to enhance researchers’ capacity and financial support to High Yielding varieties development.                                                               Location: Countrywide                                                                                                                                                                                                                                                             Extedec from concluded with $ 12,916,842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4"/>
    <n v="678549.67770902533"/>
    <n v="2.8272903237876054E-2"/>
    <m/>
    <m/>
    <m/>
    <m/>
    <m/>
    <s v="Not Applicable"/>
    <s v="Not Applicable"/>
    <s v="Agriculture"/>
    <s v="Agriculture"/>
    <x v="14"/>
    <s v="Sectoral Ministry"/>
    <m/>
    <x v="1"/>
    <n v="2020"/>
    <n v="2021"/>
    <s v="Start date: 1-1-2020_x000a_End date: 31-12-2021_x000a_"/>
    <s v="Not Applicable"/>
    <s v="Technical Assistance"/>
    <s v="GREEN CLIMATE FUND (GCF)"/>
    <s v="Grant/GoR"/>
    <s v="Multirateral"/>
    <m/>
    <m/>
    <n v="678549.67770902533"/>
    <s v="PPF"/>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5"/>
    <n v="40800000"/>
    <n v="1.7"/>
    <m/>
    <m/>
    <m/>
    <m/>
    <m/>
    <s v="1.Development of full project proposal                "/>
    <n v="300000"/>
    <s v="Agriculture"/>
    <s v="Agriculture"/>
    <x v="14"/>
    <s v="Sectoral Ministry"/>
    <m/>
    <x v="5"/>
    <m/>
    <m/>
    <s v="To be determined"/>
    <s v="High"/>
    <s v="Technical Assistance"/>
    <s v="GREEN CLIMATE FUND (GCF)"/>
    <m/>
    <s v="To be determined"/>
    <m/>
    <m/>
    <n v="40800000"/>
    <s v="Recources mobilisation for the project implementatio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6"/>
    <n v="35000"/>
    <n v="1.4583333333333334E-3"/>
    <m/>
    <n v="35000"/>
    <m/>
    <m/>
    <m/>
    <s v="Not Applicable"/>
    <s v="Not Applicable"/>
    <s v="Agriculture"/>
    <s v="Agriculture"/>
    <x v="15"/>
    <s v="Non Government Organizations"/>
    <m/>
    <x v="1"/>
    <s v="2020*"/>
    <n v="2021"/>
    <s v="Start date: 15/01/2019_x000a_End date: 30/07/2021  _x000a_"/>
    <s v="Not Applicable"/>
    <s v="Technical Assistance"/>
    <s v="REMA/LDCF"/>
    <s v="Grant"/>
    <s v="Multirateral"/>
    <m/>
    <m/>
    <n v="35000"/>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37"/>
    <n v="217808.81"/>
    <n v="9.0753670833333324E-3"/>
    <m/>
    <n v="217808.81"/>
    <m/>
    <m/>
    <m/>
    <s v="Not Applicable"/>
    <s v="Not Applicable"/>
    <s v="Agriculture"/>
    <s v="Agriculture"/>
    <x v="16"/>
    <s v="Private Sector Company"/>
    <m/>
    <x v="1"/>
    <n v="2021"/>
    <n v="2022"/>
    <s v="Start date: 01/07/2021_x000a_End date: 30/09/2022  _x000a_"/>
    <s v="Not Applicable"/>
    <s v="Technical Assistance"/>
    <s v="Domestic Financing"/>
    <s v="Government of Rwanda(GoR)"/>
    <s v="Government of Rwanda(GoR)"/>
    <m/>
    <m/>
    <n v="217808.81"/>
    <s v="Annual FY2021/22 Achievements against targets_x000a_-_x0009_Allowance to students who are in professional internship (24 Private seed inspectors) attachments who will be deployed in districts was paid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8"/>
    <n v="1224157.6429759662"/>
    <n v="5.1006568457331924E-2"/>
    <n v="764224.1809928529"/>
    <n v="361666.85674547986"/>
    <n v="98266.605237633368"/>
    <n v="0"/>
    <n v="0"/>
    <s v="Not Applicable"/>
    <s v="Not Applicable"/>
    <s v="Agriculture"/>
    <s v="Agriculture"/>
    <x v="17"/>
    <s v="Sectoral Ministry"/>
    <m/>
    <x v="1"/>
    <s v="2020*"/>
    <n v="2024"/>
    <s v="Start date: 15/09/2016_x000a_End date: 31/12/2024 _x000a_"/>
    <s v="Not Applicable"/>
    <s v="Project"/>
    <s v="Global Environment Facility (GEF) "/>
    <s v="Grant/GoR"/>
    <s v="Multirateral"/>
    <s v="3. Budgeting &amp; Investment"/>
    <m/>
    <n v="1224157.6429759662"/>
    <s v="Gasabo, Kayonza, Kirehe, Bugesera, Ngororero and Musanze           Updated from $988,141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9"/>
    <n v="7220542.5300000003"/>
    <n v="0.30085593875"/>
    <m/>
    <n v="573000"/>
    <n v="1636870"/>
    <n v="2015060.73"/>
    <n v="2995611.8"/>
    <s v="Not Applicable"/>
    <s v="Not Applicable"/>
    <s v="Agriculture"/>
    <s v="Agriculture"/>
    <x v="17"/>
    <s v="Sectoral Ministry"/>
    <m/>
    <x v="2"/>
    <n v="2022"/>
    <n v="2028"/>
    <s v="Start date: 01/06/202022_x000a_End date: 31/06/2028  _x000a_"/>
    <s v="Not Applicable"/>
    <s v="Project"/>
    <s v="Global Environment Facility (GEF) /UNDP"/>
    <s v="Grant/GoR"/>
    <s v="Multirateral"/>
    <s v="3. Budgeting &amp; Investment"/>
    <m/>
    <n v="7220542.5300000003"/>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0"/>
    <n v="320000"/>
    <n v="1.3333333333333334E-2"/>
    <m/>
    <m/>
    <n v="20000"/>
    <n v="300000"/>
    <m/>
    <s v="Not Applicable"/>
    <s v="Not Applicable"/>
    <s v="Agriculture"/>
    <s v="Agriculture"/>
    <x v="17"/>
    <s v="Sectoral Ministry"/>
    <m/>
    <x v="4"/>
    <n v="2023"/>
    <n v="2024"/>
    <s v="Start date: 2023_x000a_End date: 2024_x000a_"/>
    <s v="Not Applicable"/>
    <s v="Project"/>
    <s v="Global Environment Facility (GEF) /UNDP"/>
    <s v="Grant/GoR"/>
    <s v="Multirateral"/>
    <s v="3. Budgeting &amp; Investment"/>
    <m/>
    <n v="320000"/>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41"/>
    <n v="0"/>
    <n v="0"/>
    <m/>
    <m/>
    <m/>
    <m/>
    <m/>
    <s v="Not Applicable"/>
    <s v="Not Applicable"/>
    <s v="Agriculture"/>
    <s v="Agriculture"/>
    <x v="17"/>
    <s v="Sectoral Ministry"/>
    <m/>
    <x v="0"/>
    <m/>
    <m/>
    <s v="To be determined"/>
    <s v="Medium"/>
    <s v="Project"/>
    <s v="GEF/WB "/>
    <m/>
    <s v="To be determined"/>
    <m/>
    <m/>
    <n v="0"/>
    <s v="new area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2"/>
    <n v="172223.96542866362"/>
    <n v="7.175998559527651E-3"/>
    <m/>
    <m/>
    <m/>
    <m/>
    <m/>
    <s v="Not Applicable"/>
    <s v="Not Applicable"/>
    <s v="Agriculture"/>
    <s v="Agriculture"/>
    <x v="18"/>
    <s v="Non Government Organizations"/>
    <m/>
    <x v="1"/>
    <n v="2020"/>
    <n v="2022"/>
    <s v="Start date: 30/10/2020_x000a_End date: 30/06/2022_x000a_"/>
    <s v="Not Applicable"/>
    <s v="Project"/>
    <s v="FONERWA"/>
    <s v="Government of Rwanda(GoR)"/>
    <s v="Government of Rwanda(GoR)"/>
    <m/>
    <m/>
    <n v="172223.96542866362"/>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3"/>
    <n v="939834.83129390876"/>
    <n v="3.9159784637246196E-2"/>
    <n v="115910.87444695442"/>
    <n v="115910.87444695442"/>
    <m/>
    <n v="156000"/>
    <n v="552013.08239999996"/>
    <s v="Not Applicable"/>
    <s v="Not Applicable"/>
    <s v="Agriculture"/>
    <s v="Agriculture"/>
    <x v="0"/>
    <s v="Sectoral Ministry"/>
    <m/>
    <x v="2"/>
    <s v="2020*"/>
    <n v="2026"/>
    <s v="Start date:01/07/2017_x000a_End date: 30/06/2023_x000a_Extended 2026"/>
    <s v="Not Applicable"/>
    <s v="Project"/>
    <s v="Ministry of Finance and Economic Planning (MINECOFIN)/GoR"/>
    <s v="Government of Rwanda(GoR)"/>
    <s v="Government of Rwanda(GoR)"/>
    <s v="2. Policy, Strategy &amp; Legislation"/>
    <m/>
    <n v="939834.83129390865"/>
    <s v="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
    <x v="44"/>
    <n v="0"/>
    <n v="0"/>
    <m/>
    <m/>
    <m/>
    <m/>
    <m/>
    <s v="1.Development of full project proposal       "/>
    <n v="300000"/>
    <s v="Agriculture"/>
    <s v="Agriculture"/>
    <x v="0"/>
    <s v="Sectoral Ministry"/>
    <m/>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5"/>
    <n v="108104.96129815467"/>
    <n v="4.5043733874231108E-3"/>
    <n v="36034.987099384889"/>
    <n v="36034.987099384889"/>
    <n v="36034.987099384889"/>
    <m/>
    <m/>
    <s v="Not Applicable"/>
    <s v="Not Applicable"/>
    <s v="Agriculture"/>
    <s v="Agriculture"/>
    <x v="6"/>
    <s v="Non Government Organizations"/>
    <m/>
    <x v="2"/>
    <m/>
    <m/>
    <s v="To be determined"/>
    <s v="Not Applicable"/>
    <s v="Project"/>
    <s v="Not identified"/>
    <s v="Government of Rwanda(GoR)"/>
    <s v="Government of Rwanda(GoR)"/>
    <m/>
    <m/>
    <n v="108104.96129815467"/>
    <s v="Rulindo District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6"/>
    <n v="1157322.1010580384"/>
    <n v="4.8221754210751602E-2"/>
    <n v="45757.261059019263"/>
    <n v="45757.261059019263"/>
    <m/>
    <n v="669648.35574000003"/>
    <n v="396159.22320000001"/>
    <s v="Not Applicable"/>
    <s v="Not Applicable"/>
    <s v="Agriculture"/>
    <s v="Agriculture"/>
    <x v="12"/>
    <s v="Sectoral Ministry"/>
    <m/>
    <x v="2"/>
    <s v="2020*"/>
    <n v="2026"/>
    <s v="Start date:01/07/2009_x000a_End date: 30/06/2023                  Extended to 2026_x000a_"/>
    <s v="Not Applicable"/>
    <s v="Project"/>
    <s v="Ministry of Finance and Economic Planning (MINECOFIN)/GoR"/>
    <s v="Government of Rwanda(GoR)"/>
    <s v="Government of Rwanda(GoR)"/>
    <s v="3. Budgeting &amp; Investment"/>
    <m/>
    <n v="1157322.1010580384"/>
    <s v="The objective of the project is to support and develop the horticulture value chain and new agricultural export chains Extended from concluded (with $108,600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7"/>
    <n v="2622672.85"/>
    <n v="0.10927803541666667"/>
    <n v="437112.14166666666"/>
    <n v="210774.06"/>
    <n v="210774.06"/>
    <m/>
    <m/>
    <s v="Not Applicable"/>
    <s v="Not Applicable"/>
    <s v="Agriculture"/>
    <s v="Agriculture"/>
    <x v="12"/>
    <s v="Sectoral Ministry"/>
    <m/>
    <x v="1"/>
    <s v="2020*"/>
    <n v="2022"/>
    <s v="Start date:01/07/2016_x000a_End date: 30/06/2022_x000a_"/>
    <s v="Not Applicable"/>
    <s v="Project"/>
    <s v="Ministry of Finance and Economic Planning (MINECOFIN)/GoR"/>
    <s v="Government of Rwanda(GoR)"/>
    <s v="Government of Rwanda(GoR)"/>
    <m/>
    <m/>
    <n v="2622672.85"/>
    <s v="The objective of the project is to increase production of Cocoons in Rwanda in both quantity and quality"/>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8"/>
    <n v="2207167.1477324464"/>
    <n v="9.1965297822185266E-2"/>
    <n v="13432.152952446422"/>
    <n v="54991.53"/>
    <m/>
    <n v="1488623.3520599999"/>
    <n v="650120.11271999998"/>
    <s v="Not Applicable"/>
    <s v="Not Applicable"/>
    <s v="Agriculture"/>
    <s v="Agriculture"/>
    <x v="12"/>
    <s v="Sectoral Ministry"/>
    <m/>
    <x v="2"/>
    <s v="2020*"/>
    <n v="2026"/>
    <s v="Start date:01/07/2017_x000a_End date: 30/06/2023              Extended to 2026 _x000a_"/>
    <s v="Not Applicable"/>
    <s v="Project"/>
    <s v="Ministry of Finance and Economic Planning (MINECOFIN)/GoR"/>
    <s v="Government of Rwanda(GoR)"/>
    <s v="Government of Rwanda(GoR)"/>
    <s v="3. Budgeting &amp; Investment"/>
    <m/>
    <n v="2207167.1477324464"/>
    <s v="The project’s objective is to implement the Rwanda logistics and distribution service strategy, which will enable Rwanda to overcome logistic difficulties.                                                    Extended from concluded (with $2,368,866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9"/>
    <n v="8817877.9499999993"/>
    <n v="0.36741158124999995"/>
    <m/>
    <n v="3275211.81"/>
    <m/>
    <m/>
    <m/>
    <s v="Not Applicable"/>
    <s v="Not Applicable"/>
    <s v="Agriculture"/>
    <s v="Agriculture"/>
    <x v="12"/>
    <s v="Sectoral Ministry"/>
    <m/>
    <x v="2"/>
    <s v="2020*"/>
    <n v="2024"/>
    <s v="Start date:01/07/2016_x000a_End date: 30/06/2024_x000a_"/>
    <s v="Not Applicable"/>
    <s v="Project"/>
    <s v="Ministry of Finance and Economic Planning (MINECOFIN)/GoR"/>
    <s v="Government of Rwanda(GoR)"/>
    <s v="Government of Rwanda(GoR)"/>
    <m/>
    <m/>
    <n v="8817877.9499999993"/>
    <s v="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0"/>
    <n v="0"/>
    <n v="0"/>
    <m/>
    <m/>
    <m/>
    <m/>
    <m/>
    <s v=" Support to develop the concept note and stakeholder engagement "/>
    <n v="20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1"/>
    <n v="28930.7909745"/>
    <n v="1.2054496239374999E-3"/>
    <n v="28930.790974499989"/>
    <m/>
    <m/>
    <m/>
    <m/>
    <s v="Not Applicable"/>
    <s v="Not Applicable"/>
    <s v="Agriculture"/>
    <s v="Agriculture"/>
    <x v="19"/>
    <s v="Non Government Organizations"/>
    <m/>
    <x v="1"/>
    <n v="2020"/>
    <n v="2021"/>
    <s v="Start date:25/09/2020_x000a_End date: 25/09/2021_x000a_"/>
    <s v="Not Applicable"/>
    <s v="Project"/>
    <s v="UNDP"/>
    <s v="Grant"/>
    <s v="Multirateral"/>
    <m/>
    <m/>
    <n v="28930.7909745"/>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2"/>
    <n v="516621.26740178547"/>
    <n v="2.1525886141741061E-2"/>
    <n v="516621.26740178547"/>
    <m/>
    <m/>
    <m/>
    <m/>
    <s v="Not Applicable"/>
    <s v="Not Applicable"/>
    <s v="Agriculture"/>
    <s v="Agriculture"/>
    <x v="19"/>
    <s v="Non Government Organizations"/>
    <m/>
    <x v="1"/>
    <n v="2020"/>
    <n v="2021"/>
    <s v="Start date:25/09/2020_x000a_End date: 25/09/2021_x000a_"/>
    <s v="Not Applicable"/>
    <s v="Project"/>
    <s v="NCF/SIDA"/>
    <s v="Grant"/>
    <s v="Multirateral"/>
    <m/>
    <m/>
    <n v="516621.26740178547"/>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3"/>
    <n v="20199087.856517002"/>
    <n v="0.84162866068820841"/>
    <m/>
    <n v="0"/>
    <n v="1342372.0167881947"/>
    <n v="10263464.259728806"/>
    <n v="8593251.5800000001"/>
    <s v="Not Applicable"/>
    <s v="Not Applicable"/>
    <s v="Agriculture"/>
    <s v="Agriculture"/>
    <x v="20"/>
    <s v="Non Government Organizations"/>
    <m/>
    <x v="2"/>
    <n v="2023"/>
    <n v="2030"/>
    <s v="Start date:2023_x000a_End date: 2053_x000a_"/>
    <s v="Not Applicable"/>
    <s v="Project"/>
    <s v="AstraZeneca through Refores'Action"/>
    <s v="Grant/GoR"/>
    <s v="Multirateral"/>
    <s v="3. Budgeting &amp; Investment"/>
    <m/>
    <n v="20199087.856517002"/>
    <s v="ARCOS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4"/>
    <n v="39318855.731219999"/>
    <n v="1.6382856554675"/>
    <m/>
    <m/>
    <m/>
    <n v="11651528.538000001"/>
    <n v="27667327.193220001"/>
    <s v="Not Applicable"/>
    <s v="Not Applicable"/>
    <s v="Agriculture"/>
    <s v="Agriculture"/>
    <x v="21"/>
    <s v="Local Government (Districts, Provinces, CoK)"/>
    <m/>
    <x v="2"/>
    <n v="2023"/>
    <n v="2026"/>
    <s v="Start date:2023_x000a_End date: 2026_x000a_"/>
    <s v="Not Applicable"/>
    <s v="Project"/>
    <s v="Mixed (TBD)"/>
    <s v="Grant/Loan/GoR"/>
    <s v="Multirateral"/>
    <s v="3. Budgeting &amp; Investment"/>
    <m/>
    <n v="39318855.731219999"/>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5"/>
    <n v="51662.126740178544"/>
    <n v="2.1525886141741061E-3"/>
    <n v="26864.305904892844"/>
    <n v="24797.820835285704"/>
    <m/>
    <m/>
    <m/>
    <s v="Not Applicable"/>
    <s v="Not Applicable"/>
    <s v="Agriculture"/>
    <s v="Agriculture"/>
    <x v="22"/>
    <s v="Non Government Organizations"/>
    <m/>
    <x v="1"/>
    <s v="2020*"/>
    <n v="2022"/>
    <s v="Start date:01/08/2018_x000a_End date: 31/07/2022_x000a_"/>
    <s v="Not Applicable"/>
    <s v="Project"/>
    <s v="Millennium Challenge Corporation (MCC)"/>
    <s v="Grant"/>
    <s v="Multirateral"/>
    <m/>
    <m/>
    <n v="51662.126740178544"/>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6"/>
    <n v="0"/>
    <n v="0"/>
    <m/>
    <m/>
    <m/>
    <m/>
    <m/>
    <s v="1.Review of the concept note and development of the project proposal  2.Conduct capacity need assessment                                                                                  3. capacity building"/>
    <n v="290000"/>
    <s v="Agriculture"/>
    <s v="Agriculture"/>
    <x v="23"/>
    <s v="Sectoral Ministry"/>
    <m/>
    <x v="0"/>
    <m/>
    <m/>
    <s v="To be determined"/>
    <s v="High"/>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7"/>
    <n v="0"/>
    <n v="0"/>
    <m/>
    <m/>
    <m/>
    <m/>
    <m/>
    <s v="1.Support to develop the concept note 2.Conduct capacity need assessment. "/>
    <n v="290000"/>
    <s v="Agriculture"/>
    <s v="Agriculture"/>
    <x v="23"/>
    <s v="Sectoral Ministry"/>
    <m/>
    <x v="0"/>
    <m/>
    <m/>
    <s v="To be determined"/>
    <s v="Medium"/>
    <s v="Technical Assistance"/>
    <m/>
    <m/>
    <s v="To be determined"/>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8"/>
    <n v="0"/>
    <n v="0"/>
    <m/>
    <m/>
    <m/>
    <m/>
    <m/>
    <s v=" 1.Support to develop the concept note                                                                        2. Stakeholders engagement "/>
    <n v="300000"/>
    <s v="Agriculture"/>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n v="200000000"/>
    <s v="AFOLU (Agriculture, Forestry &amp; Other Land Use)"/>
    <s v="Adaptation"/>
    <s v="Ministry of Agriculture and Animal Resources (MINAGRI)"/>
    <s v="Sectoral Ministry "/>
    <s v="Sectoral Ministry "/>
    <s v="Sectoral Ministry "/>
    <s v="To be determined (TBD)"/>
    <m/>
    <s v="The project aims to ensure national food security and mitigate the impacts of potential shocks of food supply"/>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59"/>
    <n v="72660578.521582142"/>
    <n v="0.36330289260791071"/>
    <n v="3069339.9414621401"/>
    <n v="4030584.47"/>
    <m/>
    <n v="10643266.868519999"/>
    <n v="54917387.241599999"/>
    <s v="Not Applicable"/>
    <s v="Not Applicable"/>
    <s v="Agriculture"/>
    <s v="Agriculture"/>
    <x v="23"/>
    <s v="Sectoral Ministry"/>
    <m/>
    <x v="2"/>
    <n v="2021"/>
    <n v="2026"/>
    <s v="Start date: 2021_x000a_End date: 30/06/2026_x000a_"/>
    <s v="Not Applicable"/>
    <s v="Project"/>
    <s v="Ministry of Finance and Economic Planning (MINECOFIN)/GoR and Grant "/>
    <s v="Grant/GoR"/>
    <s v="Multirateral"/>
    <m/>
    <m/>
    <n v="72660578.521582142"/>
    <s v="The objective of the project is to ensure national food security, mitigate the impacts of potential shocks to the food supply, and reduce malnutrition and hunger among the population, while avoiding market distortion. _x000a_Location: Nyagatare, Kicukiro, Nyanza, Nyamagabe and Nyabihu.                                                                                 Project extended : from2022-2023 ( $ 25109027.46) to 2024-2026 ( $ 65560654.1) see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s v="Sectoral Ministry "/>
    <s v="Sectoral Ministry "/>
    <s v="To be determined (TBD)"/>
    <m/>
    <s v="The project supports construction of  post-harvest infrastructures including among others warehouses, drying facilities, potatoes collection centers and cassava collection centers "/>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0"/>
    <n v="10266136.338314375"/>
    <n v="5.1330681691571872E-2"/>
    <n v="5352397.3848143751"/>
    <m/>
    <m/>
    <n v="1421181.0639"/>
    <n v="3492557.8895999999"/>
    <s v="Not Applicable"/>
    <s v="Not Applicable"/>
    <s v="Agriculture"/>
    <s v="Agriculture"/>
    <x v="0"/>
    <s v="Sectoral Ministry"/>
    <m/>
    <x v="2"/>
    <s v="2020*"/>
    <n v="2020"/>
    <s v="Start date: 28/03/14_x000a_End date: 30/12/2020_x000a_Extended to 2026"/>
    <s v="Not Applicable"/>
    <s v="Project"/>
    <s v="IFAD/GoR"/>
    <s v="Government of Rwanda(GoR)"/>
    <s v="Government of Rwanda(GoR)"/>
    <s v="3. Budgeting &amp; Investment"/>
    <m/>
    <n v="10266136.338314375"/>
    <s v="Extended from Concluded ($ 5,352,397) to ongoing. MTPIP MINECOFIN 2023-2026 (Construction post-harvest handling (10 drying shelters) in Kayonza Distric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1"/>
    <n v="0"/>
    <n v="0"/>
    <m/>
    <m/>
    <m/>
    <m/>
    <m/>
    <s v="1.Review of the concept note and development of the project proposal  2.Conduct capacity need assessment                                                                                  3. capacity building"/>
    <n v="280000"/>
    <s v="Agriculture"/>
    <s v="Agriculture"/>
    <x v="0"/>
    <s v="Sectoral Ministry"/>
    <s v="Petra (0788951818)"/>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2"/>
    <n v="376036.42050000001"/>
    <n v="1.8801821025E-3"/>
    <m/>
    <m/>
    <m/>
    <n v="123962.91258"/>
    <n v="252073.50792"/>
    <m/>
    <m/>
    <s v="Agriculture"/>
    <s v="Agriculture"/>
    <x v="12"/>
    <s v="Sectoral Ministry"/>
    <s v="Petra (0788951818)"/>
    <x v="2"/>
    <n v="2023"/>
    <n v="2026"/>
    <s v="Start: 2023 End 2026"/>
    <s v="Not Applicable"/>
    <s v="Project"/>
    <s v="Ministry of Finance and Economic Planning (MINECOFIN)/GoR_x000a_"/>
    <s v="Government of Rwanda(GoR)"/>
    <s v="Government of Rwanda(GoR)"/>
    <s v="3. Budgeting &amp; Investment"/>
    <m/>
    <n v="376036.42050000001"/>
    <s v="From without support to ongoing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3"/>
    <n v="5210028.1661999999"/>
    <n v="2.6050140831000001E-2"/>
    <m/>
    <m/>
    <m/>
    <n v="553428.16619999998"/>
    <n v="4656600"/>
    <m/>
    <m/>
    <s v="Agriculture"/>
    <s v="Agriculture"/>
    <x v="12"/>
    <s v="Sectoral Ministry"/>
    <m/>
    <x v="2"/>
    <s v="2020*"/>
    <n v="2026"/>
    <s v="Start date: 01/07/2011_x000a_End date: 30/06/2025              Extended to 2026"/>
    <s v="Not Applicable"/>
    <s v="Project"/>
    <s v="European Union (EU)"/>
    <s v="Grant/GoR"/>
    <s v="Government of Rwanda(GoR)"/>
    <s v="3. Budgeting &amp; Investment"/>
    <m/>
    <n v="5210028.1661999999"/>
    <s v="The objective of the project is to construct a well-managed and fully equipped modern fresh products market, to support the horticultural commodity chains serving both local and international markets.                                                                Extended to 2026 from $ 2,368,866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4"/>
    <n v="0"/>
    <n v="0"/>
    <m/>
    <m/>
    <m/>
    <m/>
    <m/>
    <s v=" Support to develop the concept note "/>
    <n v="28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5"/>
    <n v="749517.60936000012"/>
    <n v="3.7475880468000006E-3"/>
    <m/>
    <m/>
    <m/>
    <n v="128041.0404"/>
    <n v="621476.56896000006"/>
    <m/>
    <m/>
    <s v="Agriculture"/>
    <s v="Agriculture"/>
    <x v="12"/>
    <s v="Sectoral Ministry"/>
    <m/>
    <x v="2"/>
    <n v="2023"/>
    <n v="2026"/>
    <s v="Start: 2023                                  End: 2026"/>
    <m/>
    <s v="Project"/>
    <m/>
    <s v="Government of Rwanda(GoR)"/>
    <s v="Government of Rwanda(GoR)"/>
    <s v="3. Budgeting &amp; Investment"/>
    <m/>
    <n v="749517.60936"/>
    <s v="Extended from without support to ongoing. 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6"/>
    <n v="0"/>
    <n v="0"/>
    <m/>
    <m/>
    <m/>
    <m/>
    <m/>
    <s v=" 1.Support to develop the concept note .                                                             2.Purchase and installation of green house facilities for vegetable production"/>
    <n v="280000"/>
    <s v="Agriculture"/>
    <s v="Agriculture"/>
    <x v="12"/>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7"/>
    <n v="3398274.5502885701"/>
    <n v="1.699137275144285E-2"/>
    <n v="2479782.0835285704"/>
    <n v="168501.14"/>
    <m/>
    <n v="188150.55635999999"/>
    <n v="561840.77040000004"/>
    <s v="Not Applicable"/>
    <s v="Not Applicable"/>
    <s v="Agriculture"/>
    <s v="Agriculture"/>
    <x v="0"/>
    <s v="Sectoral Ministry"/>
    <m/>
    <x v="2"/>
    <s v="2020*"/>
    <n v="2026"/>
    <s v="Start date: 1/7/2019_x000a_ End date: 30/6/2023                 Extended to 2026_x000a_"/>
    <s v="Not Applicable"/>
    <s v="Project"/>
    <s v="Ministry of Finance and Economic Planning (MINECOFIN)/GoR"/>
    <s v="Government of Rwanda(GoR)"/>
    <s v="Government of Rwanda(GoR)"/>
    <s v="3. Budgeting &amp; Investment"/>
    <m/>
    <n v="3398274.5502885701"/>
    <s v="The objective of the project is to acquire the facilities to help in processing and harvest of maize produce                                   Location: Kicukiro.                                                                            Extended from concluded with $ 2,479,789 in 2023 to $3,398,275"/>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n v="3000000"/>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8"/>
    <n v="0"/>
    <n v="0"/>
    <m/>
    <m/>
    <m/>
    <m/>
    <m/>
    <s v="1.Review of the concept note and development of the project proposal             2. Support to the development of feasibility study"/>
    <n v="280000"/>
    <s v="Agriculture"/>
    <s v="Agriculture"/>
    <x v="0"/>
    <s v="Sectoral Ministry"/>
    <m/>
    <x v="0"/>
    <m/>
    <m/>
    <s v="To be determined"/>
    <s v="High"/>
    <s v="Technical Assistance"/>
    <m/>
    <m/>
    <s v="To be determined"/>
    <m/>
    <m/>
    <n v="0"/>
    <s v="Business Plan "/>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9"/>
    <n v="5560537.6200000001"/>
    <n v="1.8535125400000001"/>
    <m/>
    <m/>
    <m/>
    <m/>
    <m/>
    <m/>
    <m/>
    <s v="Agriculture"/>
    <s v="Agriculture"/>
    <x v="0"/>
    <s v="Sectoral Ministry"/>
    <m/>
    <x v="2"/>
    <s v="2020*"/>
    <n v="2024"/>
    <s v="Start date: 01/07/2017_x000a_End date: 31/06/2024_x000a_"/>
    <s v="Not Applicable"/>
    <s v="Project"/>
    <s v="Ministry of Finance and Economic Planning (MINECOFIN)/GoR"/>
    <s v="Government of Rwanda(GoR)"/>
    <s v="Government of Rwanda(GoR)"/>
    <m/>
    <m/>
    <n v="5560537.6200000001"/>
    <s v="The objective of this project is to have an integrated agricultural system that can interlink all agricultural activities with a reporting structure"/>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2  Percentage of farmers adopting appropriate technology and improved practices of crop management disaggregated by gender (PSTA4, p.101)"/>
    <s v="19.38% (Program-for-Results (P4R) 2016/2017)"/>
    <s v=" Total poulation : 40%   (PSTA Targetby 2024)"/>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x v="4"/>
    <s v="To be determined"/>
    <m/>
    <x v="3"/>
    <m/>
    <m/>
    <s v="To be determined"/>
    <s v="Not Applicable"/>
    <s v="To be determined"/>
    <m/>
    <m/>
    <s v="To be determined"/>
    <m/>
    <m/>
    <m/>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n v="346100000"/>
    <s v="AFOLU (Agriculture, Forestry &amp; Other Land Use)"/>
    <s v="Adaptation"/>
    <s v="Ministry of Agriculture and Animal Resources (MINAGRI)"/>
    <s v="Sectoral Ministry "/>
    <s v="Sectoral Ministry "/>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0"/>
    <n v="1808174.4359062493"/>
    <n v="5.224427725819848E-3"/>
    <n v="1808174.4359062493"/>
    <m/>
    <m/>
    <m/>
    <m/>
    <s v="Not Applicable"/>
    <s v="Not Applicable"/>
    <s v="Agriculture"/>
    <s v="Agriculture"/>
    <x v="0"/>
    <s v="Sectoral Ministry"/>
    <m/>
    <x v="1"/>
    <s v="2020*"/>
    <n v="2020"/>
    <s v="Start date: 15/01/2015_x000a_End date: 31/12/2020_x000a_"/>
    <s v="Not Applicable"/>
    <s v="Project"/>
    <s v="KOICA/GoR"/>
    <s v="Grant/GoR"/>
    <s v="Bilateral"/>
    <m/>
    <m/>
    <n v="1808174.4359062493"/>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1"/>
    <n v="521869.13"/>
    <n v="1.5078564865645767E-3"/>
    <m/>
    <m/>
    <m/>
    <m/>
    <m/>
    <s v="Not Applicable"/>
    <s v="Not Applicable"/>
    <s v="Agriculture"/>
    <s v="Agriculture"/>
    <x v="0"/>
    <s v="Sectoral Ministry"/>
    <m/>
    <x v="2"/>
    <n v="2021"/>
    <n v="2023"/>
    <s v="Start date: 01/01/2021_x000a_End date: 30/06/2023_x000a_"/>
    <s v="Not Applicable"/>
    <s v="Project"/>
    <s v="IFAD"/>
    <s v="Grant"/>
    <s v="Multirateral"/>
    <m/>
    <m/>
    <n v="521869.13"/>
    <s v="the project's objective is to support smallholder farmers to mitigate COVID-19 related shocks by improving their food security, resilience and livelihood status"/>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2"/>
    <n v="27708575.872793265"/>
    <n v="8.0059450658171813E-2"/>
    <n v="5491291.4403177546"/>
    <n v="5491291.4403177546"/>
    <n v="5491291.4403177546"/>
    <n v="8894701.5518399999"/>
    <n v="2340000"/>
    <s v="Not Applicable"/>
    <s v="Not Applicable"/>
    <s v="Agriculture"/>
    <s v="Agriculture"/>
    <x v="0"/>
    <s v="Sectoral Ministry"/>
    <m/>
    <x v="2"/>
    <s v="2020*"/>
    <n v="2026"/>
    <s v="Start date: 14/12/2018_x000a_End date: 31/08/2023                Extended 2026_x000a_"/>
    <s v="Not Applicable"/>
    <s v="Project"/>
    <s v="Wolrd Bank/GoR"/>
    <s v="Grant/GoR"/>
    <s v="Multirateral"/>
    <s v="3. Budgeting &amp; Investment"/>
    <m/>
    <n v="26538575.872793265"/>
    <s v="Rulindo, Rwamagana, Karongi, Rutsiro, Kayonza, Nyanza, Gatsibo, and Nyabihu.                                                                     Extended  from $ 16,473,874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3"/>
    <n v="0"/>
    <n v="0"/>
    <m/>
    <m/>
    <m/>
    <m/>
    <m/>
    <s v="1.Support to develop the concept note .                                                                   2 Mapping of agricultural lands for cassava"/>
    <n v="280000"/>
    <s v="Agriculture"/>
    <s v="Agriculture"/>
    <x v="0"/>
    <s v="Sectoral Ministry"/>
    <s v="Petra (0788951818)"/>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4"/>
    <n v="0"/>
    <n v="0"/>
    <m/>
    <m/>
    <m/>
    <m/>
    <m/>
    <s v="1.Review of the concept note and development of the project proposal                  2. Support to the development of feasibility study"/>
    <n v="280000"/>
    <s v="Agriculture"/>
    <s v="Agriculture"/>
    <x v="15"/>
    <s v="Non Government Organizations"/>
    <m/>
    <x v="0"/>
    <m/>
    <m/>
    <s v="To be determined"/>
    <s v="Medium"/>
    <s v="Project"/>
    <s v="KOICA"/>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5"/>
    <n v="0"/>
    <n v="0"/>
    <m/>
    <m/>
    <m/>
    <m/>
    <m/>
    <s v="1.Review of the concept note and development of the project proposal                  2. Support to the development of feasibility study"/>
    <n v="280000"/>
    <s v="Agriculture"/>
    <s v="Agriculture"/>
    <x v="24"/>
    <s v="Local Government (Districts, Provinces, CoK)"/>
    <m/>
    <x v="0"/>
    <n v="2021"/>
    <n v="2024"/>
    <s v="Start date: 2021_x000a_End date: 2024_x000a_"/>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6"/>
    <n v="0"/>
    <n v="0"/>
    <m/>
    <m/>
    <m/>
    <m/>
    <m/>
    <s v="1.Review of the concept note and development of the project proposal                  2. Support to the development of feasibility study"/>
    <n v="280000"/>
    <s v="Agriculture"/>
    <s v="Agriculture"/>
    <x v="20"/>
    <s v="Non Government Organizations"/>
    <m/>
    <x v="0"/>
    <m/>
    <m/>
    <m/>
    <s v="High"/>
    <s v="Project"/>
    <m/>
    <m/>
    <s v="To be determined"/>
    <m/>
    <m/>
    <n v="0"/>
    <s v="New area of investment ARCOS 2024"/>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7"/>
    <n v="0"/>
    <n v="0"/>
    <m/>
    <m/>
    <m/>
    <m/>
    <m/>
    <s v=" 1.Support to develop the concept note .                                                                   2 Mapping of fragile and vulnerable agricultural lands"/>
    <n v="280000"/>
    <s v="Agriculture"/>
    <s v="Agriculture"/>
    <x v="24"/>
    <s v="Local Government (Districts, Provinces, CoK)"/>
    <m/>
    <x v="0"/>
    <n v="2021"/>
    <n v="2024"/>
    <s v="Start date: 2021_x000a_End date: 2024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8"/>
    <n v="10552975.869999999"/>
    <n v="3.0491117798324183E-2"/>
    <m/>
    <n v="695454.21"/>
    <m/>
    <n v="952467.78275999997"/>
    <n v="87938.760000000009"/>
    <s v="Not Applicable"/>
    <s v="Not Applicable"/>
    <s v="Agriculture"/>
    <s v="Agriculture"/>
    <x v="0"/>
    <s v="Sectoral Ministry"/>
    <m/>
    <x v="2"/>
    <n v="2021"/>
    <n v="2026"/>
    <s v="Start date: 2021_x000a_End date: 2025                             Extended 2026"/>
    <s v="Not Applicable"/>
    <s v="Project"/>
    <s v="KOICA"/>
    <s v="Grant/GoR"/>
    <s v="Bilateral"/>
    <s v="3. Budgeting &amp; Investment"/>
    <m/>
    <n v="10552975.869999999"/>
    <s v="The objective of the project is with the purpose to increase the agricultural productivity of organized farmers in the marshlands and adjacent hillsides targeted for development; Extended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9"/>
    <n v="894917.98479999998"/>
    <n v="2.5857208459982664E-3"/>
    <n v="168847.61"/>
    <n v="168847.61"/>
    <m/>
    <n v="168629.06112"/>
    <n v="388593.70367999998"/>
    <s v="Not Applicable"/>
    <s v="Not Applicable"/>
    <s v="Agriculture"/>
    <s v="Agriculture"/>
    <x v="0"/>
    <s v="Sectoral Ministry"/>
    <m/>
    <x v="2"/>
    <s v="2020*"/>
    <n v="2026"/>
    <s v="Start date: 01/07/2010_x000a_End date: 30/06/2023             Extended to 2026"/>
    <s v="Not Applicable"/>
    <s v="Project"/>
    <s v="Ministry of Finance and Economic Planning (MINECOFIN)/GoR"/>
    <s v="Government of Rwanda(GoR)"/>
    <s v="Government of Rwanda(GoR)"/>
    <s v="3. Budgeting &amp; Investment"/>
    <m/>
    <n v="894917.98479999998"/>
    <s v="The objective of the project is to promote efficient agricultural practices that will guarantee food security, provide employment for the citizens, raw material for all agro-based industries as well as increasing exports                                                                 Extended from concluded (with $4,466,019 from 2010-2023) to$ (2026)"/>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0"/>
    <n v="4185935.2173600001"/>
    <n v="1.2094583118636232E-2"/>
    <m/>
    <m/>
    <m/>
    <n v="1496753.3022"/>
    <n v="2689181.9151600003"/>
    <s v="Not Applicable"/>
    <s v="Not Applicable"/>
    <s v="Agriculture"/>
    <s v="Agriculture"/>
    <x v="25"/>
    <s v="Local Government (Districts, Provinces, CoK)"/>
    <m/>
    <x v="2"/>
    <n v="2023"/>
    <n v="2026"/>
    <s v="Start date:2023_x000a_End date: 2026            "/>
    <s v="Not Applicable"/>
    <s v="Project"/>
    <s v="Mixed (TBD)"/>
    <s v="Grant/GoR"/>
    <s v="Multirateral"/>
    <s v="3. Budgeting &amp; Investment"/>
    <m/>
    <n v="4185935.2173600001"/>
    <s v="New project MTPIP 2023-2026 Rubavu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1"/>
    <n v="7676163.1580399992"/>
    <n v="2.2179032528286621E-2"/>
    <m/>
    <m/>
    <m/>
    <n v="2192589.0526799997"/>
    <n v="5483574.1053599995"/>
    <s v="Not Applicable"/>
    <s v="Not Applicable"/>
    <s v="Agriculture"/>
    <s v="Agriculture"/>
    <x v="11"/>
    <s v="Local Government (Districts, Provinces, CoK)"/>
    <m/>
    <x v="2"/>
    <n v="2023"/>
    <n v="2026"/>
    <s v="Start date:2023_x000a_End date: 2026            "/>
    <s v="Not Applicable"/>
    <s v="Project"/>
    <s v="Ministry of Finance and Economic Planning (MINECOFIN)/GoR"/>
    <s v="Government of Rwanda(GoR)"/>
    <s v="Government of Rwanda(GoR)"/>
    <s v="3. Budgeting &amp; Investment"/>
    <m/>
    <n v="7676163.1580400001"/>
    <s v="New project MTPIP 2023-2026 Musanze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2"/>
    <n v="1308000"/>
    <n v="3.7792545507078878E-3"/>
    <m/>
    <m/>
    <m/>
    <m/>
    <m/>
    <s v="Not Applicable"/>
    <s v="Not Applicable"/>
    <s v="Agriculture"/>
    <s v="Agriculture"/>
    <x v="0"/>
    <s v="Sectoral Ministry"/>
    <m/>
    <x v="2"/>
    <n v="2023"/>
    <n v="2026"/>
    <s v="Start date: 01/08/2023_x000a_End date: 31/12/2026             "/>
    <s v="Not Applicable"/>
    <s v="Project"/>
    <s v="BMZ/Germany"/>
    <s v="Grant/GoR"/>
    <s v="Multirateral"/>
    <s v="3. Budgeting &amp; Investment"/>
    <m/>
    <n v="1308000"/>
    <s v="New project GIZ 2024"/>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n v="2261000"/>
    <s v="AFOLU (Agriculture, Forestry &amp; Other Land Use)"/>
    <s v="Adaptation"/>
    <s v="Ministry of Agriculture and Animal Resources (MINAGRI)"/>
    <s v="Sectoral Ministry "/>
    <s v="Sectoral Ministry "/>
    <s v="Sectoral Ministry "/>
    <s v="To be determined (TBD)"/>
    <m/>
    <s v="the project supports water Infrastructure for hillside Irrigation_x000a_"/>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3"/>
    <n v="61863013.04526116"/>
    <n v="27.360908025325589"/>
    <n v="33942608.048481159"/>
    <n v="21062642.5"/>
    <m/>
    <n v="4729920.8322599996"/>
    <n v="2127841.6645200001"/>
    <s v="Not Applicable"/>
    <s v="Not Applicable"/>
    <s v="Agriculture"/>
    <s v="Agriculture"/>
    <x v="0"/>
    <s v="Sectoral Ministry"/>
    <m/>
    <x v="2"/>
    <s v="2020*"/>
    <n v="2026"/>
    <s v="Start date: 01/01/2019_x000a_End date: 30/06/2023                  Extended 2026_x000a_"/>
    <s v="Not Applicable"/>
    <s v="Project"/>
    <s v="NETAFIM/GoR"/>
    <s v="Grant/GoR"/>
    <s v="Multirateral"/>
    <m/>
    <m/>
    <n v="61863013.045261152"/>
    <s v="The objectives of the project are:_x000a_-_x0009_Create a &quot;leap-frog&quot; development of Rwanda's agricultural eco-system _x000a_-_x0009_Ensure food security to Rwanda through cutting edge technology, knowledge, knowhow and best practices.                 Extended from $ 54,762,871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4"/>
    <n v="7871239.6773600001"/>
    <n v="3.4813090125431225"/>
    <n v="430517.7"/>
    <n v="430517.7"/>
    <n v="430517.7"/>
    <n v="1141905.9834"/>
    <n v="5437780.5939600002"/>
    <s v="Not Applicable"/>
    <s v="Not Applicable"/>
    <s v="Agriculture"/>
    <s v="Agriculture"/>
    <x v="0"/>
    <s v="Sectoral Ministry"/>
    <m/>
    <x v="2"/>
    <n v="2021"/>
    <n v="2026"/>
    <s v="Start date: 1/7/2011_x000a_End date: 30/6/2023 (Extended 2026)_x000a_"/>
    <s v="Not Applicable"/>
    <s v="Project"/>
    <s v="Ministry of Finance and Economic Planning (MINECOFIN)/GoR"/>
    <s v="Government of Rwanda(GoR)"/>
    <s v="Government of Rwanda(GoR)"/>
    <s v="3. Budgeting &amp; Investment"/>
    <m/>
    <n v="16737080.981377855"/>
    <s v="Countrywide.  Initial budget 2011-2023 ($5,166,213) Extension 2023-2026 ( $ 6,579,686.5)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5"/>
    <n v="191392.66130273131"/>
    <n v="8.4649562716820573E-2"/>
    <m/>
    <m/>
    <m/>
    <m/>
    <m/>
    <s v="Not Applicable"/>
    <s v="Not Applicable"/>
    <s v="Agriculture"/>
    <s v="Agriculture"/>
    <x v="26"/>
    <s v="Non Government Organizations"/>
    <m/>
    <x v="1"/>
    <n v="2020"/>
    <n v="2022"/>
    <s v="Start date: 21/10/2020_x000a_End date: 30/6/2022_x000a_"/>
    <s v="Not Applicable"/>
    <s v="Project"/>
    <s v="FONERWA"/>
    <s v="Government of Rwanda(GoR)"/>
    <s v="Government of Rwanda(GoR)"/>
    <m/>
    <m/>
    <n v="191392.66130273131"/>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6"/>
    <n v="29903684.579404734"/>
    <n v="13.225866687043226"/>
    <n v="9775944.527201578"/>
    <n v="9775944.527201578"/>
    <n v="9775944.527201578"/>
    <n v="575850.99780000001"/>
    <m/>
    <s v="Not Applicable"/>
    <s v="Not Applicable"/>
    <s v="Agriculture"/>
    <s v="Agriculture"/>
    <x v="0"/>
    <s v="Sectoral Ministry"/>
    <m/>
    <x v="2"/>
    <s v="2020*"/>
    <n v="2026"/>
    <s v="Start date: 01/01/2019_x000a_End date: 31/12/2026_x000a_"/>
    <s v="Not Applicable"/>
    <s v="Project"/>
    <s v="IFAD/GoR"/>
    <s v="Grant/GoR"/>
    <s v="Multirateral"/>
    <m/>
    <m/>
    <n v="48879722.63600789"/>
    <s v="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7"/>
    <n v="17592144.18"/>
    <n v="7.7806918089341002"/>
    <m/>
    <m/>
    <m/>
    <n v="5107847.9399999995"/>
    <n v="12484296.239999998"/>
    <s v="Not Applicable"/>
    <s v="Not Applicable"/>
    <s v="Agriculture"/>
    <s v="Agriculture"/>
    <x v="0"/>
    <s v="Sectoral Ministry"/>
    <m/>
    <x v="2"/>
    <n v="2023"/>
    <n v="2026"/>
    <s v="Start date: 2023_x000a_End date: 2026_x000a_"/>
    <s v="Not Applicable"/>
    <s v="Project"/>
    <s v="IFAD/GoR"/>
    <s v="Grant/GoR"/>
    <s v="Multirateral"/>
    <m/>
    <m/>
    <n v="17592144.18"/>
    <s v="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8"/>
    <n v="77929793.288879991"/>
    <n v="34.466958553241923"/>
    <m/>
    <m/>
    <m/>
    <n v="35500532.08884"/>
    <n v="42429261.200039998"/>
    <s v="Not Applicable"/>
    <s v="Not Applicable"/>
    <s v="Agriculture"/>
    <s v="Agriculture"/>
    <x v="0"/>
    <s v="Sectoral Ministry"/>
    <m/>
    <x v="2"/>
    <n v="2023"/>
    <n v="2026"/>
    <s v="Start date: 2023_x000a_End date: 2026_x000a_"/>
    <s v="Not Applicable"/>
    <s v="Project"/>
    <m/>
    <s v="Grant/Loan/GoR"/>
    <s v="Multirateral"/>
    <m/>
    <m/>
    <n v="77929793.288880005"/>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89"/>
    <n v="315394.58106"/>
    <n v="0.13949340161875276"/>
    <m/>
    <m/>
    <m/>
    <n v="315394.58106"/>
    <m/>
    <s v="Not Applicable"/>
    <s v="Not Applicable"/>
    <s v="Agriculture"/>
    <s v="Agriculture"/>
    <x v="23"/>
    <s v="Sectoral Ministry"/>
    <m/>
    <x v="2"/>
    <n v="2023"/>
    <n v="2024"/>
    <s v="Start date: 2023_x000a_End date: 2024_x000a_"/>
    <s v="Not Applicable"/>
    <s v="Project"/>
    <s v="Buffet Foundation "/>
    <s v="Grant/GoR"/>
    <s v="Multirateral"/>
    <m/>
    <m/>
    <n v="315394.58106"/>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0"/>
    <n v="0"/>
    <n v="0"/>
    <m/>
    <m/>
    <m/>
    <m/>
    <m/>
    <s v="1.Support to develop the concept note                                                                2. Support to the development of feasibility study"/>
    <n v="300000"/>
    <s v="Agriculture"/>
    <s v="Agriculture"/>
    <x v="19"/>
    <s v="Non Government Organizations"/>
    <m/>
    <x v="0"/>
    <n v="2021"/>
    <n v="2023"/>
    <s v="Start date: 01/06/2021_x000a_End date: 31/12/2023_x000a_"/>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1"/>
    <n v="591846.15600047098"/>
    <n v="0.2617630057498766"/>
    <n v="459866.116000471"/>
    <n v="131980.04"/>
    <m/>
    <m/>
    <m/>
    <s v="Not Applicable"/>
    <s v="Not Applicable"/>
    <s v="Agriculture"/>
    <s v="Agriculture"/>
    <x v="0"/>
    <s v="Sectoral Ministry"/>
    <m/>
    <x v="1"/>
    <s v="2020*"/>
    <n v="2023"/>
    <s v="Start date: 01/07/2015_x000a_End date: 30/06/2023_x000a_"/>
    <s v="Not Applicable"/>
    <s v="Project"/>
    <s v="Ministry of Finance and Economic Planning (MINECOFIN)/GoR"/>
    <s v="Government of Rwanda(GoR)"/>
    <s v="Government of Rwanda(GoR)"/>
    <m/>
    <m/>
    <n v="4221190.3499999996"/>
    <s v="The objective of the project is to rehabilitate the scheme and increase Rice Productivity through improvement of topographical status of land."/>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2"/>
    <n v="92570553.008379728"/>
    <n v="40.942305620689837"/>
    <n v="14669460.887879727"/>
    <n v="12390209.560000001"/>
    <n v="15577083.169439999"/>
    <n v="18750150.541200001"/>
    <n v="31183648.849859998"/>
    <s v="Not Applicable"/>
    <s v="Not Applicable"/>
    <s v="Agriculture"/>
    <s v="Agriculture"/>
    <x v="0"/>
    <s v="Sectoral Ministry"/>
    <m/>
    <x v="2"/>
    <n v="2021"/>
    <n v="2026"/>
    <s v="Start date: 1/7/2015_x000a_End date: 31/6/2021 ( extended to 2026)_x000a_"/>
    <s v="Not Applicable"/>
    <s v="Project"/>
    <s v="EXIM BANK OF INDIA/GoR"/>
    <s v="Loan/GoR"/>
    <s v="Multirateral"/>
    <m/>
    <m/>
    <n v="92570553.008379728"/>
    <s v="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_x000a_"/>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3"/>
    <n v="53054937.677093774"/>
    <n v="23.465253284871196"/>
    <n v="17684979.225697923"/>
    <n v="17684979.225697923"/>
    <n v="17684979.225697923"/>
    <m/>
    <m/>
    <s v="Not Applicable"/>
    <s v="Not Applicable"/>
    <s v="Agriculture"/>
    <s v="Agriculture"/>
    <x v="0"/>
    <s v="Sectoral Ministry"/>
    <m/>
    <x v="2"/>
    <s v="2020*"/>
    <n v="2023"/>
    <s v="Start date: 23/07/2018_x000a_End date: 30/6/2023_x000a_"/>
    <s v="Not Applicable"/>
    <s v="Project"/>
    <s v="EXIM BANK OF INDIA/GoR"/>
    <s v="Grant/GoR"/>
    <s v="Multirateral"/>
    <m/>
    <m/>
    <n v="53054937.677093774"/>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4"/>
    <n v="5942395.5697309906"/>
    <n v="2.628215643401588"/>
    <n v="5942395.5697309906"/>
    <m/>
    <m/>
    <m/>
    <m/>
    <s v="Not Applicable"/>
    <s v="Not Applicable"/>
    <s v="Agriculture"/>
    <s v="Agriculture"/>
    <x v="0"/>
    <s v="Sectoral Ministry"/>
    <m/>
    <x v="1"/>
    <s v="2020*"/>
    <n v="2020"/>
    <s v="Start date: 17/03/2017_x000a_End date: 31/10/2020_x000a_"/>
    <s v="Not Applicable"/>
    <s v="Project"/>
    <s v="JICA/GoR"/>
    <s v="Grant/GoR"/>
    <s v="Bilateral"/>
    <m/>
    <m/>
    <n v="5942395.5697309906"/>
    <s v="Rwamagana"/>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5"/>
    <n v="503350.81690603582"/>
    <n v="0.222623094606827"/>
    <n v="503350.81690603582"/>
    <n v="126635.71"/>
    <m/>
    <m/>
    <m/>
    <s v="Not Applicable"/>
    <s v="Not Applicable"/>
    <s v="Agriculture"/>
    <s v="Agriculture"/>
    <x v="0"/>
    <s v="Sectoral Ministry"/>
    <m/>
    <x v="1"/>
    <n v="2020"/>
    <n v="2023"/>
    <s v="Start date: 01/07/2020_x000a_End date: 30/06/2023_x000a_"/>
    <s v="Not Applicable"/>
    <s v="Project"/>
    <s v="Ministry of Finance and Economic Planning (MINECOFIN)/GoR"/>
    <s v="Government of Rwanda(GoR)"/>
    <s v="Government of Rwanda(GoR)"/>
    <m/>
    <m/>
    <n v="503350.81690603582"/>
    <s v="The project was designed to rehabilitate the following schemes in Bugesera Distric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6"/>
    <n v="22127.527426704983"/>
    <n v="9.786610980409104E-3"/>
    <n v="22127.527426704983"/>
    <m/>
    <m/>
    <m/>
    <m/>
    <s v="Not Applicable"/>
    <s v="Not Applicable"/>
    <s v="Agriculture"/>
    <s v="Agriculture"/>
    <x v="24"/>
    <s v="Local Government (Districts, Provinces, CoK)"/>
    <m/>
    <x v="1"/>
    <n v="2020"/>
    <n v="2021"/>
    <s v="Start date: 01/07/2020_x000a_End date: 30/06/2021_x000a_"/>
    <s v="Not Applicable"/>
    <s v="Project"/>
    <s v="Ministry of Finance and Economic Planning (MINECOFIN)/GoR"/>
    <s v="Government of Rwanda(GoR)"/>
    <s v="Government of Rwanda(GoR)"/>
    <m/>
    <m/>
    <n v="22127.527426704983"/>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7"/>
    <n v="18541.001034174518"/>
    <n v="8.2003542831377788E-3"/>
    <n v="18541.001034174518"/>
    <m/>
    <m/>
    <m/>
    <m/>
    <s v="Not Applicable"/>
    <s v="Not Applicable"/>
    <s v="Agriculture"/>
    <s v="Agriculture"/>
    <x v="24"/>
    <s v="Local Government (Districts, Provinces, CoK)"/>
    <m/>
    <x v="1"/>
    <n v="2020"/>
    <n v="2021"/>
    <s v="Start date: 01/07/2020_x000a_End date: 30/06/2021_x000a_"/>
    <s v="Not Applicable"/>
    <s v="Project"/>
    <s v="Ministry of Finance and Economic Planning (MINECOFIN)/GoR"/>
    <s v="Government of Rwanda(GoR)"/>
    <s v="Government of Rwanda(GoR)"/>
    <m/>
    <m/>
    <n v="18541.001034174518"/>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8"/>
    <n v="1019152.8638744314"/>
    <n v="0.45075314633986346"/>
    <n v="203830.57277488627"/>
    <n v="203830.57277488627"/>
    <n v="203830.57277488627"/>
    <n v="203830.57277488627"/>
    <n v="203830.57277488627"/>
    <s v="Not Applicable"/>
    <s v="Not Applicable"/>
    <s v="Agriculture"/>
    <s v="Agriculture"/>
    <x v="0"/>
    <s v="Sectoral Ministry"/>
    <m/>
    <x v="2"/>
    <n v="2021"/>
    <n v="2026"/>
    <s v="Start date: 01/07/2014_x000a_End date: 30/06/2025_x000a_"/>
    <s v="Not Applicable"/>
    <s v="Project"/>
    <s v="Ministry of Finance and Economic Planning (MINECOFIN)/GoR"/>
    <s v="Government of Rwanda(GoR)"/>
    <s v="Government of Rwanda(GoR)"/>
    <s v="3. Budgeting &amp; Investment"/>
    <m/>
    <n v="1019152.8638744314"/>
    <s v="Initiat budget 2011-2023 $ 1,019,153. Extended to 2026 with $ 127,639.9 MINECOFIN MTPIP "/>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99"/>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0"/>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1"/>
    <n v="0"/>
    <n v="0"/>
    <m/>
    <m/>
    <m/>
    <m/>
    <m/>
    <s v="1.Review of the concept note and development of the project proposal                                                                                                                                                                                                                      2. Support to the development of feasibility study"/>
    <n v="300000"/>
    <s v="Agriculture"/>
    <s v="Agriculture"/>
    <x v="0"/>
    <s v="Sectoral Ministry"/>
    <m/>
    <x v="0"/>
    <m/>
    <m/>
    <s v="To be determined"/>
    <s v="High"/>
    <s v="Project"/>
    <m/>
    <m/>
    <s v="To be determined"/>
    <m/>
    <m/>
    <n v="0"/>
    <s v="New area of investment ,  Concept note South Province, Location: Gisagara District, Ndora Sector, in the Ngiryi Basin, Giseke Village. Total implementation cost: 47,963,567,00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2"/>
    <n v="0"/>
    <n v="0"/>
    <m/>
    <m/>
    <m/>
    <m/>
    <m/>
    <s v="1.Review of the concept note and development of the project proposal                                                                                                                                                                                                                      2. Support to the development of feasibility study"/>
    <n v="300000"/>
    <s v="Agriculture"/>
    <s v="Agriculture"/>
    <x v="0"/>
    <s v="Sectoral Ministry"/>
    <m/>
    <x v="0"/>
    <m/>
    <m/>
    <s v="To be determined"/>
    <s v="High"/>
    <s v="Project"/>
    <m/>
    <m/>
    <s v="To be determined"/>
    <m/>
    <m/>
    <n v="0"/>
    <s v="New area of investment ,  Concept note South Province, Location: Nyagatare District,                                                       Total implementation cost: 168,532,092,42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3"/>
    <n v="0"/>
    <n v="0"/>
    <m/>
    <m/>
    <m/>
    <m/>
    <m/>
    <s v=" Support to develop the concept note "/>
    <n v="300000"/>
    <s v="Agriculture"/>
    <s v="Agriculture"/>
    <x v="0"/>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4"/>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5"/>
    <n v="0"/>
    <n v="0"/>
    <m/>
    <m/>
    <m/>
    <m/>
    <m/>
    <s v="1.Review of the concept note and development of the project proposal                                                                                                                                                                                                                      2. Support to the development of feasibility study"/>
    <n v="300000"/>
    <s v="Agriculture"/>
    <s v="Agriculture"/>
    <x v="0"/>
    <s v="Sectoral Ministry"/>
    <s v="Emile Ruzibiza (0788522355) "/>
    <x v="0"/>
    <m/>
    <m/>
    <s v="To be determined"/>
    <s v="High"/>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6"/>
    <n v="13824.785115671781"/>
    <n v="6.1144560440830522E-3"/>
    <n v="13824.785115671781"/>
    <m/>
    <m/>
    <m/>
    <m/>
    <s v="Not Applicable"/>
    <s v="Not Applicable"/>
    <s v="Agriculture"/>
    <s v="Agriculture"/>
    <x v="24"/>
    <s v="Sectoral Ministry"/>
    <m/>
    <x v="1"/>
    <n v="2020"/>
    <n v="2021"/>
    <s v="Start date: 01/07/2020_x000a_End date: 30/06/2021_x000a_"/>
    <s v="Not Applicable"/>
    <s v="Project"/>
    <s v="Ministry of Finance and Economic Planning (MINECOFIN)/GoR"/>
    <s v="Government of Rwanda(GoR)"/>
    <s v="Government of Rwanda(GoR)"/>
    <m/>
    <m/>
    <n v="13824.785115671781"/>
    <s v="CoK"/>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n v="109600000"/>
    <s v="AFOLU (Agriculture, Forestry &amp; Other Land Use)"/>
    <s v="Adaptation"/>
    <s v="Ministry of Agriculture and Animal Resources (MINAGRI)"/>
    <s v="Sectoral Ministry "/>
    <s v="Sectoral Ministry "/>
    <s v="Sectoral Ministry "/>
    <s v="To be determined (TBD)"/>
    <m/>
    <s v="The objective of the project is to de-risk agriculture through ensuring crops and livestock (pilot phase in 14Districts)"/>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7"/>
    <n v="591795.26"/>
    <n v="5.3995917883211684E-3"/>
    <n v="341502.5291328475"/>
    <n v="198063.33"/>
    <m/>
    <m/>
    <m/>
    <s v="Not Applicable"/>
    <s v="Not Applicable"/>
    <s v="Agriculture"/>
    <s v="Agriculture"/>
    <x v="23"/>
    <s v="Sectoral Ministry"/>
    <m/>
    <x v="2"/>
    <s v="2020*"/>
    <n v="2023"/>
    <s v="Start date: 01/07/2017_x000a_End date: 30/6/2023_x000a_"/>
    <s v="Not Applicable"/>
    <s v="Project"/>
    <s v="Ministry of Finance and Economic Planning (MINECOFIN)/GoR"/>
    <s v="Government of Rwanda(GoR)"/>
    <s v="Government of Rwanda(GoR)"/>
    <m/>
    <m/>
    <n v="591795.26"/>
    <s v="The objective of the project is to de-risk agriculture through ensuring crops and livestock "/>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8"/>
    <n v="8973950.9530803766"/>
    <n v="8.187911453540489E-2"/>
    <n v="2243487.7382700942"/>
    <n v="2243487.7382700942"/>
    <n v="2243487.7382700942"/>
    <n v="2243487.7382700942"/>
    <m/>
    <s v="Not Applicable"/>
    <s v="Not Applicable"/>
    <s v="Agriculture"/>
    <s v="Agriculture"/>
    <x v="23"/>
    <s v="Sectoral Ministry"/>
    <m/>
    <x v="2"/>
    <s v="2020*"/>
    <n v="2024"/>
    <s v="Start date: 01/07/2019_x000a_End date: 30/6/2024_x000a_"/>
    <s v="Not Applicable"/>
    <s v="Project"/>
    <s v="ENABEL"/>
    <s v="Grant/GoR"/>
    <s v="Bilateral"/>
    <m/>
    <m/>
    <n v="8973950.9530803766"/>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s v="Although the majority of Rwandans, escpecially women, are employed in the agriculture sector, their access to credits/loans remain limited. A big share of credits/loans disbursed in agriculture is spread among men farmers (BNR, Financial Stability Directorate, Administrative Data, 2016)."/>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9"/>
    <n v="1761866.6666666667"/>
    <n v="1.6075425790754258E-2"/>
    <n v="1761866.6666666667"/>
    <m/>
    <m/>
    <m/>
    <m/>
    <s v="Not Applicable"/>
    <s v="Not Applicable"/>
    <s v="Agriculture"/>
    <s v="Agriculture"/>
    <x v="27"/>
    <s v="Non Government Organizations"/>
    <m/>
    <x v="1"/>
    <s v="2020*"/>
    <n v="2021"/>
    <s v="Start date: 01/01/2015_x000a_End date: 30/12/2021_x000a_"/>
    <s v="Not Applicable"/>
    <s v="Project"/>
    <s v="KFW Development  Bank"/>
    <s v="Grant"/>
    <s v="Multirateral"/>
    <m/>
    <m/>
    <n v="1761866.6666666667"/>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0"/>
    <n v="0"/>
    <n v="0"/>
    <m/>
    <m/>
    <m/>
    <m/>
    <m/>
    <s v=" Support to develop the concept note "/>
    <n v="300000"/>
    <s v="Agriculture"/>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111"/>
    <n v="70818016.077899992"/>
    <n v="0.64614978173266413"/>
    <m/>
    <m/>
    <m/>
    <m/>
    <n v="70818016.077899992"/>
    <s v=" "/>
    <m/>
    <s v="Agriculture"/>
    <s v="Agriculture"/>
    <x v="23"/>
    <s v="Sectoral Ministry"/>
    <m/>
    <x v="2"/>
    <n v="2024"/>
    <n v="2025"/>
    <s v="Start date: 2024_x000a_End date: 2025"/>
    <s v="Not Applicable"/>
    <s v="Project"/>
    <s v="Mixed (TBD)"/>
    <s v="Grant"/>
    <s v="Multirateral"/>
    <s v="3. Budgeting &amp; Investment"/>
    <m/>
    <n v="70818016.077899992"/>
    <s v="New project (MINECOFIN MTPIP 2023-2026)"/>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2"/>
    <n v="41329.701392142837"/>
    <n v="3.7709581562174119E-4"/>
    <n v="20664.850696071418"/>
    <n v="20664.850696071418"/>
    <m/>
    <m/>
    <m/>
    <s v="Not Applicable"/>
    <s v="Not Applicable"/>
    <s v="Agriculture"/>
    <s v="Agriculture"/>
    <x v="22"/>
    <s v="Non Government Organizations"/>
    <m/>
    <x v="1"/>
    <s v="2020*"/>
    <n v="2022"/>
    <s v="Start date: 01/04/2019_x000a_End date: 30/03/2022_x000a_"/>
    <s v="Not Applicable"/>
    <s v="Project"/>
    <s v="Millennium Challenge Corporation (MCC)"/>
    <s v="Grant"/>
    <s v="Multirateral"/>
    <m/>
    <m/>
    <n v="41329.701392142837"/>
    <m/>
  </r>
  <r>
    <s v="1. Increased productivity, nutritional value and resilience through sustainable, diversified, and integrated crop, livestock, and fish production systems in a gender-responsive and climate resilient manner"/>
    <s v="1.14 Crop and livestock insurance expanded"/>
    <s v="1.14.3 Number of cows under insurance"/>
    <s v="Livestock insured by 2019:               Poultry:  To be determined      Piggery: To be determined         Cows: 3,496"/>
    <s v="Livestock insured by 2030 (Assuming to maintain 585,792 livestock previously insured)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3"/>
    <n v="0"/>
    <n v="0"/>
    <m/>
    <m/>
    <m/>
    <m/>
    <m/>
    <s v=" Support to develop the concept note and stakeholder engagement "/>
    <n v="300000"/>
    <s v="Multi-Sector"/>
    <s v="Agriculture"/>
    <x v="23"/>
    <s v="Sectoral Ministry"/>
    <m/>
    <x v="0"/>
    <m/>
    <m/>
    <s v="To be determined"/>
    <s v="Medium"/>
    <s v="Project"/>
    <m/>
    <m/>
    <s v="To be determined"/>
    <m/>
    <m/>
    <n v="0"/>
    <s v="New area of investment"/>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n v="285000000"/>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4"/>
    <n v="150000"/>
    <n v="5.263157894736842E-4"/>
    <m/>
    <m/>
    <m/>
    <m/>
    <m/>
    <s v="Not Applicable"/>
    <s v="Not Applicable"/>
    <s v="Agriculture"/>
    <s v="Agriculture"/>
    <x v="28"/>
    <s v="Sectoral Ministry"/>
    <m/>
    <x v="4"/>
    <m/>
    <m/>
    <s v="To be determined"/>
    <s v="Not Applicable"/>
    <s v="Project"/>
    <s v="Wolrd Bank/GoR"/>
    <s v="Grant"/>
    <s v="Multirateral"/>
    <m/>
    <m/>
    <n v="150000"/>
    <m/>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5"/>
    <n v="85800"/>
    <n v="3.0105263157894735E-4"/>
    <m/>
    <m/>
    <n v="85800"/>
    <m/>
    <m/>
    <s v="Not Applicable"/>
    <s v="Not Applicable"/>
    <s v="Agriculture"/>
    <s v="Agriculture"/>
    <x v="29"/>
    <s v="Non Government Organizations"/>
    <m/>
    <x v="2"/>
    <n v="2022"/>
    <n v="2023"/>
    <s v="To be determined"/>
    <s v="Not Applicable"/>
    <s v="Project"/>
    <s v="GIZ/IKI"/>
    <s v="Grant"/>
    <s v="Multirateral"/>
    <s v="3. Budgeting &amp; Investment"/>
    <m/>
    <n v="85800"/>
    <s v="Nenproject RENGOF, Bugesera District Ngeruka Sector Nyarugenge Sector"/>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n v="92000000"/>
    <s v="AFOLU (Agriculture, Forestry &amp; Other Land Use)"/>
    <s v="Adaptation"/>
    <s v="Ministry of Environment (MoE)_x000a_"/>
    <s v="Sectoral Ministry "/>
    <s v="Sectoral Ministry "/>
    <s v="Sectoral Ministry "/>
    <s v="To be determined (TBD)"/>
    <s v="MINAGRI / MoE / MINALOC, (RAB, REMA, RLUMA, RFA, Private sector, Civil society)"/>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6"/>
    <n v="0"/>
    <n v="0"/>
    <m/>
    <m/>
    <m/>
    <m/>
    <m/>
    <s v="1.Review of the concept note and development of the project proposal                                                            2. Support to the development of feasibility study"/>
    <n v="260000"/>
    <s v="Environment and Natural Resources"/>
    <s v="Forests "/>
    <x v="30"/>
    <s v="Sectoral Ministry"/>
    <m/>
    <x v="0"/>
    <m/>
    <m/>
    <s v="To be determined"/>
    <s v="High"/>
    <s v="Project"/>
    <m/>
    <m/>
    <s v="To be determined"/>
    <m/>
    <m/>
    <n v="0"/>
    <s v="Concept note"/>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7"/>
    <n v="15498"/>
    <n v="1.6845652173913043E-4"/>
    <n v="15498"/>
    <m/>
    <m/>
    <m/>
    <m/>
    <s v="Not Applicable"/>
    <s v="Not Applicable"/>
    <s v="Environment and Natural Resources"/>
    <s v="Forests "/>
    <x v="31"/>
    <s v="Non Government Organizations"/>
    <m/>
    <x v="1"/>
    <n v="2020"/>
    <n v="2021"/>
    <s v="Start date: 06/11/2020_x000a_End date: 30/ 12/2021_x000a_"/>
    <s v="Not Applicable"/>
    <s v="Project"/>
    <s v="OIF"/>
    <s v="Grant"/>
    <s v="Multirateral"/>
    <s v="3. Budgeting &amp; Investment"/>
    <m/>
    <n v="15498"/>
    <s v="Three processing machines were offered to the 30 women members of HANGUDUSHYA MU MIGANO who were also trained on improved bamboo technology  and  a selling/exhibition  hall was opened at Rugarama sector                Cyanika, Burera and Gahunga sectors"/>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8"/>
    <n v="11365"/>
    <n v="1.2353260869565219E-4"/>
    <n v="11365"/>
    <m/>
    <m/>
    <m/>
    <m/>
    <s v="Not Applicable"/>
    <s v="Not Applicable"/>
    <s v="Environment and Natural Resources"/>
    <s v="Forests "/>
    <x v="31"/>
    <s v="Non Government Organizations"/>
    <m/>
    <x v="2"/>
    <n v="2020"/>
    <n v="2025"/>
    <s v="Start date: 20/012020_x000a_End date: 19/ 03/2025_x000a_"/>
    <s v="Not Applicable"/>
    <s v="Project"/>
    <s v="Dian Fossey Gorilla Fund International (DFGFI)"/>
    <s v="Grant"/>
    <s v="Multirateral"/>
    <m/>
    <m/>
    <n v="1136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9"/>
    <n v="0"/>
    <n v="0"/>
    <m/>
    <m/>
    <m/>
    <m/>
    <m/>
    <s v=" Support to develop the concept note "/>
    <n v="260000"/>
    <s v="Environment and Natural Resources"/>
    <s v="Forests "/>
    <x v="32"/>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0"/>
    <n v="4293438.2132399995"/>
    <n v="4.6667806665652171E-2"/>
    <n v="793697.4057762"/>
    <n v="1238641.4316928855"/>
    <n v="1145431.912180857"/>
    <n v="739324.21852685721"/>
    <n v="376343.24506319995"/>
    <s v="Not Applicable"/>
    <s v="Not Applicable"/>
    <s v="Environment and Natural Resources"/>
    <s v="Forests "/>
    <x v="20"/>
    <s v="Non Government Organizations"/>
    <m/>
    <x v="2"/>
    <n v="2020"/>
    <n v="2030"/>
    <s v="Start date: 2020_x000a_End date:  2039_x000a_"/>
    <s v="Not Applicable"/>
    <s v="Project"/>
    <s v="Livelihoods Fund SICAV SIF – LCF2"/>
    <s v="Grant"/>
    <s v="Multirateral"/>
    <m/>
    <m/>
    <n v="4293438.213239999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1"/>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2"/>
    <n v="2430000"/>
    <n v="2.6413043478260869E-2"/>
    <n v="700000"/>
    <n v="650000"/>
    <n v="500000"/>
    <n v="580000"/>
    <m/>
    <s v="Not Applicable"/>
    <s v="Not Applicable"/>
    <s v="Environment and Natural Resources"/>
    <s v="Forests "/>
    <x v="15"/>
    <s v="Non Government Organizations"/>
    <m/>
    <x v="2"/>
    <n v="2020"/>
    <n v="2024"/>
    <s v="Start date: 01/02/2020_x000a_End date: 31/ 01/2024_x000a_"/>
    <s v="Not Applicable"/>
    <s v="Project"/>
    <s v="European Union (EU)"/>
    <s v="Grant"/>
    <s v="Multirateral"/>
    <m/>
    <m/>
    <n v="2430000"/>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3"/>
    <n v="0"/>
    <n v="0"/>
    <m/>
    <m/>
    <m/>
    <m/>
    <m/>
    <s v="1.Support to develop the concept note                                                                          2. Conduct capacity need assessment"/>
    <n v="260000"/>
    <s v="Environment and Natural Resources"/>
    <s v="Forests "/>
    <x v="30"/>
    <s v="Sectoral Ministry"/>
    <m/>
    <x v="0"/>
    <m/>
    <m/>
    <s v="To be determined"/>
    <s v="Medium"/>
    <s v="Technical Assistance"/>
    <m/>
    <m/>
    <s v="To be determined"/>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4"/>
    <n v="2303607.2804381382"/>
    <n v="2.5039209569979761E-2"/>
    <n v="505870.17006299994"/>
    <n v="508785.11395836505"/>
    <n v="580290.3872152695"/>
    <n v="708661.60920150392"/>
    <m/>
    <s v="Not Applicable"/>
    <s v="Not Applicable"/>
    <s v="Environment and Natural Resources"/>
    <s v="Forests "/>
    <x v="30"/>
    <s v="Sectoral Ministry"/>
    <m/>
    <x v="2"/>
    <n v="2022"/>
    <n v="2027"/>
    <s v="Start date: 01/02/2022_x000a_End date: 30/ 01/2027_x000a_"/>
    <s v="Not Applicable"/>
    <s v="Technical Assistance"/>
    <s v="European Union (EU)"/>
    <s v="Grant/GoR"/>
    <s v="Multirateral"/>
    <s v="1. Knowledge Products (Capacity Building or Technology Transfer)"/>
    <m/>
    <n v="2303607.2804381382"/>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5"/>
    <n v="4240138.8257999998"/>
    <n v="4.6088465497826081E-2"/>
    <n v="137799.87100000001"/>
    <n v="482801.63520000008"/>
    <n v="674904.12900000007"/>
    <n v="764633.19059999997"/>
    <n v="2180000"/>
    <s v="Not Applicable"/>
    <s v="Not Applicable"/>
    <s v="Environment and Natural Resources"/>
    <s v="Forests "/>
    <x v="15"/>
    <s v="Sectoral Ministry"/>
    <m/>
    <x v="2"/>
    <n v="2022"/>
    <n v="2027"/>
    <s v="Start date:2022_x000a_End date: 2027_x000a_"/>
    <s v="Not Applicable"/>
    <s v="Technical Assistance"/>
    <s v="European Union (EU)"/>
    <s v="Grant/GoR"/>
    <s v="Multirateral"/>
    <s v="1. Knowledge Products (Capacity Building or Technology Transfer)"/>
    <m/>
    <n v="4240138.8257999998"/>
    <s v="Eastern Province and peri-urban areas of Kigali.                              The DeSIRA project is enhancing capacity of smallholder_x000a_farmers to cope with the impacts of climate change through_x000a_knowledge-sharing to agroforestry actions aligned to the IUCN_x000a_Nature-based Solution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n v="16800000"/>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6"/>
    <n v="967053.2984755995"/>
    <n v="5.7562696337833306E-2"/>
    <n v="967053.2984755995"/>
    <m/>
    <m/>
    <m/>
    <m/>
    <s v="Not Applicable"/>
    <s v="Not Applicable"/>
    <s v="Environment and Natural Resources"/>
    <s v="Forests "/>
    <x v="17"/>
    <s v="Sectoral Ministry"/>
    <m/>
    <x v="1"/>
    <s v="2020*"/>
    <n v="2021"/>
    <s v="Start date: 15/12/2014_x000a_End date: 30/ 09/2021_x000a_"/>
    <s v="Not Applicable"/>
    <s v="Project"/>
    <s v="IDA "/>
    <s v="Grant/GoR"/>
    <s v="Multirateral"/>
    <m/>
    <m/>
    <n v="967053.2984755995"/>
    <s v="Nyabihu, Rutsiro, Ngororero and Rubavu"/>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7"/>
    <n v="0"/>
    <n v="0"/>
    <m/>
    <m/>
    <m/>
    <m/>
    <m/>
    <s v=" 1.Support to develop the concept note .                                                                    2. Document the lesson learned from LAFREC I. "/>
    <n v="260000"/>
    <s v="Environment and Natural Resources"/>
    <s v="Forests "/>
    <x v="17"/>
    <s v="Sectoral Ministry"/>
    <m/>
    <x v="0"/>
    <m/>
    <m/>
    <s v="To be determined"/>
    <s v="Medium"/>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8"/>
    <n v="0"/>
    <n v="0"/>
    <m/>
    <m/>
    <m/>
    <m/>
    <m/>
    <s v="1.Review of the concept note and development of the project proposal               2. Support to the development of feasibility study"/>
    <m/>
    <s v="Environment and Natural Resources"/>
    <s v="Forests "/>
    <x v="14"/>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9"/>
    <n v="32737688"/>
    <n v="1.9486719047619048"/>
    <m/>
    <m/>
    <m/>
    <m/>
    <m/>
    <s v="Not Applicable"/>
    <s v="Not Applicable"/>
    <s v="Environment and Natural Resources"/>
    <s v="Forests "/>
    <x v="15"/>
    <s v="Non Government Organizations"/>
    <m/>
    <x v="2"/>
    <n v="2022"/>
    <n v="2027"/>
    <s v="Start date: 01/01/2022_x000a_End date: 20/ 07/2027_x000a_"/>
    <s v="Not Applicable"/>
    <s v="Project"/>
    <s v="GCF"/>
    <s v="Grant/GoR"/>
    <s v="Multirateral"/>
    <s v="3. Budgeting &amp; Investment"/>
    <m/>
    <n v="32737688"/>
    <s v="Eastern Province :Kirehe, Ngoma, Kayonza, Rwamagana,_x000a_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0"/>
    <n v="8671884"/>
    <n v="0.51618357142857141"/>
    <m/>
    <m/>
    <m/>
    <m/>
    <m/>
    <s v="Not Applicable"/>
    <s v="Not Applicable"/>
    <s v="Environment and Natural Resources"/>
    <s v="Forests "/>
    <x v="15"/>
    <s v="Non Government Organizations"/>
    <m/>
    <x v="2"/>
    <n v="2021"/>
    <n v="2027"/>
    <s v="Start date: 2021_x000a_End date: 2027_x000a_"/>
    <s v="Not Applicable"/>
    <s v="Project"/>
    <s v="sida"/>
    <s v="Grant/GoR"/>
    <s v="Bilateral"/>
    <s v="3. Budgeting &amp; Investment"/>
    <m/>
    <n v="8671884"/>
    <s v="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1"/>
    <n v="0"/>
    <n v="0"/>
    <m/>
    <m/>
    <m/>
    <m/>
    <m/>
    <s v=" Support to develop the concept note "/>
    <n v="260000"/>
    <s v="Environment and Natural Resources"/>
    <s v="Forests "/>
    <x v="14"/>
    <s v="Sectoral Ministry"/>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2"/>
    <n v="0"/>
    <n v="0"/>
    <m/>
    <m/>
    <m/>
    <m/>
    <m/>
    <s v="1.Review of the concept note and development of the project proposal               2. Support to the development of feasibility study"/>
    <n v="260000"/>
    <s v="Environment and Natural Resources"/>
    <s v="Forests "/>
    <x v="14"/>
    <s v="Sectoral Ministry"/>
    <s v="Jacques PEETERS / MoE"/>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3"/>
    <n v="1343215.2952446423"/>
    <n v="7.9953291383609668E-2"/>
    <m/>
    <m/>
    <m/>
    <m/>
    <m/>
    <s v="1.Review of the concept note and development of the project proposal               2. Support to the development of feasibility study"/>
    <n v="260000"/>
    <s v="Environment and Natural Resources"/>
    <s v="Forests "/>
    <x v="14"/>
    <s v="Sectoral Ministry"/>
    <m/>
    <x v="5"/>
    <n v="2021"/>
    <n v="2025"/>
    <s v="Start date: 30/06/2021_x000a_End date: 1/ 07/2025_x000a_"/>
    <s v="Medium"/>
    <s v="Project"/>
    <s v="IUCN"/>
    <m/>
    <s v="To be determined"/>
    <m/>
    <m/>
    <n v="1343215.2952446423"/>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4"/>
    <n v="5329307.3039762713"/>
    <n v="0.31722067285573041"/>
    <n v="2150299.4214796214"/>
    <n v="1998120.0713954566"/>
    <n v="598857.2533286307"/>
    <n v="503495.46102874179"/>
    <n v="78535.096743821108"/>
    <s v="Not Applicable"/>
    <s v="Not Applicable"/>
    <s v="Environment and Natural Resources"/>
    <s v="Forests "/>
    <x v="17"/>
    <s v="Sectoral Ministry"/>
    <m/>
    <x v="2"/>
    <n v="2020"/>
    <n v="2026"/>
    <s v="Start date:1-7-2020_x000a_End date: 30-11-2025              Extended to 2026_x000a_"/>
    <s v="Not Applicable"/>
    <s v="Project"/>
    <s v="UNDP/GEF"/>
    <s v="Grant/GoR"/>
    <s v="Multirateral"/>
    <s v="3. Budgeting &amp; Investment"/>
    <m/>
    <n v="5329307.3039762713"/>
    <s v="Kamonyi, Ruhango, Nyanza and Gisagara.                                  Updated from ongoing $ 6,891,413 to ongoing (UNDP, 2024)-$7,213,538 different to the actual REMA update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5"/>
    <n v="0"/>
    <n v="0"/>
    <m/>
    <m/>
    <m/>
    <m/>
    <m/>
    <s v=" Support to develop the concept note "/>
    <n v="260000"/>
    <s v="Environment and Natural Resources"/>
    <s v="Forests "/>
    <x v="33"/>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6"/>
    <n v="0"/>
    <n v="0"/>
    <m/>
    <m/>
    <m/>
    <m/>
    <m/>
    <s v=" Support to develop the concept note  development of feasibility study"/>
    <n v="260000"/>
    <s v="Environment and Natural Resources"/>
    <s v="Forests "/>
    <x v="3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7"/>
    <n v="0"/>
    <n v="0"/>
    <m/>
    <m/>
    <m/>
    <m/>
    <m/>
    <s v="1.Review of the concept note and development of the project proposal                                                            2. Support to the development of feasibility study"/>
    <n v="300000"/>
    <s v="Environment and Natural Resources"/>
    <s v="Forests "/>
    <x v="30"/>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8"/>
    <n v="0"/>
    <n v="0"/>
    <m/>
    <m/>
    <m/>
    <m/>
    <m/>
    <s v="1.Review of the concept note and development of the project proposal                                                            2. Support to the development of feasibility study"/>
    <n v="300000"/>
    <s v="Environment and Natural Resources"/>
    <s v="Forests "/>
    <x v="30"/>
    <s v="Sectoral Ministry"/>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9"/>
    <n v="0"/>
    <n v="0"/>
    <m/>
    <m/>
    <m/>
    <m/>
    <m/>
    <s v=" Support to develop the concept note "/>
    <n v="260000"/>
    <s v="Environment and Natural Resources"/>
    <s v="Forests "/>
    <x v="2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0"/>
    <n v="99060"/>
    <n v="5.8964285714285716E-3"/>
    <m/>
    <m/>
    <n v="89700"/>
    <n v="4680"/>
    <n v="4680"/>
    <m/>
    <m/>
    <s v="Environment and Natural Resources"/>
    <s v="Forests "/>
    <x v="1"/>
    <s v="Sectoral Ministry"/>
    <m/>
    <x v="2"/>
    <n v="2023"/>
    <n v="2026"/>
    <s v="2023-2026"/>
    <s v="Not Applicable"/>
    <s v="Technical Assistance"/>
    <s v="xxx"/>
    <s v="Grant"/>
    <s v="Multirateral"/>
    <s v="1. Knowledge Products (Capacity Building or Technology Transfer)"/>
    <m/>
    <n v="99060"/>
    <s v="New project, MINECOFIN MTPIP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1"/>
    <n v="157294.409988826"/>
    <n v="9.3627624993348809E-3"/>
    <n v="0"/>
    <n v="0"/>
    <n v="1134.0999999999999"/>
    <n v="148285.84941605234"/>
    <n v="7874.4605727736371"/>
    <m/>
    <m/>
    <s v="Environment and Natural Resources"/>
    <s v="Forests "/>
    <x v="17"/>
    <s v="Sectoral Ministry"/>
    <m/>
    <x v="2"/>
    <n v="2023"/>
    <n v="2025"/>
    <s v="Start: 01/01/2023                                               End:31/08/2025"/>
    <s v="Not Applicable"/>
    <s v="Project"/>
    <s v="UNEP"/>
    <s v="Grant"/>
    <s v="Multirateral"/>
    <s v="3. Budgeting &amp; Investment"/>
    <m/>
    <n v="157294.409988826"/>
    <s v="New project,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2"/>
    <n v="4684.9132200000004"/>
    <n v="2.7886388214285715E-4"/>
    <m/>
    <n v="4684.9132200000004"/>
    <m/>
    <m/>
    <m/>
    <m/>
    <m/>
    <s v="Environment and Natural Resources"/>
    <s v="Forests "/>
    <x v="35"/>
    <s v="Non Government Organizations"/>
    <m/>
    <x v="1"/>
    <n v="2021"/>
    <n v="2022"/>
    <s v="Start: 2021                                           End:2022"/>
    <s v="Not Applicable"/>
    <s v="Project"/>
    <s v="International tree foundation(ITF) &amp; Wilderness Safaris"/>
    <s v="Grant"/>
    <s v="Multirateral"/>
    <s v="3. Budgeting &amp; Investment"/>
    <m/>
    <n v="4684.9132200000004"/>
    <s v="New project, RENGOF, 2024                                                                Kigeyo Sector, Rutsiro District, We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3"/>
    <n v="7800"/>
    <n v="4.6428571428571428E-4"/>
    <m/>
    <n v="7800"/>
    <m/>
    <m/>
    <m/>
    <m/>
    <m/>
    <s v="Environment and Natural Resources"/>
    <s v="Forests "/>
    <x v="36"/>
    <s v="Non Government Organizations"/>
    <m/>
    <x v="1"/>
    <n v="2021"/>
    <n v="2022"/>
    <s v="Start: 2021                                           End:2022"/>
    <s v="Not Applicable"/>
    <s v="Project"/>
    <s v="RGB/UNDP"/>
    <s v="Grant/GoR"/>
    <s v="Multirateral"/>
    <s v="3. Budgeting &amp; Investment"/>
    <m/>
    <n v="7800"/>
    <s v="Rutsiro distric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4"/>
    <n v="0"/>
    <n v="0"/>
    <m/>
    <m/>
    <m/>
    <m/>
    <m/>
    <s v=" Support to develop the concept note "/>
    <n v="260000"/>
    <s v="Environment and Natural Resources"/>
    <s v="Forests "/>
    <x v="24"/>
    <s v="Local Government (Districts, Provinces, CoK)"/>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5"/>
    <n v="0"/>
    <n v="0"/>
    <m/>
    <m/>
    <m/>
    <m/>
    <m/>
    <s v="1.Review of the concept note and development of the project proposal                                                            2. Support to the development of feasibility study"/>
    <n v="260000"/>
    <s v="Environment and Natural Resources"/>
    <s v="Forests "/>
    <x v="37"/>
    <s v="Local Government (Districts, Provinces, CoK)"/>
    <m/>
    <x v="0"/>
    <m/>
    <m/>
    <s v="To be determined"/>
    <s v="High"/>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6"/>
    <n v="200000"/>
    <n v="1.1904761904761904E-2"/>
    <n v="40000"/>
    <n v="160000"/>
    <m/>
    <m/>
    <m/>
    <s v="Not Applicable"/>
    <s v="Not Applicable"/>
    <s v="Environment and Natural Resources"/>
    <s v="Forests "/>
    <x v="20"/>
    <s v="Non Government Organizations"/>
    <m/>
    <x v="1"/>
    <n v="2020"/>
    <n v="2021"/>
    <s v="Start date: 2020_x000a_End date: 2021_x000a_"/>
    <s v="Not Applicable"/>
    <s v="Project"/>
    <s v="One Tree Planted (OTP)"/>
    <s v="Grant"/>
    <s v="Multirateral"/>
    <m/>
    <m/>
    <n v="200000"/>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7"/>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8"/>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9"/>
    <n v="249999.88030930597"/>
    <n v="1.4880945256506307E-2"/>
    <m/>
    <n v="70683.880340803502"/>
    <n v="92706.000283477959"/>
    <n v="86609.999685024479"/>
    <n v="0"/>
    <s v="Not Applicable"/>
    <s v="Not Applicable"/>
    <s v="Environment and Natural Resources"/>
    <s v="Forests "/>
    <x v="20"/>
    <s v="Non Government Organizations"/>
    <m/>
    <x v="2"/>
    <n v="2021"/>
    <n v="2024"/>
    <s v="Start date: 2021_x000a_End date:2024_x000a_"/>
    <s v="Not Applicable"/>
    <s v="Project"/>
    <s v="Foundation Audemars-Watkins"/>
    <s v="Grant"/>
    <s v="Multirateral"/>
    <s v="3. Budgeting &amp; Investment"/>
    <m/>
    <n v="249999.88030930597"/>
    <s v="ARCOS 2024 .Updated fro without support to ongoing"/>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0"/>
    <n v="340000"/>
    <n v="2.0238095238095239E-2"/>
    <m/>
    <n v="113600"/>
    <n v="138400"/>
    <n v="70650"/>
    <n v="17350"/>
    <s v="Not Applicable"/>
    <s v="Not Applicable"/>
    <s v="Environment and Natural Resources"/>
    <s v="Forests "/>
    <x v="20"/>
    <s v="Non Government Organizations"/>
    <m/>
    <x v="2"/>
    <n v="2023"/>
    <n v="2030"/>
    <s v="Start date: 2023_x000a_End date:2028_x000a_"/>
    <s v="Not Applicable"/>
    <s v="Project"/>
    <s v="One Tree Planted"/>
    <s v="Grant"/>
    <s v="Multirateral"/>
    <s v="3. Budgeting &amp; Investment"/>
    <m/>
    <n v="34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1"/>
    <n v="1800000"/>
    <n v="0.10714285714285714"/>
    <m/>
    <n v="0"/>
    <m/>
    <n v="600000"/>
    <n v="1200000"/>
    <s v="Not Applicable"/>
    <s v="Not Applicable"/>
    <s v="Environment and Natural Resources"/>
    <s v="Forests "/>
    <x v="20"/>
    <s v="Non Government Organizations"/>
    <m/>
    <x v="2"/>
    <n v="2023"/>
    <n v="2030"/>
    <s v="Start date: 2023_x000a_End date:2028_x000a_"/>
    <s v="Not Applicable"/>
    <s v="Project"/>
    <s v="BEZOS Earth Fund"/>
    <s v="Grant"/>
    <s v="Multirateral"/>
    <s v="3. Budgeting &amp; Investment"/>
    <m/>
    <n v="180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2"/>
    <n v="0"/>
    <n v="0"/>
    <m/>
    <m/>
    <m/>
    <m/>
    <m/>
    <s v=" Support to develop the concept note "/>
    <n v="260000"/>
    <s v="Environment and Natural Resources"/>
    <s v="Forests "/>
    <x v="20"/>
    <s v="Non Government Organizations"/>
    <m/>
    <x v="0"/>
    <m/>
    <m/>
    <s v="To be determined"/>
    <s v="Medium"/>
    <s v="Project"/>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3"/>
    <n v="0"/>
    <n v="0"/>
    <m/>
    <m/>
    <m/>
    <m/>
    <m/>
    <s v="Not Applicable"/>
    <s v="Not Applicable"/>
    <s v="Environment and Natural Resources"/>
    <s v="Forests "/>
    <x v="30"/>
    <s v="Sectoral Ministry"/>
    <m/>
    <x v="0"/>
    <m/>
    <m/>
    <s v="To be determined"/>
    <s v="Low"/>
    <s v="Technical Assistance"/>
    <m/>
    <m/>
    <s v="To be determined"/>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4"/>
    <n v="1163153.1591796565"/>
    <n v="6.9235307094027171E-2"/>
    <m/>
    <m/>
    <m/>
    <m/>
    <m/>
    <s v="Not Applicable"/>
    <s v="Not Applicable"/>
    <s v="Environment and Natural Resources"/>
    <s v="Forests "/>
    <x v="30"/>
    <s v="Sectoral Ministry"/>
    <m/>
    <x v="1"/>
    <n v="2020"/>
    <n v="2021"/>
    <s v="Start date: 1/7/2019_x000a_End date: 6/30/2021_x000a_"/>
    <s v="Not Applicable"/>
    <s v="Project"/>
    <s v="Ministry of Finance and Economic Planning (MINECOFIN)/GoR"/>
    <s v="Government of Rwanda(GoR)"/>
    <s v="Government of Rwanda(GoR)"/>
    <m/>
    <m/>
    <n v="1163153.1591796565"/>
    <s v="Kicukiro, Gasabo, Nyarugenge"/>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n v="8100000"/>
    <s v="AFOLU (Agriculture, Forestry &amp; Other Land Use)"/>
    <s v="Cross-cutting"/>
    <s v="Ministry of Environment (MoE)_x000a_"/>
    <s v="Environment or Climate Change"/>
    <s v="Environment or Climate Change"/>
    <s v="Sectoral Ministry "/>
    <s v="To be determined (TBD)"/>
    <m/>
    <s v="The project outputs focus on developmemt of Districts Forest Management Plans and training of forest owners"/>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5"/>
    <n v="540680.23323896225"/>
    <n v="6.6750646078884229E-2"/>
    <n v="540680.23323896225"/>
    <m/>
    <m/>
    <m/>
    <m/>
    <s v="Not Applicable"/>
    <s v="Not Applicable"/>
    <s v="Environment and Natural Resources"/>
    <s v="Forests "/>
    <x v="30"/>
    <s v="Sectoral Ministry"/>
    <m/>
    <x v="1"/>
    <s v="2020*"/>
    <n v="2021"/>
    <s v="Start date: 20/12/2016_x000a_End date: 20/06/2021_x000a_"/>
    <s v="Not Applicable"/>
    <s v="Technical Assistance"/>
    <s v="BELGIAN TECHNICAL COOPERATION (BTC)"/>
    <s v="Grant/GoR"/>
    <s v="Bilateral"/>
    <s v="2. Policy, Strategy &amp; Legislation"/>
    <m/>
    <n v="540680.23323896225"/>
    <s v="Gakenke, Rulindo, Gicumbi, Rwamagana, Gasabo, Nyarugenge, Kicukiro "/>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m/>
    <s v="AFOLU (Agriculture, Forestry &amp; Other Land Use)"/>
    <s v="Cross-cutting"/>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6"/>
    <n v="0"/>
    <n v="0"/>
    <m/>
    <m/>
    <m/>
    <m/>
    <m/>
    <s v="1.Review of the concept note and development of the project proposal                                  2. Support to the development of feasibility study                                                      3. Conduct awaireness raising on climate resilience technologies"/>
    <n v="260000"/>
    <s v="Environment and Natural Resources"/>
    <s v="Forests "/>
    <x v="5"/>
    <s v="Non Government Organizations"/>
    <m/>
    <x v="0"/>
    <n v="2023"/>
    <m/>
    <s v="Start date: 01/01/2023_x000a_End date:_x000a_"/>
    <s v="High"/>
    <s v="Project"/>
    <m/>
    <m/>
    <s v="To be determined"/>
    <m/>
    <m/>
    <n v="0"/>
    <s v=" A project  idea submitted to GCF  , a concept note under finalization to be submitted through Enabel ' Accreditation ( SAP - Simplified Application Procedures) ---- targeted 10 M USD  Grant "/>
  </r>
  <r>
    <s v="2. Ecosystems and forest resources increased and sustainably managed to optimise the economic and ecological functions in a gender-responsive "/>
    <s v="2.3 Forest Management for degraded forest resources improved"/>
    <s v="2.3.2  % of Public forest plantations allocated to private operators (disagregated by % for men &amp; women operators) (SSP/ENR 2018-2024, p.38)"/>
    <s v="25 % of Public forest  plantations  private  women and men  operators in 2018  (ENR,  SSP 2017-2024)"/>
    <s v="80% of Public forest plantation  allocated to private  women and men operators by 2024"/>
    <s v="To be determined (TBD)"/>
    <m/>
    <s v="AFOLU (Agriculture, Forestry &amp; Other Land Use)"/>
    <s v="Cross-cutting"/>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7"/>
    <n v="0"/>
    <n v="0"/>
    <m/>
    <m/>
    <m/>
    <m/>
    <m/>
    <s v="Not Applicable"/>
    <s v="Not Applicable"/>
    <s v="Environment and Natural Resources"/>
    <s v="Forests "/>
    <x v="30"/>
    <s v="Sectoral Ministry"/>
    <m/>
    <x v="0"/>
    <m/>
    <m/>
    <s v="To be determined"/>
    <s v="Low"/>
    <s v="Technical Assistance"/>
    <m/>
    <m/>
    <s v="To be determined"/>
    <m/>
    <m/>
    <n v="0"/>
    <s v="New area of investment "/>
  </r>
  <r>
    <s v="2. Ecosystems and forest resources increased and sustainably managed to optimise the economic and ecological functions in a gender-responsive "/>
    <s v="2.3 Forest Management for degraded forest resources improved"/>
    <s v="2.3.2 Change in Forest area degraded/ rehabilitated"/>
    <s v="7879 ha (SSP)"/>
    <s v="80% of Public forest plantation  allocated to private  women and men operators by 2025"/>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8"/>
    <n v="6043000"/>
    <n v="0.74604938271604937"/>
    <n v="1500000"/>
    <n v="1543000"/>
    <n v="1000000"/>
    <n v="1000000"/>
    <n v="1000000"/>
    <s v="Not Applicable"/>
    <s v="Not Applicable"/>
    <s v="Environment and Natural Resources"/>
    <s v="Forests "/>
    <x v="15"/>
    <s v="Non Government Organizations"/>
    <m/>
    <x v="2"/>
    <n v="2020"/>
    <n v="2025"/>
    <s v="Start date: 01/12/2020_x000a_End date: 31/12/2024                   Updated to 2025_x000a_"/>
    <s v="Not Applicable"/>
    <s v="Project"/>
    <s v="BMUV/Germany (IKI)"/>
    <s v="Grant"/>
    <s v="Multirateral"/>
    <s v="3. Budgeting &amp; Investment"/>
    <m/>
    <n v="6043000"/>
    <s v="Eastern Province – Kirehe and Nyagatare. Targeting the restoration of 25,000 ha of degraded lands in the Kirehe and Nyagatare districts, the programme is putting up catalytic and supportive measures that impact the livelihoods of over 13,000 households and over 50,000 people."/>
  </r>
  <r>
    <s v="2. Ecosystems and forest resources increased and sustainably managed to optimise the economic and ecological functions in a gender-responsive "/>
    <s v="2.3 Forest Management for degraded forest resources improved"/>
    <s v="2.3.3 % of improved seeds provided to farmers (at least 30% women farmers)(SSP/ENR 2018-2024, p.38)"/>
    <s v="52% in  2018  (ENR,  SSP 2017-2024)"/>
    <s v="75% in  2018  (ENR,  SSP 2017-2024)"/>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n v="6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59"/>
    <n v="0"/>
    <n v="0"/>
    <m/>
    <m/>
    <m/>
    <m/>
    <m/>
    <s v="Not Applicable"/>
    <s v="Not Applicable"/>
    <s v="Environment and Natural Resources"/>
    <s v="Lands"/>
    <x v="37"/>
    <s v="Sectoral Ministry"/>
    <m/>
    <x v="0"/>
    <m/>
    <m/>
    <s v="To be determined"/>
    <s v="Low"/>
    <s v="Project"/>
    <m/>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0"/>
    <n v="0"/>
    <n v="0"/>
    <m/>
    <m/>
    <m/>
    <m/>
    <m/>
    <s v=" Support to develop the concept note "/>
    <n v="250000"/>
    <s v="Environment and Natural Resources"/>
    <s v="Lands"/>
    <x v="37"/>
    <s v="Sectoral Ministry"/>
    <m/>
    <x v="0"/>
    <n v="2021"/>
    <n v="2024"/>
    <s v="Start date: 1/07/2021_x000a_End date: 6/30/2024_x000a_"/>
    <s v="Medium"/>
    <s v="Project"/>
    <s v="Japan International Cooperation Agency (JAICA)"/>
    <m/>
    <s v="To be determined"/>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1"/>
    <n v="0"/>
    <n v="0"/>
    <m/>
    <m/>
    <m/>
    <m/>
    <m/>
    <s v="Not Applicable"/>
    <s v="Not Applicable"/>
    <s v="Environment and Natural Resources"/>
    <s v="Lands"/>
    <x v="37"/>
    <s v="Sectoral Ministry"/>
    <m/>
    <x v="0"/>
    <m/>
    <m/>
    <s v="To be determined"/>
    <s v="Low"/>
    <s v="Technical Assistance"/>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2"/>
    <n v="0"/>
    <n v="0"/>
    <m/>
    <m/>
    <m/>
    <m/>
    <m/>
    <s v="1.Review of the concept note and development of the project proposal                   2. Support to the development of feasibility study"/>
    <n v="250000"/>
    <s v="Environment and Natural Resources"/>
    <s v="Lands"/>
    <x v="37"/>
    <s v="Sectoral Ministry"/>
    <m/>
    <x v="0"/>
    <m/>
    <m/>
    <s v="To be determined"/>
    <s v="Medium"/>
    <s v="Project"/>
    <m/>
    <m/>
    <s v="To be determined"/>
    <s v="4. Monitoring &amp; Evaluation (M&amp;E)"/>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2 Detailed spatial plans for all Districts"/>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3"/>
    <n v="377133.52520330343"/>
    <n v="6.2855587533883909E-3"/>
    <n v="377133.52520330343"/>
    <m/>
    <m/>
    <m/>
    <m/>
    <s v="Not Applicable"/>
    <s v="Not Applicable"/>
    <s v="Environment and Natural Resources"/>
    <s v="Lands"/>
    <x v="37"/>
    <s v="Sectoral Ministry"/>
    <m/>
    <x v="1"/>
    <n v="2020"/>
    <n v="2021"/>
    <s v="Start date: 1/07/2019_x000a_End date: 6/30/2021_x000a_"/>
    <s v="Not Applicable"/>
    <s v="Technical Assistance"/>
    <s v="Ministry of Finance and Economic Planning (MINECOFIN)/GoR"/>
    <s v="Government of Rwanda(GoR)"/>
    <s v="Government of Rwanda(GoR)"/>
    <s v="2. Policy, Strategy &amp; Legislation"/>
    <m/>
    <n v="377133.52520330343"/>
    <s v="the project aims to develop an evidence based technology solution to improve the land use management"/>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4"/>
    <n v="0"/>
    <n v="0"/>
    <m/>
    <m/>
    <m/>
    <m/>
    <m/>
    <s v="1.Review of the concept note and development of the project proposal            2. Support to the development of feasibility study"/>
    <n v="250000"/>
    <s v="Environment and Natural Resources"/>
    <s v="Lands"/>
    <x v="37"/>
    <s v="Sectoral Ministry"/>
    <m/>
    <x v="0"/>
    <m/>
    <m/>
    <s v="To be determined"/>
    <s v="Medium"/>
    <s v="Technical Assistance"/>
    <s v="UNDP"/>
    <m/>
    <s v="To be determined"/>
    <s v="1. Knowledge Products (Capacity Building or Technology Transfer)"/>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5"/>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6"/>
    <n v="0"/>
    <n v="0"/>
    <m/>
    <m/>
    <m/>
    <m/>
    <m/>
    <s v=" Support to develop the concept note "/>
    <n v="250000"/>
    <s v="Environment and Natural Resources"/>
    <s v="Lands"/>
    <x v="37"/>
    <s v="Sectoral Ministry"/>
    <m/>
    <x v="0"/>
    <m/>
    <m/>
    <s v="To be determined"/>
    <s v="Medium"/>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7"/>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8"/>
    <n v="0"/>
    <n v="0"/>
    <m/>
    <m/>
    <m/>
    <m/>
    <m/>
    <s v="Not Applicable"/>
    <s v="Not Applicable"/>
    <s v="Environment and Natural Resources"/>
    <s v="Lands"/>
    <x v="37"/>
    <s v="Sectoral Ministry"/>
    <m/>
    <x v="0"/>
    <m/>
    <m/>
    <s v="To be determined"/>
    <s v="Low"/>
    <s v="Project"/>
    <m/>
    <m/>
    <s v="To be determined"/>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9"/>
    <n v="200000"/>
    <n v="3.3333333333333335E-3"/>
    <m/>
    <n v="100000"/>
    <n v="50000"/>
    <n v="50000"/>
    <m/>
    <s v="Not Applicable"/>
    <s v="Not Applicable"/>
    <s v="Environment and Natural Resources"/>
    <s v="Lands"/>
    <x v="15"/>
    <s v="Non Government Organizations"/>
    <m/>
    <x v="4"/>
    <n v="2021"/>
    <n v="2025"/>
    <s v="Start date: 1/09/2021_x000a_End date: 30/08/2025_x000a_"/>
    <s v="Not Applicable"/>
    <s v="Technical Assistance"/>
    <s v="European Union (EU)"/>
    <s v="Grant"/>
    <s v="Multirateral"/>
    <s v="1. Knowledge Products (Capacity Building or Technology Transfer)"/>
    <m/>
    <n v="200000"/>
    <m/>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70"/>
    <n v="0"/>
    <n v="0"/>
    <m/>
    <m/>
    <m/>
    <m/>
    <m/>
    <s v=" Support to develop the concept note "/>
    <n v="250000"/>
    <s v="Environment and Natural Resources"/>
    <s v="Lands"/>
    <x v="37"/>
    <s v="Sectoral Ministry"/>
    <m/>
    <x v="0"/>
    <m/>
    <m/>
    <s v="To be determined"/>
    <s v="Medium"/>
    <s v="Project"/>
    <m/>
    <m/>
    <s v="To be determined"/>
    <m/>
    <m/>
    <n v="0"/>
    <s v="New area of investment "/>
  </r>
  <r>
    <s v="3. Integrated and sustainable land management to maximize reliable, efficient and productive investments in a gender-responsive and climate resilient manner"/>
    <s v="3.2 Inclusive land administration that regulate and provide guidance for land tenure security enhanced"/>
    <s v="3.2.1 Percentage of registered state land optimally used"/>
    <s v="To be determined (TBD)"/>
    <s v="To be determined (TBD)"/>
    <s v="To be determined (TBD)"/>
    <n v="5000000"/>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2 Inclusive land administration that regulate and provide guidance for land tenure security enhanced"/>
    <s v="3.2.2 Model linking land use/ administration in place"/>
    <s v="LAIS"/>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171"/>
    <n v="0"/>
    <n v="0"/>
    <m/>
    <m/>
    <m/>
    <m/>
    <m/>
    <s v="1.Review of the concept note and development of the project proposal              2. Support to the development of feasibility study"/>
    <n v="250000"/>
    <s v="Environment and Natural Resources"/>
    <s v="Lands"/>
    <x v="37"/>
    <s v="Sectoral Ministry"/>
    <m/>
    <x v="0"/>
    <m/>
    <m/>
    <s v="To be determined"/>
    <s v="Medium"/>
    <s v="Technical Assistance"/>
    <m/>
    <m/>
    <s v="To be determined"/>
    <s v="4. Monitoring &amp; Evaluation (M&amp;E)"/>
    <m/>
    <n v="0"/>
    <s v="concept note"/>
  </r>
  <r>
    <s v="3. Integrated and sustainable land management to maximize reliable, efficient and productive investments in a gender-responsive and climate resilient manner"/>
    <s v="3.3 Harmonized and integrated spatial data management system for sustainable land use management enhanced"/>
    <s v="3.3.1 Accurate data on exposure to climate vulnerability on households (HHs) and infrastructures in high risk areas reported"/>
    <s v="To be determined (TBD)"/>
    <s v="To be determined (TBD)"/>
    <s v="To be determined (TBD)"/>
    <n v="2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3. Integrated and sustainable land management to maximize reliable, efficient and productive investments in a gender-responsive and climate resilient manner"/>
    <s v="3.3 Harmonized and integrated spatial data management system for sustainable land use management enhanced"/>
    <s v="3.3.2 Percentage of operational integrated geospatial information framework integrated with environmental and socio economic statistics"/>
    <s v="To be determined (TBD)"/>
    <s v="To be determined (TBD)"/>
    <s v="To be determined (TBD)"/>
    <m/>
    <s v="AFOLU (Agriculture, Forestry &amp; Other Land Use)"/>
    <s v="Adaptation"/>
    <s v="Ministry of Environment (MoE)_x000a_"/>
    <s v="Sectoral Ministry "/>
    <s v="Sectoral Ministry "/>
    <s v="Sectoral Ministry "/>
    <s v="To be determined (TBD)"/>
    <m/>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x v="4"/>
    <s v="To be determined"/>
    <m/>
    <x v="3"/>
    <m/>
    <m/>
    <s v="To be determined"/>
    <s v="Not Applicable"/>
    <s v="To be determined"/>
    <m/>
    <m/>
    <s v="To be determined"/>
    <m/>
    <m/>
    <m/>
    <m/>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n v="400000000"/>
    <s v="Buildings &amp; Infrastructure"/>
    <s v="Adaptation"/>
    <s v="Ministry of Infrastructure (MININFRA)"/>
    <s v="Sectoral Ministry "/>
    <s v="Sectoral Ministry "/>
    <s v="Sectoral Ministry "/>
    <s v="To be determined (TBD)"/>
    <s v="MoE, RLUMA, RWB, WASAC, Districts, Private Sector,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2"/>
    <n v="15594932.920954388"/>
    <n v="3.898733230238597E-2"/>
    <n v="15594932.920954388"/>
    <m/>
    <m/>
    <m/>
    <m/>
    <s v="Not Applicable"/>
    <s v="Not Applicable"/>
    <s v="Urbanization, rural settlements"/>
    <s v="Urbanization, rural settlements"/>
    <x v="38"/>
    <s v="Local Government (Districts, Provinces, CoK)"/>
    <m/>
    <x v="1"/>
    <s v="2020*"/>
    <n v="2021"/>
    <s v="Start date: 1/07/2016_x000a_End date: 30/06/2021_x000a_"/>
    <s v="Not Applicable"/>
    <s v="Project"/>
    <s v="Wolrd Bank/GoR"/>
    <s v="Grant/GoR"/>
    <s v="Multirateral"/>
    <m/>
    <m/>
    <n v="15594932.920954388"/>
    <s v="Countrywide.the project will contribute to  upgrade unplanned settlements in the Nyarugenge District / City of Kigali and provision of Basic Infrastructure in Secondary Cities_x000a_"/>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3"/>
    <n v="5336617.2801601728"/>
    <n v="1.3341543200400431E-2"/>
    <n v="1334154.3200400432"/>
    <n v="1334154.3200400432"/>
    <n v="1334154.3200400432"/>
    <n v="1334154.3200400432"/>
    <m/>
    <s v="Not Applicable"/>
    <s v="Not Applicable"/>
    <s v="Urbanization, rural settlements"/>
    <s v="Urbanization, rural settlements"/>
    <x v="39"/>
    <s v="Sectoral Ministry"/>
    <m/>
    <x v="2"/>
    <s v="2020*"/>
    <n v="2024"/>
    <s v="Start date: 1/7/2016_x000a_End date: 30/6/2024_x000a_"/>
    <s v="Not Applicable"/>
    <s v="Technical Assistance"/>
    <s v="Ministry of Finance and Economic Planning (MINECOFIN)/GoR"/>
    <s v="Government of Rwanda(GoR)"/>
    <s v="Government of Rwanda(GoR)"/>
    <s v="2. Policy, Strategy &amp; Legislation"/>
    <m/>
    <n v="5336617.2801601728"/>
    <s v="The project seeks to review and update CoK and secondary city master plans to respond to the actual development needs of the respective districts while being aligned to the land use management master plan (NLUMP)"/>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4"/>
    <n v="21989663.152850486"/>
    <n v="5.4974157882126215E-2"/>
    <m/>
    <n v="1016847.0378597643"/>
    <n v="945354.87621696806"/>
    <n v="7545185.7181906365"/>
    <n v="12482275.520583119"/>
    <s v="Not Applicable"/>
    <s v="Not Applicable"/>
    <s v="Urbanization, rural settlements"/>
    <s v="Urbanization, rural settlements"/>
    <x v="40"/>
    <s v="Sectoral Ministry"/>
    <m/>
    <x v="2"/>
    <n v="2020"/>
    <n v="2025"/>
    <s v="Start date: 1/12/2020_x000a_End date: 1/12/2025"/>
    <s v="Not Applicable"/>
    <s v="Project"/>
    <s v="Wolrd Bank/GoR"/>
    <s v="Grant/GoR"/>
    <s v="Multirateral"/>
    <s v="3. Budgeting &amp; Investment"/>
    <m/>
    <n v="175450000"/>
    <s v="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_x000a_"/>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5"/>
    <n v="1653188.0556857134"/>
    <n v="4.1329701392142839E-3"/>
    <n v="1653188.0556857134"/>
    <m/>
    <m/>
    <m/>
    <m/>
    <s v="Not Applicable"/>
    <s v="Not Applicable"/>
    <s v="Urbanization, rural settlements"/>
    <s v="Urbanization, rural settlements"/>
    <x v="39"/>
    <s v="Sectoral Ministry"/>
    <m/>
    <x v="1"/>
    <s v="2020*"/>
    <n v="2021"/>
    <s v="Start date: 01/01/2016_x000a_End date: 30/06/2021_x000a_"/>
    <s v="Not Applicable"/>
    <s v="Project"/>
    <s v="Ministry of Finance and Economic Planning (MINECOFIN)/GoR"/>
    <s v="Government of Rwanda(GoR)"/>
    <s v="Government of Rwanda(GoR)"/>
    <s v="3. Budgeting &amp; Investment"/>
    <m/>
    <n v="1653188.0556857134"/>
    <s v="Nyarugenge, Burera, Nyagatare, Musanze and Gicumbi.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6"/>
    <n v="0"/>
    <n v="0"/>
    <m/>
    <m/>
    <m/>
    <m/>
    <m/>
    <s v="1. Support to develop the concept note . 2. Stakeholders engagement  "/>
    <n v="300000"/>
    <s v="Urbanization, rural settlements"/>
    <s v="Urbanization, rural settlements"/>
    <x v="39"/>
    <s v="Sectoral Ministry"/>
    <m/>
    <x v="0"/>
    <n v="2020"/>
    <n v="2025"/>
    <s v="Start date: 2020_x000a_End date: 2025_x000a_"/>
    <s v="Medium"/>
    <s v="Project"/>
    <m/>
    <m/>
    <s v="To be determined"/>
    <s v="3. Budgeting &amp; Investment"/>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7"/>
    <n v="0"/>
    <n v="0"/>
    <m/>
    <m/>
    <m/>
    <m/>
    <m/>
    <s v="1.Review of the concept note and development of the project proposal                  2. Support to the development of feasibility study                                                      3. Stakeholders engagement                                                                      4.Procurement of land.                                                                                           5. Procureement of constructin materials                                                                     6. Construction "/>
    <n v="800000"/>
    <s v="Urbanization, rural settlements"/>
    <s v="Urbanization, rural settlements"/>
    <x v="39"/>
    <s v="Private Sector Company"/>
    <m/>
    <x v="0"/>
    <m/>
    <m/>
    <s v="To be determined"/>
    <s v="High"/>
    <s v="Project"/>
    <m/>
    <m/>
    <s v="To be determined"/>
    <s v="3. Budgeting &amp; Investment"/>
    <m/>
    <n v="0"/>
    <s v="Business Plan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8"/>
    <n v="22489261.800381724"/>
    <n v="5.622315450095431E-2"/>
    <n v="5622315.4500954309"/>
    <n v="5622315.4500954309"/>
    <n v="5622315.4500954309"/>
    <n v="5622315.4500954309"/>
    <m/>
    <s v="Not Applicable"/>
    <s v="Not Applicable"/>
    <s v="Urbanization, rural settlements"/>
    <s v="Urbanization, rural settlements"/>
    <x v="39"/>
    <s v="Sectoral Ministry"/>
    <m/>
    <x v="2"/>
    <s v="2020*"/>
    <n v="2024"/>
    <s v="Start date: 1/7/2017_x000a_End date: 30/6/2024_x000a_"/>
    <s v="Not Applicable"/>
    <s v="Project"/>
    <s v="Ministry of Finance and Economic Planning (MINECOFIN)/GoR"/>
    <s v="Government of Rwanda(GoR)"/>
    <s v="Government of Rwanda(GoR)"/>
    <s v="3. Budgeting &amp; Investment"/>
    <m/>
    <n v="22489261.800381724"/>
    <s v=" Busanza and Batsinda.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9"/>
    <n v="502001.28643241845"/>
    <n v="1.255003216081046E-3"/>
    <m/>
    <m/>
    <m/>
    <m/>
    <m/>
    <s v="Not Applicable"/>
    <s v="Not Applicable"/>
    <s v="Urbanization, rural settlements"/>
    <s v="Urbanization, rural settlements"/>
    <x v="39"/>
    <s v="Sectoral Ministry"/>
    <m/>
    <x v="1"/>
    <n v="2020"/>
    <n v="2021"/>
    <s v="Start date: 1/1/2020_x000a_End date: 30/6/2021_x000a_"/>
    <s v="Not Applicable"/>
    <s v="Project"/>
    <s v="FONERWA"/>
    <s v="Grant/GoR"/>
    <s v="Government of Rwanda(GoR)"/>
    <s v="3. Budgeting &amp; Investment"/>
    <m/>
    <n v="502001.28643241845"/>
    <s v="Kirehe and Nyagatare. The project contributes to green rural imidugudu settlements towards achieving climate resilient human settle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0"/>
    <n v="758876.41458161536"/>
    <n v="1.8971910364540385E-3"/>
    <m/>
    <m/>
    <m/>
    <m/>
    <m/>
    <s v="Not Applicable"/>
    <s v="Not Applicable"/>
    <s v="Education"/>
    <s v="Education"/>
    <x v="41"/>
    <s v="Non Government Organizations"/>
    <m/>
    <x v="1"/>
    <n v="2020"/>
    <n v="2021"/>
    <s v="Start date: 8/12/2020_x000a_End date: 30/6/2021_x000a_"/>
    <s v="Not Applicable"/>
    <s v="Project"/>
    <s v="FONERWA"/>
    <s v="Government of Rwanda(GoR)"/>
    <s v="Government of Rwanda(GoR)"/>
    <s v="3. Budgeting &amp; Investment"/>
    <m/>
    <n v="758876.41458161536"/>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1"/>
    <n v="2693823.0204600003"/>
    <n v="6.734557551150001E-3"/>
    <m/>
    <m/>
    <m/>
    <n v="897941.00682000001"/>
    <n v="1795882.01364"/>
    <s v="Not Applicable"/>
    <s v="Not Applicable"/>
    <s v="Urbanization, rural settlements"/>
    <s v="Urbanization, rural settlements"/>
    <x v="39"/>
    <s v="Sectoral Ministry"/>
    <m/>
    <x v="2"/>
    <n v="2020"/>
    <n v="2024"/>
    <s v="Start date: 1/7/2020_x000a_End date: 30/06/2024                                  Extended to 2026_x000a_"/>
    <s v="Not Applicable"/>
    <s v="Project"/>
    <s v="ENABEL"/>
    <s v="Grant/GoR"/>
    <s v="Bilateral"/>
    <s v="3. Budgeting &amp; Investment"/>
    <m/>
    <n v="1570824.3720811014"/>
    <s v="Musanze, Rubavu and Rwamagana. The project contributes to develop functional urban infrastructure for inclusive and sustainable develop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2"/>
    <n v="777572.39"/>
    <n v="1.943930975E-3"/>
    <m/>
    <n v="295007.23"/>
    <m/>
    <m/>
    <m/>
    <s v="Not Applicable"/>
    <s v="Not Applicable"/>
    <s v="Education"/>
    <s v="Education"/>
    <x v="42"/>
    <s v="Local Government (Districts, Provinces, CoK)"/>
    <m/>
    <x v="2"/>
    <n v="2021"/>
    <n v="2023"/>
    <s v="Start date: 07/09/2021_x000a_End date: 31/12/2023_x000a_"/>
    <s v="Not Applicable"/>
    <s v="Technical Assistance"/>
    <s v="ENABEL"/>
    <s v="Grant"/>
    <s v="Bilateral"/>
    <s v="1. Knowledge Products (Capacity Building or Technology Transfer)"/>
    <m/>
    <n v="777572.39"/>
    <s v="The objective of the project is to support skills development through dual training specially to promote the production and correct use of “Made in Rwanda” (MiR) construction materials"/>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3"/>
    <n v="22959765.302476719"/>
    <n v="5.73994132561918E-2"/>
    <n v="3951100.1002199431"/>
    <n v="7071155.6139946897"/>
    <n v="7910843.4465081189"/>
    <n v="4026666.1417539665"/>
    <m/>
    <s v="Not Applicable"/>
    <s v="Not Applicable"/>
    <s v="Urbanization, rural settlements"/>
    <s v="Urbanization, rural settlements"/>
    <x v="39"/>
    <s v="Sectoral Ministry"/>
    <m/>
    <x v="2"/>
    <n v="2020"/>
    <n v="2024"/>
    <s v="Start date: 13/2020_x000a_End date: 30/06/2024_x000a_"/>
    <s v="Not Applicable"/>
    <s v="Project"/>
    <s v="ENABEL"/>
    <s v="Grant/GoR"/>
    <s v="Bilateral"/>
    <s v="3. Budgeting &amp; Investment"/>
    <m/>
    <n v="22959765.302476719"/>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m/>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4"/>
    <n v="0"/>
    <n v="0"/>
    <m/>
    <m/>
    <m/>
    <m/>
    <m/>
    <s v=" 1.Support to develop the concept note 2. Stakeholders engagement  "/>
    <n v="300000"/>
    <s v="Urbanization, rural settlements"/>
    <s v="Urbanization, rural settlements"/>
    <x v="5"/>
    <s v="Non Government Organizations"/>
    <m/>
    <x v="0"/>
    <n v="2023"/>
    <m/>
    <s v="Start date: 01/01/2023_x000a_End date: _x000a_"/>
    <s v="Medium"/>
    <s v="Technical Assistance"/>
    <m/>
    <m/>
    <s v="To be determined"/>
    <s v="1. Knowledge Products (Capacity Building or Technology Transfer)"/>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5"/>
    <n v="0"/>
    <n v="0"/>
    <m/>
    <m/>
    <m/>
    <m/>
    <m/>
    <s v="1. Support to develop the concept note 2. Stakeholders engagemen"/>
    <n v="50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6"/>
    <n v="10573515"/>
    <n v="2.64337875E-2"/>
    <m/>
    <m/>
    <m/>
    <m/>
    <m/>
    <s v="1.Review of the concept note and development of the project proposal                         2. Support to the development of feasibility study                                                   3. Conduct awaireness raising on climate resilience technologies"/>
    <n v="500000"/>
    <s v="Urbanization, rural settlements"/>
    <s v="Urbanization, rural settlements"/>
    <x v="14"/>
    <s v="Sectoral Ministry"/>
    <m/>
    <x v="5"/>
    <m/>
    <m/>
    <s v="To be determined"/>
    <s v="High"/>
    <s v="Project"/>
    <s v="IFE"/>
    <m/>
    <s v="To be determined"/>
    <s v="3. Budgeting &amp; Investment"/>
    <m/>
    <n v="10573515"/>
    <s v="IFE-07-RWA-C1 Concept Note: Project (W1)"/>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7"/>
    <n v="0"/>
    <n v="0"/>
    <m/>
    <m/>
    <m/>
    <m/>
    <m/>
    <s v="1.Review of the concept note and development of the project proposal                 2. Support to the development of feasibility study"/>
    <n v="500000"/>
    <s v="Urbanization, rural settlements"/>
    <s v="Urbanization, rural settlements"/>
    <x v="14"/>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8"/>
    <n v="10000000"/>
    <n v="2.5000000000000001E-2"/>
    <m/>
    <m/>
    <m/>
    <m/>
    <m/>
    <s v="Not Applicable"/>
    <s v="Not Applicable"/>
    <s v="Urbanization, rural settlements"/>
    <s v="Urbanization, rural settlements"/>
    <x v="10"/>
    <s v="Sectoral Ministry"/>
    <m/>
    <x v="1"/>
    <n v="2020"/>
    <n v="2021"/>
    <s v="Start: 01/01/2020_x000a_End: 30/09/2021_x000a_"/>
    <s v="Not Applicable"/>
    <s v="Project"/>
    <s v="GCF/GoR/Germany Government-KFW"/>
    <s v="Grant/GoR"/>
    <s v="Multirateral"/>
    <m/>
    <m/>
    <n v="10000000"/>
    <s v="Gasabo"/>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9"/>
    <n v="0"/>
    <n v="0"/>
    <m/>
    <m/>
    <m/>
    <m/>
    <m/>
    <s v="1.Review of the concept note and development of the project proposal                 2. Support to the development of feasibility study"/>
    <n v="500000"/>
    <s v="Urbanization, rural settlements"/>
    <s v="Urbanization, rural settlements"/>
    <x v="39"/>
    <s v="Sectoral Ministry"/>
    <m/>
    <x v="0"/>
    <m/>
    <m/>
    <s v="To be determined"/>
    <s v="High"/>
    <s v="Project"/>
    <m/>
    <m/>
    <s v="To be determined"/>
    <m/>
    <m/>
    <n v="0"/>
    <s v="New area of investment (Concept not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0"/>
    <n v="32513550"/>
    <n v="8.1283875000000005E-2"/>
    <m/>
    <m/>
    <m/>
    <m/>
    <n v="32513550"/>
    <s v="Not Applicable"/>
    <s v="Not Applicable"/>
    <s v="Urbanization, rural settlements"/>
    <s v="Urbanization, rural settlements"/>
    <x v="10"/>
    <s v="Sectoral Ministry"/>
    <m/>
    <x v="4"/>
    <n v="2024"/>
    <n v="2030"/>
    <s v="Start: 2024_x000a_End: 2030_x000a_"/>
    <s v="Not Applicable"/>
    <s v="Project"/>
    <s v="BMWK/Germany (IKI)"/>
    <s v="Grant"/>
    <s v="Multirateral"/>
    <s v="3. Budgeting &amp; Investment"/>
    <m/>
    <n v="32513550"/>
    <s v="Updated from without support  to planned (FONERWA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1"/>
    <n v="468700.00000000006"/>
    <n v="1.17175E-3"/>
    <m/>
    <m/>
    <m/>
    <m/>
    <m/>
    <m/>
    <m/>
    <s v="Urbanization, rural settlements"/>
    <s v="Urbanization, rural settlements"/>
    <x v="24"/>
    <s v="Sectoral Ministry"/>
    <m/>
    <x v="2"/>
    <n v="2022"/>
    <n v="2025"/>
    <s v="Start: 01/11/2022_x000a_End: 31/12/2025_x000a_"/>
    <s v="Not Applicable"/>
    <s v="Project"/>
    <s v="BMWK/Germany (IKI)"/>
    <s v="Grant/GoR"/>
    <s v="Multirateral"/>
    <s v="3. Budgeting &amp; Investment"/>
    <m/>
    <n v="468700.00000000006"/>
    <s v="New project GIZ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2"/>
    <n v="1004543.2232206281"/>
    <n v="2.5113580580515701E-3"/>
    <m/>
    <n v="1004543.2232206281"/>
    <m/>
    <m/>
    <m/>
    <s v="Not Applicable"/>
    <s v="Not Applicable"/>
    <s v="Urbanization, rural settlements"/>
    <s v="Urbanization, rural settlements"/>
    <x v="24"/>
    <s v="Local Government (Districts, Provinces, CoK)"/>
    <m/>
    <x v="4"/>
    <m/>
    <m/>
    <s v="To be determined"/>
    <s v="Not Applicable"/>
    <s v="Project"/>
    <s v="Ministry of Finance and Economic Planning (MINECOFIN)/GoR"/>
    <s v="Government of Rwanda(GoR)"/>
    <s v="Government of Rwanda(GoR)"/>
    <m/>
    <m/>
    <n v="1004543.2232206281"/>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3"/>
    <n v="304668.16352788213"/>
    <n v="7.6167040881970529E-4"/>
    <e v="#REF!"/>
    <m/>
    <m/>
    <m/>
    <m/>
    <s v="Not Applicable"/>
    <s v="Not Applicable"/>
    <s v="Urbanization, rural settlements"/>
    <s v="Urbanization, rural settlements"/>
    <x v="24"/>
    <s v="Local Government (Districts, Provinces, CoK)"/>
    <m/>
    <x v="1"/>
    <n v="2020"/>
    <n v="2021"/>
    <s v="Start: 12/1/2020_x000a_End: 12/1/2021_x000a_"/>
    <s v="Not Applicable"/>
    <s v="Project"/>
    <s v="Ministry of Finance and Economic Planning (MINECOFIN)/GoR"/>
    <s v="Government of Rwanda(GoR)"/>
    <s v="Government of Rwanda(GoR)"/>
    <m/>
    <m/>
    <n v="304668.16352788213"/>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4"/>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5"/>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6"/>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7"/>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8"/>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9"/>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0"/>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1"/>
    <n v="0"/>
    <n v="0"/>
    <m/>
    <m/>
    <m/>
    <m/>
    <m/>
    <s v="Not Applicable"/>
    <s v="Not Applicable"/>
    <s v="Urbanization, rural settlements"/>
    <s v="Urbanization, rural settlements"/>
    <x v="17"/>
    <s v="Sectoral Ministry"/>
    <m/>
    <x v="0"/>
    <m/>
    <m/>
    <s v="To be determined"/>
    <s v="Low"/>
    <s v="Project"/>
    <s v="KfW"/>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2"/>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3"/>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4"/>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5"/>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6"/>
    <n v="0"/>
    <n v="0"/>
    <m/>
    <m/>
    <m/>
    <m/>
    <m/>
    <s v=" Support to develop the concept note "/>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7"/>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8"/>
    <n v="0"/>
    <n v="0"/>
    <m/>
    <m/>
    <m/>
    <m/>
    <m/>
    <s v=" 1. Support to develop the concept note                                                               2. Support to the development of feasibility study"/>
    <n v="250000"/>
    <s v="Urbanization, rural settlements"/>
    <s v="Urbanization, rural settlements"/>
    <x v="39"/>
    <s v="Sectoral Ministry"/>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9"/>
    <n v="66687494.799999997"/>
    <n v="0.16671873700000001"/>
    <n v="16671873.699999999"/>
    <n v="16671873.699999999"/>
    <n v="16671873.699999999"/>
    <n v="16671873.699999999"/>
    <m/>
    <s v="Not Applicable"/>
    <s v="Not Applicable"/>
    <s v="Urbanization, rural settlements"/>
    <s v="Urbanization, rural settlements"/>
    <x v="43"/>
    <s v="Sectoral Ministry"/>
    <m/>
    <x v="2"/>
    <s v="2020*"/>
    <n v="2024"/>
    <s v="Start date: 01/07/2011_x000a_End date: 30/06/2024_x000a_"/>
    <s v="Not Applicable"/>
    <s v="Project"/>
    <s v="Exim Bank of India/GoR "/>
    <s v="Loan/GoR"/>
    <s v="Multirateral"/>
    <s v="3. Budgeting &amp; Investment"/>
    <m/>
    <n v="216734359.16999999"/>
    <s v="The project objectives are to develop industrial parks to attract more investment, increase manufacturing-led production, create off farm jobs and increase household incom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idem as above "/>
    <x v="210"/>
    <n v="645444.27059546113"/>
    <n v="1.6136106764886528E-3"/>
    <m/>
    <n v="0"/>
    <n v="0"/>
    <n v="174004.80101422113"/>
    <n v="471439.46958124003"/>
    <s v="Not Applicable"/>
    <s v="Not Applicable"/>
    <s v="Urbanization, rural settlements"/>
    <s v="Urbanization, rural settlements"/>
    <x v="20"/>
    <s v="Non Government Organizations"/>
    <m/>
    <x v="2"/>
    <n v="2024"/>
    <n v="2025"/>
    <s v="Start date: 2024_x000a_End date: 2025_x000a_"/>
    <s v="Not Applicable"/>
    <s v="Project"/>
    <s v="Canadian Government/ Canadian Fund through WRI"/>
    <s v="Grant"/>
    <s v="Multirateral"/>
    <s v="3. Budgeting &amp; Investment"/>
    <m/>
    <n v="645444.27059546113"/>
    <s v="ARCOS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1"/>
    <n v="2858998.68"/>
    <n v="7.1474967000000004E-3"/>
    <m/>
    <n v="715338.1"/>
    <m/>
    <m/>
    <m/>
    <s v="Not Applicable"/>
    <s v="Not Applicable"/>
    <s v="Urbanization, rural settlements"/>
    <s v="Urbanization, rural settlements"/>
    <x v="43"/>
    <s v="Sectoral Ministry"/>
    <m/>
    <x v="2"/>
    <s v="2020*"/>
    <n v="2024"/>
    <s v="Start date: 02/12/2019_x000a_End date: 02/12/2024_x000a_"/>
    <s v="Not Applicable"/>
    <s v="Project"/>
    <s v="ENABEL"/>
    <s v="Grant"/>
    <s v="Bilateral"/>
    <s v="3. Budgeting &amp; Investment"/>
    <m/>
    <n v="2858998.68"/>
    <s v="This project intends to support private sector industries from clay and natural stones for competitiveness"/>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2"/>
    <n v="0"/>
    <n v="0"/>
    <m/>
    <m/>
    <m/>
    <m/>
    <m/>
    <s v="Not Applicable"/>
    <s v="Not Applicable"/>
    <s v="Urbanization, rural settlements"/>
    <s v="Urbanization, rural settlements"/>
    <x v="39"/>
    <s v="Sectoral Ministry"/>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3"/>
    <n v="0"/>
    <n v="0"/>
    <m/>
    <m/>
    <m/>
    <m/>
    <m/>
    <s v=" Support to develop the concept note "/>
    <n v="250000"/>
    <s v="Urbanization, rural settlements"/>
    <s v="Urbanization, rural settlements"/>
    <x v="44"/>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4"/>
    <n v="0"/>
    <n v="0"/>
    <m/>
    <m/>
    <m/>
    <m/>
    <m/>
    <s v="Not Applicable"/>
    <s v="Not Applicable"/>
    <s v="Urbanization, rural settlements"/>
    <s v="Urbanization, rural settlements"/>
    <x v="44"/>
    <s v="Local Government (Districts, Provinces, CoK)"/>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5"/>
    <n v="0"/>
    <n v="0"/>
    <m/>
    <m/>
    <m/>
    <m/>
    <m/>
    <s v="Not Applicable"/>
    <s v="Not Applicable"/>
    <s v="Urbanization, rural settlements"/>
    <s v="Urbanization, rural settlements"/>
    <x v="45"/>
    <s v="Local Government (Districts, Provinces, CoK)"/>
    <m/>
    <x v="0"/>
    <m/>
    <m/>
    <s v="To be determined"/>
    <s v="Low"/>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6"/>
    <n v="0"/>
    <n v="0"/>
    <m/>
    <m/>
    <m/>
    <m/>
    <m/>
    <s v=" Support to develop the concept note "/>
    <n v="300000"/>
    <s v="Urbanization, rural settlements"/>
    <s v="Urbanization, rural settlements"/>
    <x v="24"/>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7"/>
    <n v="0"/>
    <n v="0"/>
    <m/>
    <m/>
    <m/>
    <m/>
    <m/>
    <s v=" 1. Support to develop the concept note                                                                        2. Support to the development of feasibility study"/>
    <n v="500000"/>
    <s v="Urbanization, rural settlements"/>
    <s v="Urbanization, rural settlements"/>
    <x v="46"/>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8"/>
    <n v="0"/>
    <n v="0"/>
    <m/>
    <m/>
    <m/>
    <m/>
    <m/>
    <s v=" 1. Support to develop the concept note                                                                       2. Support to the development of feasibility study"/>
    <n v="500000"/>
    <s v="Urbanization, rural settlements"/>
    <s v="Urbanization, rural settlements"/>
    <x v="47"/>
    <s v="Local Government (Districts, Provinces, CoK)"/>
    <m/>
    <x v="0"/>
    <m/>
    <m/>
    <s v="To be determined"/>
    <s v="Medium"/>
    <s v="Project"/>
    <m/>
    <m/>
    <s v="To be determined"/>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9"/>
    <n v="94303"/>
    <n v="2.3575749999999999E-4"/>
    <n v="94303"/>
    <m/>
    <m/>
    <m/>
    <m/>
    <s v="Not Applicable"/>
    <s v="Not Applicable"/>
    <s v="Urbanization, rural settlements"/>
    <s v="Urbanization, rural settlements"/>
    <x v="48"/>
    <s v="Non Government Organizations"/>
    <m/>
    <x v="1"/>
    <s v="2020*"/>
    <n v="2021"/>
    <s v="Start date: 01-Jul-2017_x000a_End date: 30/6/2021_x000a__x000a_"/>
    <s v="Not Applicable"/>
    <s v="Project"/>
    <s v="GGGI"/>
    <s v="Grant/GoR"/>
    <s v="Multirateral"/>
    <s v="3. Budgeting &amp; Investment"/>
    <m/>
    <n v="94303"/>
    <s v="Project is continuing in 2021 under a different title (Climate Resilient Urban Development) with more focused outputs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0"/>
    <n v="52819"/>
    <n v="1.320475E-4"/>
    <n v="52819"/>
    <m/>
    <m/>
    <m/>
    <m/>
    <s v="Not Applicable"/>
    <s v="Not Applicable"/>
    <s v="Urbanization, rural settlements"/>
    <s v="Urbanization, rural settlements"/>
    <x v="48"/>
    <s v="Non Government Organizations"/>
    <m/>
    <x v="1"/>
    <s v="2020*"/>
    <n v="2021"/>
    <s v="Start date: 01-Jul-2016_x000a_End date: 30/6/2021_x000a__x000a_"/>
    <s v="Not Applicable"/>
    <s v="Technical Assistance"/>
    <s v="GGGI"/>
    <s v="Grant"/>
    <s v="Multirateral"/>
    <s v="1. Knowledge Products (Capacity Building or Technology Transfer)"/>
    <m/>
    <n v="52819"/>
    <s v="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1"/>
    <n v="60000"/>
    <n v="1.4999999999999999E-4"/>
    <n v="60000"/>
    <m/>
    <m/>
    <m/>
    <m/>
    <s v="Not Applicable"/>
    <s v="Not Applicable"/>
    <s v="Urbanization, rural settlements"/>
    <s v="Urbanization, rural settlements"/>
    <x v="48"/>
    <s v="Non Government Organizations"/>
    <m/>
    <x v="1"/>
    <n v="2020"/>
    <n v="2021"/>
    <s v="Start date: 01-Jul-2020_x000a_End date: 30/6/2021_x000a__x000a_"/>
    <s v="Not Applicable"/>
    <s v="Technical Assistance"/>
    <s v="GGGI"/>
    <s v="Grant"/>
    <s v="Multirateral"/>
    <s v="1. Knowledge Products (Capacity Building or Technology Transfer)"/>
    <m/>
    <n v="60000"/>
    <s v="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2"/>
    <n v="847788.90077999991"/>
    <n v="2.1194722519499998E-3"/>
    <n v="211876.3"/>
    <n v="211876.3"/>
    <n v="211876.3"/>
    <n v="31200.000779999998"/>
    <n v="180960"/>
    <s v="Not Applicable"/>
    <s v="Not Applicable"/>
    <s v="Multi-Sector"/>
    <s v="Urbanization, rural settlements"/>
    <x v="49"/>
    <s v="Sectoral Ministry"/>
    <m/>
    <x v="2"/>
    <s v="2020*"/>
    <n v="2025"/>
    <s v="Start date: 01/07/2015_x000a_End date: 30/6/2025_x000a__x000a_"/>
    <s v="Not Applicable"/>
    <s v="Technical Assistance"/>
    <s v="Ministry of Finance and Economic Planning (MINECOFIN)/GoR"/>
    <s v="Government of Rwanda(GoR)"/>
    <s v="Government of Rwanda(GoR)"/>
    <s v="1. Knowledge Products (Capacity Building or Technology Transfer)"/>
    <m/>
    <n v="2118762.75"/>
    <s v="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3"/>
    <n v="50000000"/>
    <n v="0.125"/>
    <m/>
    <m/>
    <m/>
    <m/>
    <m/>
    <s v="Not Applicable"/>
    <s v="Not Applicable"/>
    <s v="Urbanization, rural settlements"/>
    <s v="Urbanization, rural settlements"/>
    <x v="24"/>
    <s v="Local Government (Districts, Provinces, CoK)"/>
    <m/>
    <x v="5"/>
    <m/>
    <m/>
    <s v="To be determined"/>
    <s v="Low"/>
    <s v="Project"/>
    <s v="GCF/GoR"/>
    <m/>
    <s v="To be determined"/>
    <s v="3. Budgeting &amp; Investment"/>
    <m/>
    <n v="50000000"/>
    <s v="PPF. Pilot innovative strategies to develop low carbon and climate resilient neighbourhood "/>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n v="59300000"/>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4"/>
    <n v="0"/>
    <n v="0"/>
    <m/>
    <m/>
    <m/>
    <m/>
    <m/>
    <s v=" 1.Support to develop the concept note .                                                              2. Mapping the targeted sites                                                                                   3. Awaireness raising on sustainable mining "/>
    <n v="220000"/>
    <s v="Private Sector Development"/>
    <s v="Private Sector Development"/>
    <x v="29"/>
    <s v="Non Government Organizations"/>
    <m/>
    <x v="0"/>
    <m/>
    <m/>
    <s v="To be determined"/>
    <s v="Medium"/>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5"/>
    <n v="0"/>
    <n v="0"/>
    <m/>
    <m/>
    <m/>
    <m/>
    <m/>
    <s v="Not Applicable"/>
    <s v="Not Applicable"/>
    <s v="Private Sector Development"/>
    <s v="Private Sector Development"/>
    <x v="29"/>
    <s v="Non Government Organizations"/>
    <m/>
    <x v="0"/>
    <m/>
    <m/>
    <s v="To be determined"/>
    <s v="Low"/>
    <s v="Project"/>
    <m/>
    <m/>
    <s v="To be determined"/>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6"/>
    <n v="464213"/>
    <n v="7.8282124789207427E-3"/>
    <m/>
    <m/>
    <m/>
    <m/>
    <m/>
    <s v="Not Applicable"/>
    <s v="Not Applicable"/>
    <s v="Private Sector Development"/>
    <s v="Private Sector Development"/>
    <x v="50"/>
    <s v="Sectoral Ministry"/>
    <m/>
    <x v="5"/>
    <m/>
    <m/>
    <s v="To be determined"/>
    <s v="Low"/>
    <s v="Project"/>
    <m/>
    <m/>
    <s v="To be determined"/>
    <m/>
    <m/>
    <n v="464213"/>
    <s v="concept Note 2022, 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7"/>
    <n v="0"/>
    <n v="0"/>
    <m/>
    <m/>
    <m/>
    <m/>
    <m/>
    <s v="Not Applicable"/>
    <s v="Not Applicable"/>
    <s v="Private Sector Development"/>
    <s v="Private Sector Development"/>
    <x v="50"/>
    <s v="Sectoral Ministry"/>
    <m/>
    <x v="0"/>
    <m/>
    <m/>
    <s v="To be determined"/>
    <s v="Low"/>
    <s v="Technical Assistance"/>
    <m/>
    <m/>
    <s v="To be determined"/>
    <s v="1. Knowledge Products (Capacity Building or Technology Transfer)"/>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8"/>
    <n v="0"/>
    <n v="0"/>
    <m/>
    <m/>
    <m/>
    <m/>
    <m/>
    <s v="1.Review of the concept note and development of the project proposal                                                                                2. Support to the development of feasibility study"/>
    <n v="220000"/>
    <s v="Private Sector Development"/>
    <s v="Private Sector Development"/>
    <x v="50"/>
    <s v="Sectoral Ministry"/>
    <m/>
    <x v="5"/>
    <m/>
    <m/>
    <s v="To be determined"/>
    <s v="Medium"/>
    <s v="Technical Assistance"/>
    <m/>
    <m/>
    <s v="To be determined"/>
    <m/>
    <m/>
    <n v="0"/>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n v="5000000"/>
    <s v="Industry"/>
    <s v="Mitigation"/>
    <s v="Ministry of Environment (MoE)_x000a_"/>
    <s v="Environment or Climate Change"/>
    <s v="Environment or Climate Change"/>
    <s v="Sectoral Ministry "/>
    <s v="To be determined (TBD)"/>
    <s v="Mining Companies"/>
    <s v="phasing out of diesel gensets for on-site electricity consumption, to be replaced with grid and/or on-site renewable power production."/>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9"/>
    <n v="16688626.33"/>
    <n v="3.3377252660000001"/>
    <n v="4079241.5274044983"/>
    <m/>
    <m/>
    <m/>
    <m/>
    <s v="Not Applicable"/>
    <s v="Not Applicable"/>
    <s v="Private Sector Development"/>
    <s v="Private Sector Development"/>
    <x v="50"/>
    <s v="Sectoral Ministry"/>
    <m/>
    <x v="2"/>
    <s v="2020*"/>
    <n v="2024"/>
    <s v="Start date: 01-Jul-2016_x000a_End date: 30/6/2024_x000a__x000a_"/>
    <s v="Not Applicable"/>
    <s v="Technical Assistance"/>
    <s v="Ministry of Finance and Economic Planning (MINECOFIN)/GoR"/>
    <s v="Government of Rwanda(GoR)"/>
    <s v="Government of Rwanda(GoR)"/>
    <s v="3. Budgeting &amp; Investment"/>
    <m/>
    <n v="16688626.33"/>
    <s v="The project aims to confirm whether there are oil/gas reserves within the Kivu Rift Basin through different stages of Geology, Geophysics, Geochemistry, 2D- Seismic survey, and Drilling in the country."/>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0"/>
    <n v="619945.52088214259"/>
    <n v="0.12398910417642851"/>
    <n v="619945.52088214259"/>
    <m/>
    <m/>
    <m/>
    <m/>
    <s v="Not Applicable"/>
    <s v="Not Applicable"/>
    <s v="Private Sector Development"/>
    <s v="Private Sector Development"/>
    <x v="51"/>
    <s v="Sectoral Ministry"/>
    <m/>
    <x v="1"/>
    <s v="2020*"/>
    <n v="2021"/>
    <s v="Start date: 01-Jul-2018_x000a_End date: 30- Jun- 2021_x000a_"/>
    <s v="Not Applicable"/>
    <s v="Technical Assistance"/>
    <s v="Ministry of Finance and Economic Planning (MINECOFIN)/GoR"/>
    <s v="Government of Rwanda(GoR)"/>
    <s v="Government of Rwanda(GoR)"/>
    <s v="3. Budgeting &amp; Investment"/>
    <m/>
    <n v="619945.52088214259"/>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1"/>
    <n v="118547.65"/>
    <n v="2.3709529999999999E-2"/>
    <m/>
    <m/>
    <m/>
    <m/>
    <m/>
    <s v="Not Applicable"/>
    <s v="Not Applicable"/>
    <s v="Private Sector Development"/>
    <s v="Private Sector Development"/>
    <x v="51"/>
    <s v="Sectoral Ministry"/>
    <m/>
    <x v="1"/>
    <n v="2021"/>
    <n v="2023"/>
    <s v="Start date: 30/09/2021 _x000a_End date: 30/06/2023     _x000a_"/>
    <s v="Not Applicable"/>
    <s v="Technical Assistance"/>
    <s v="GIZ"/>
    <s v="Grant/GoR"/>
    <s v="Bilateral"/>
    <s v="1. Knowledge Products (Capacity Building or Technology Transfer)"/>
    <m/>
    <n v="118547.65"/>
    <s v="The objective of the project is to support the digitalization of geological information in Rwanda"/>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n v="2000000"/>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2"/>
    <n v="0"/>
    <n v="0"/>
    <m/>
    <m/>
    <m/>
    <m/>
    <m/>
    <s v="1.Review of the concept note and development of the full project proposal                 "/>
    <n v="200000"/>
    <s v="Private Sector Development"/>
    <s v="Private Sector Development"/>
    <x v="12"/>
    <s v="Private Sector Company"/>
    <m/>
    <x v="0"/>
    <m/>
    <m/>
    <s v="To be determined"/>
    <s v="High"/>
    <s v="Project"/>
    <s v="GCF/FONERWA"/>
    <m/>
    <s v="To be determined"/>
    <m/>
    <m/>
    <n v="0"/>
    <s v="Project Idea Note "/>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m/>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3"/>
    <n v="25831.063370089276"/>
    <n v="1.2915531685044638E-2"/>
    <n v="25831.063370089276"/>
    <m/>
    <m/>
    <m/>
    <m/>
    <s v="Not Applicable"/>
    <s v="Not Applicable"/>
    <s v="Environment and Natural Resources"/>
    <s v="Private Sector Development"/>
    <x v="32"/>
    <s v="Non Government Organizations"/>
    <m/>
    <x v="1"/>
    <n v="2020"/>
    <n v="2021"/>
    <s v="Start date: 1/10/2020 _x000a_End date: 31/10/2021     _x000a_"/>
    <s v="Not Applicable"/>
    <s v="Project"/>
    <s v="Austria"/>
    <s v="Grant"/>
    <s v="Bilateral"/>
    <s v="3. Budgeting &amp; Investment"/>
    <m/>
    <n v="25831.063370089276"/>
    <s v="Rusizi District"/>
  </r>
  <r>
    <s v="6. Enhanced green energy production and use in industries."/>
    <s v="6.2 Efficient brick kilns increased "/>
    <s v="6.2.1 Number efficient brick kilns "/>
    <s v="To be determined (TBD)"/>
    <s v="To be determined (TBD)"/>
    <s v="To be determined (TBD)"/>
    <n v="13000000"/>
    <s v="Industry"/>
    <s v="Mitigation"/>
    <s v="Ministry of Infrastructure (MININFRA)"/>
    <s v="Private Sector"/>
    <s v="Private Sector"/>
    <s v="Private Sector "/>
    <s v="To be determined (TBD)"/>
    <s v="RHA, REMA, RFA, brick companies"/>
    <s v="Phasing out use of clamp kilns, and applying energy efficiency measures in the brick manufacturing industry"/>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4"/>
    <n v="829693.39800000004"/>
    <n v="6.3822569076923075E-2"/>
    <n v="829693.39800000004"/>
    <m/>
    <m/>
    <m/>
    <m/>
    <s v="Not Applicable"/>
    <s v="Not Applicable"/>
    <s v="Private Sector Development"/>
    <s v="Private Sector Development"/>
    <x v="52"/>
    <s v="Private Sector Company"/>
    <m/>
    <x v="1"/>
    <s v="2020*"/>
    <n v="2021"/>
    <s v="Start date: 2016_x000a_End date: 2021_x000a_"/>
    <s v="Not Applicable"/>
    <s v="Technical Assistance"/>
    <s v="Swiss Development Cooperation (SDC)/GoR"/>
    <s v="Grant"/>
    <s v="Multirateral"/>
    <s v="1. Knowledge Products (Capacity Building or Technology Transfer)"/>
    <m/>
    <n v="829693.39800000004"/>
    <s v="The Project consists of transfering . knowledge to the traditional brick makers and  building their  capacity to make mdern bricks using climate responsive methods. They are also trained to invest in big and modern brick yards"/>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5"/>
    <n v="0"/>
    <n v="0"/>
    <m/>
    <m/>
    <m/>
    <m/>
    <m/>
    <s v=" 1. Support to develop the concept note                                                                  2. Support to the development of feasibility study"/>
    <n v="220000"/>
    <s v="Private Sector Development"/>
    <s v="Private Sector Development"/>
    <x v="52"/>
    <s v="Private Sector Company"/>
    <m/>
    <x v="0"/>
    <n v="2021"/>
    <n v="2025"/>
    <s v="Start date: 2021_x000a_End date: 2025_x000a_"/>
    <s v="Medium"/>
    <s v="Technical Assistance"/>
    <s v="ENABEL"/>
    <m/>
    <s v="To be determined"/>
    <s v="1. Knowledge Products (Capacity Building or Technology Transfer)"/>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6"/>
    <n v="0"/>
    <n v="0"/>
    <m/>
    <m/>
    <m/>
    <m/>
    <m/>
    <s v=" Support to develop the concept note "/>
    <n v="220000"/>
    <s v="Private Sector Development"/>
    <s v="Private Sector Development"/>
    <x v="52"/>
    <s v="Private Sector Company"/>
    <m/>
    <x v="0"/>
    <n v="2021"/>
    <n v="2025"/>
    <s v="Start date: 2021_x000a_End date: 2025_x000a_"/>
    <s v="Medium"/>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7"/>
    <n v="0"/>
    <n v="0"/>
    <m/>
    <m/>
    <m/>
    <m/>
    <m/>
    <s v="Not Applicable"/>
    <s v="Not Applicable"/>
    <s v="Private Sector Development"/>
    <s v="Private Sector Development"/>
    <x v="52"/>
    <s v="Private Sector Company"/>
    <m/>
    <x v="0"/>
    <n v="2021"/>
    <n v="2025"/>
    <s v="Start date: 2021_x000a_End date: 2025_x000a_"/>
    <s v="Low"/>
    <s v="Project"/>
    <s v="ENABEL"/>
    <m/>
    <s v="To be determined"/>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8"/>
    <n v="0"/>
    <n v="0"/>
    <m/>
    <m/>
    <m/>
    <m/>
    <m/>
    <s v=" Support to develop the concept note "/>
    <n v="220000"/>
    <s v="Private Sector Development"/>
    <s v="Private Sector Development"/>
    <x v="52"/>
    <s v="Private Sector Company"/>
    <m/>
    <x v="0"/>
    <n v="2021"/>
    <n v="2025"/>
    <s v="Start date: 2021_x000a_End date: 2025_x000a_"/>
    <s v="Medium"/>
    <s v="Project"/>
    <s v="ENABEL"/>
    <m/>
    <s v="To be determined"/>
    <s v="3. Budgeting &amp; Investment"/>
    <m/>
    <n v="0"/>
    <m/>
  </r>
  <r>
    <s v="6. Enhanced green energy production and use in industries."/>
    <s v="6.3 Energy efficiency in cement production increased "/>
    <s v="6.3.1  Percentage of factories using non-fossil energy for ciment production"/>
    <s v="To be determined (TBD)"/>
    <s v="To be determined (TBD)"/>
    <s v="To be determined (TBD)"/>
    <n v="11000000"/>
    <s v="Industry"/>
    <s v="Mitigation"/>
    <s v="Ministry of Trade and Industry (MINICOM)"/>
    <s v="Sectoral Ministry "/>
    <s v="Sectoral Ministry "/>
    <s v="Sectoral Ministry "/>
    <s v="To be determined (TBD)"/>
    <s v="MOE (REMA), PSF"/>
    <s v="Use of waste heat recovery (WHR) and increased use of rice husks as fuel within clinker production."/>
    <s v="Reduced CO2 emmission"/>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6. Enhanced green energy production and use in industries."/>
    <s v="6.4 Pozzolana use in cement increased  "/>
    <s v="6.4.1 Quantity (t) of pozzolana used to relace clinker "/>
    <s v="current cement-to-clinker ratio: 0.7"/>
    <s v="an incremental 5% substitution of clinker with pozzolana through 2030. "/>
    <s v="To be determined (TBD)"/>
    <n v="8200000"/>
    <s v="Industry"/>
    <s v="Mitigation"/>
    <s v="Ministry of Trade and Industry (MINICOM)"/>
    <s v="Private Sector"/>
    <s v="Private Sector"/>
    <s v="Private Sector "/>
    <s v="To be determined (TBD)"/>
    <s v="MOE (REMA,), PSF"/>
    <s v="Increasing the share of volcanic pozzalanas used within national cement production beyond current cement-to-clinker ratio of 0.7, with target for an incremental 5% substitution of clinker with pozzolana through 2030. "/>
    <s v="Reduced clinker production and associated calcination process CO2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6. Enhanced green energy production and use in industries."/>
    <s v="6.4 Pozzolana use in cement increased  "/>
    <s v="6.4.2 Percentage of clinker/cement ratio "/>
    <s v="To be determined (TBD)"/>
    <s v="To be determined (TBD)"/>
    <s v="To be determined (TBD)"/>
    <m/>
    <s v="Industry"/>
    <s v="Mitigation"/>
    <s v="Ministry of Trade and Industry (MINICOM)"/>
    <s v="Private Sector"/>
    <m/>
    <s v="Private Sector "/>
    <s v="To be determined (TBD)"/>
    <m/>
    <m/>
    <m/>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x v="4"/>
    <s v="To be determined"/>
    <m/>
    <x v="3"/>
    <m/>
    <m/>
    <s v="To be determined"/>
    <s v="Not Applicable"/>
    <s v="To be determined"/>
    <m/>
    <m/>
    <s v="To be determined"/>
    <m/>
    <m/>
    <m/>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n v="328000000"/>
    <s v="Energy"/>
    <s v="Mitigation"/>
    <s v="Ministry of Infrastructure (MININFRA)"/>
    <s v="Sectoral Ministry "/>
    <s v="Sectoral Ministry "/>
    <s v="Sectoral Ministry "/>
    <s v="To be determined (TBD)"/>
    <m/>
    <s v="Development of 56.75 MW large hydro capacity (capacity &gt; 5 MW), 24.5 MW small and mini hydro projects (capacity &lt;5MW) and 75 MW regional projects by 2030. "/>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9"/>
    <n v="1284010.4980003976"/>
    <n v="3.9146661524402365E-3"/>
    <n v="1284010.4980003976"/>
    <m/>
    <m/>
    <m/>
    <m/>
    <s v="Not Applicable"/>
    <s v="Not Applicable"/>
    <s v="Energy"/>
    <s v="Energy"/>
    <x v="53"/>
    <s v="Sectoral Ministry"/>
    <m/>
    <x v="1"/>
    <s v="2020*"/>
    <n v="2021"/>
    <s v="Start date: 01/07/2018_x000a_End date: 30/06/2021_x000a_"/>
    <s v="Not Applicable"/>
    <s v="Project"/>
    <s v="Ministry of Finance and Economic Planning (MINECOFIN)/GoR"/>
    <s v="Government of Rwanda(GoR)"/>
    <s v="Government of Rwanda(GoR)"/>
    <m/>
    <m/>
    <n v="1284010.4980003976"/>
    <s v=" Gatsibo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0"/>
    <n v="2678794.1968387319"/>
    <n v="8.1670554781668649E-3"/>
    <n v="379556.0034769171"/>
    <n v="735197.25173852569"/>
    <n v="0"/>
    <n v="734665.47570760967"/>
    <n v="829375.4659156797"/>
    <s v="Not Applicable"/>
    <s v="Not Applicable"/>
    <s v="Energy"/>
    <s v="Energy"/>
    <x v="53"/>
    <s v="Sectoral Ministry"/>
    <m/>
    <x v="2"/>
    <s v="2020*"/>
    <n v="2024"/>
    <s v="Start date: 1/7/2012 _x000a_End date: 31/12/2020     Extended 2024_x000a_"/>
    <s v="Not Applicable"/>
    <s v="Project"/>
    <s v="Netherlands/GoR"/>
    <s v="Grant/GoR"/>
    <s v="Bilateral"/>
    <s v="3. Budgeting &amp; Investment"/>
    <m/>
    <n v="2678794.1968387319"/>
    <s v="Rubavu.                                                                                            Extended from $1,703,352 (REMA-2024) from concluded to ongoing"/>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1"/>
    <n v="7242712"/>
    <n v="2.2081439024390245E-2"/>
    <n v="4032973"/>
    <m/>
    <m/>
    <n v="3209739"/>
    <m/>
    <s v="Not Applicable"/>
    <s v="Not Applicable"/>
    <s v="Energy"/>
    <s v="Energy"/>
    <x v="53"/>
    <s v="Sectoral Ministry"/>
    <m/>
    <x v="2"/>
    <s v="2020*"/>
    <n v="2026"/>
    <s v="Start date: 1/7/2017_x000a_Initial End date: 31/08/2019._x000a_Current End date: 30/06/2021_x000a_Extended to 2026"/>
    <s v="Not Applicable"/>
    <s v="Project"/>
    <s v="AfDB/GoR "/>
    <s v="Grant/GoR"/>
    <s v="Multirateral"/>
    <m/>
    <m/>
    <n v="19341631.413005248"/>
    <s v="Kirehe                                                                                              Extended from Concluded ( $16,131,892) to ongoing MINECOFIN MTPIP 2023-2026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2"/>
    <n v="9229470.0340199992"/>
    <n v="2.8138628152499998E-2"/>
    <n v="3712444.8"/>
    <n v="3712444.8"/>
    <m/>
    <n v="819000"/>
    <n v="985580.43402000004"/>
    <s v="Not Applicable"/>
    <s v="Not Applicable"/>
    <s v="Energy"/>
    <s v="Energy"/>
    <x v="53"/>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m/>
    <n v="27791694.789219692"/>
    <s v="Karongi; Gisagara; Nyanza                                                           Extended from Concluded with $ 25,987,114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3"/>
    <n v="514800"/>
    <n v="1.5695121951219513E-3"/>
    <m/>
    <m/>
    <m/>
    <n v="514800"/>
    <m/>
    <s v="Not Applicable"/>
    <s v="Not Applicable"/>
    <s v="Energy"/>
    <s v="Energy"/>
    <x v="53"/>
    <s v="Sectoral Ministry"/>
    <m/>
    <x v="2"/>
    <n v="2023"/>
    <n v="2026"/>
    <s v="Start date: 2023_x000a_End:2026_x000a_"/>
    <s v="Not Applicable"/>
    <s v="Project"/>
    <s v="Ministry of Finance and Economic Planning (MINECOFIN)/GoR"/>
    <s v="Government of Rwanda(GoR)"/>
    <s v="Government of Rwanda(GoR)"/>
    <s v="3. Budgeting &amp; Investment"/>
    <m/>
    <n v="5148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4"/>
    <n v="585000"/>
    <n v="1.7835365853658537E-3"/>
    <m/>
    <m/>
    <m/>
    <n v="585000"/>
    <m/>
    <s v="Not Applicable"/>
    <s v="Not Applicable"/>
    <s v="Energy"/>
    <s v="Energy"/>
    <x v="53"/>
    <s v="Sectoral Ministry"/>
    <m/>
    <x v="2"/>
    <n v="2023"/>
    <n v="2026"/>
    <s v="Start date: 2023_x000a_End:2026_x000a_"/>
    <s v="Not Applicable"/>
    <s v="Project"/>
    <s v="Ministry of Finance and Economic Planning (MINECOFIN)/GoR"/>
    <s v="Government of Rwanda(GoR)"/>
    <s v="Government of Rwanda(GoR)"/>
    <s v="3. Budgeting &amp; Investment"/>
    <m/>
    <n v="5850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5"/>
    <n v="331500"/>
    <n v="1.0106707317073171E-3"/>
    <m/>
    <m/>
    <m/>
    <n v="331500"/>
    <m/>
    <s v="Not Applicable"/>
    <s v="Not Applicable"/>
    <s v="Energy"/>
    <s v="Energy"/>
    <x v="53"/>
    <s v="Sectoral Ministry"/>
    <m/>
    <x v="2"/>
    <n v="2023"/>
    <n v="2026"/>
    <s v="Start date: 2023_x000a_End:2026_x000a_"/>
    <s v="Not Applicable"/>
    <s v="Project"/>
    <s v="Mixed (TBD)"/>
    <m/>
    <s v="Multirateral"/>
    <s v="3. Budgeting &amp; Investment"/>
    <m/>
    <n v="3315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6"/>
    <n v="1618315.6"/>
    <n v="4.9338890243902445E-3"/>
    <n v="1150315.6000000001"/>
    <n v="0"/>
    <n v="0"/>
    <n v="468000"/>
    <n v="0"/>
    <s v="Not Applicable"/>
    <s v="Not Applicable"/>
    <s v="Energy"/>
    <s v="Energy"/>
    <x v="53"/>
    <s v="Sectoral Ministry"/>
    <m/>
    <x v="2"/>
    <s v="2020*"/>
    <n v="2026"/>
    <s v="Start date: 1/7/2017_x000a_End date: 30/6/2020_x000a_Extended to 2026"/>
    <s v="Not Applicable"/>
    <s v="Project"/>
    <s v="Ministry of Finance and Economic Planning (MINECOFIN)/GoR"/>
    <s v="Government of Rwanda(GoR)"/>
    <s v="Government of Rwanda(GoR)"/>
    <m/>
    <m/>
    <n v="3918947.4068411426"/>
    <s v="Musanze, Nyabihu                                                                        Extended from Concluded with $3, 450,94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7"/>
    <n v="11723400"/>
    <n v="3.5742073170731706E-2"/>
    <m/>
    <m/>
    <m/>
    <n v="11723400"/>
    <m/>
    <s v="Not Applicable"/>
    <s v="Not Applicable"/>
    <s v="Energy"/>
    <s v="Energy"/>
    <x v="53"/>
    <s v="Sectoral Ministry"/>
    <m/>
    <x v="2"/>
    <s v="2020*"/>
    <n v="2026"/>
    <s v="Start date: 31/12/2014_x000a_Initial End date: 31/12/2019_x000a_Current End date: 30/06/2021_x000a_Extended to 2026"/>
    <s v="Not Applicable"/>
    <s v="Project"/>
    <s v="AfDB/KWF/ GoR"/>
    <s v="Grant/GoR"/>
    <s v="Multirateral"/>
    <m/>
    <m/>
    <n v="12390874.677483106"/>
    <s v="Rubavu, Karongi, Gasabo                                                             Extended from Concluded with $667,47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8"/>
    <n v="27323698.409089293"/>
    <n v="8.3303958564296621E-2"/>
    <n v="26993485.581469294"/>
    <m/>
    <m/>
    <n v="330212.82762"/>
    <m/>
    <s v="Not Applicable"/>
    <s v="Not Applicable"/>
    <s v="Energy"/>
    <s v="Energy"/>
    <x v="53"/>
    <s v="Sectoral Ministry"/>
    <m/>
    <x v="2"/>
    <s v="2020*"/>
    <n v="2026"/>
    <s v="Start date: 01/07/2019_x000a_End date: 30/06/2020_x000a_Extended to 2026"/>
    <s v="Not Applicable"/>
    <s v="Project"/>
    <s v="JICA/GoR"/>
    <s v="Grant/GoR"/>
    <s v="Bilateral"/>
    <m/>
    <m/>
    <n v="27323698.409089293"/>
    <s v="Kicukiro, Gasabo                                                                             Extended from Concluded with $26,993,48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9"/>
    <n v="162143784.00720185"/>
    <n v="0.49434080490000565"/>
    <n v="39429110.593360618"/>
    <n v="39429110.593360618"/>
    <n v="39429110.593360618"/>
    <n v="7898452.2271199999"/>
    <n v="35958000"/>
    <s v="Not Applicable"/>
    <s v="Not Applicable"/>
    <s v="Energy"/>
    <s v="Energy"/>
    <x v="53"/>
    <s v="Sectoral Ministry"/>
    <m/>
    <x v="2"/>
    <s v="2020*"/>
    <n v="2026"/>
    <s v="Start date: 01/07/2019_x000a_Current End date: 30/06/2024 Extended to 2026 _x000a_"/>
    <s v="Not Applicable"/>
    <s v="Project"/>
    <s v="CHINA/GoR"/>
    <s v="Grant/GoR"/>
    <s v="Bilateral"/>
    <m/>
    <m/>
    <n v="162143784.00720185"/>
    <s v="Rulindo                                                                                            Extended from Concluded with $157,716,442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Steven Bihinda (MININFRA)_x000a_Anicet Mushuti/Cyiza Frederic (EDCL)_x000a_"/>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0"/>
    <n v="0"/>
    <n v="0"/>
    <m/>
    <m/>
    <m/>
    <m/>
    <m/>
    <s v="1. Stakeholders engagement                                                                      2.Procurement of land.                                                                                           3. Procureement of constructin materials                                                                     4. Construction "/>
    <n v="760000"/>
    <s v="Energy"/>
    <s v="Energy"/>
    <x v="53"/>
    <s v="Sectoral Ministry"/>
    <m/>
    <x v="0"/>
    <m/>
    <m/>
    <s v="To be determined"/>
    <s v="Medium"/>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1"/>
    <n v="35869640.053208627"/>
    <n v="0.10935865869880679"/>
    <n v="7590097.3266043141"/>
    <n v="7590097.3266043141"/>
    <m/>
    <n v="6825000"/>
    <n v="13864445.4"/>
    <s v="Not Applicable"/>
    <s v="Not Applicable"/>
    <s v="Energy"/>
    <s v="Energy"/>
    <x v="53"/>
    <s v="Sectoral Ministry"/>
    <m/>
    <x v="2"/>
    <s v="2020*"/>
    <n v="2026"/>
    <s v="Start date: 01/07/2019_x000a_Current End date: 30/06/2022_x000a__x000a_Extended to 2026"/>
    <s v="Not Applicable"/>
    <s v="Technical Assistance"/>
    <s v="Ministry of Finance and Economic Planning (MINECOFIN)/GoR"/>
    <s v="Government of Rwanda(GoR)"/>
    <s v="Government of Rwanda(GoR)"/>
    <m/>
    <m/>
    <n v="35869640.053208627"/>
    <s v="The objective of this project is to improve visibility and remote control in the distribution network                                                          Extended from Concluded with $ 15,180,19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2"/>
    <n v="180187255.39565289"/>
    <n v="0.54935138840138076"/>
    <n v="50716418.260897629"/>
    <n v="50716418.260897629"/>
    <n v="50716418.260897629"/>
    <n v="14445875.01864"/>
    <n v="13592125.594319999"/>
    <s v="Not Applicable"/>
    <s v="Not Applicable"/>
    <s v="Energy"/>
    <s v="Energy"/>
    <x v="53"/>
    <s v="Sectoral Ministry"/>
    <m/>
    <x v="2"/>
    <s v="2020*"/>
    <n v="2024"/>
    <s v="Start date: 01/07/2010 _x000a_End date: 30/06/2024                 Extended to 2026_x000a_"/>
    <s v="Not Applicable"/>
    <s v="Project"/>
    <s v="AfDB, WB, SAUDI, BELGIUM/GoR"/>
    <s v="Grant/GoR"/>
    <s v="Multirateral"/>
    <s v="3. Budgeting &amp; Investment"/>
    <m/>
    <n v="202865673.04359052"/>
    <s v="All districts                                                                                    Extended from initial fund $202,865,673 to 2026 MINECOFIN MTPIP"/>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3"/>
    <n v="0"/>
    <n v="0"/>
    <m/>
    <m/>
    <m/>
    <m/>
    <m/>
    <s v="1.Review of the concept note and development of the project proposal            2. Support to the development of feasibility study"/>
    <n v="700000"/>
    <s v="Energy"/>
    <s v="Energy"/>
    <x v="53"/>
    <s v="Sectoral Ministry"/>
    <m/>
    <x v="0"/>
    <m/>
    <m/>
    <s v="To be determined"/>
    <s v="Medium"/>
    <s v="Project"/>
    <m/>
    <m/>
    <s v="To be determined"/>
    <m/>
    <m/>
    <n v="0"/>
    <s v="Project  Idea  Note (PIN)"/>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4"/>
    <n v="1094751.2897085142"/>
    <n v="3.3376563710625436E-3"/>
    <n v="364917.09656950471"/>
    <n v="364917.09656950471"/>
    <n v="364917.09656950471"/>
    <m/>
    <m/>
    <s v="Not Applicable"/>
    <s v="Not Applicable"/>
    <s v="Energy"/>
    <s v="Energy"/>
    <x v="53"/>
    <s v="Sectoral Ministry"/>
    <m/>
    <x v="2"/>
    <s v="2020*"/>
    <n v="2023"/>
    <s v="Start date:15/03/2018 _x000a_End date: 15/03/2023_x000a_"/>
    <s v="Not Applicable"/>
    <s v="Project"/>
    <s v="ENABEL"/>
    <s v="Grant/GoR"/>
    <s v="Bilateral"/>
    <m/>
    <m/>
    <n v="1094751.289708514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5"/>
    <n v="14877426.617605612"/>
    <n v="4.5358007980504912E-2"/>
    <n v="6024426.6176056108"/>
    <m/>
    <m/>
    <n v="8853000"/>
    <m/>
    <s v="Not Applicable"/>
    <s v="Not Applicable"/>
    <s v="Energy"/>
    <s v="Energy"/>
    <x v="53"/>
    <s v="Sectoral Ministry"/>
    <m/>
    <x v="2"/>
    <s v="2020*"/>
    <n v="2026"/>
    <s v="Start date: 03/07/2017_x000a_End date: 30/06/2021_x000a_Extended to 2026"/>
    <s v="Not Applicable"/>
    <s v="Project"/>
    <s v="KFW/GoR "/>
    <s v="Grant/GoR"/>
    <s v="Multirateral"/>
    <m/>
    <m/>
    <n v="14877426.617605612"/>
    <s v="Gisagara, Ruhango, Nyanza                                                             Extended from Concluded $6,024,42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6"/>
    <n v="8435309.9988800008"/>
    <n v="2.5717408533170734E-2"/>
    <n v="3089889.7"/>
    <n v="3089889.7"/>
    <m/>
    <n v="2255530.5988799999"/>
    <m/>
    <s v="Not Applicable"/>
    <s v="Not Applicable"/>
    <s v="Energy"/>
    <s v="Energy"/>
    <x v="53"/>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m/>
    <n v="23884758.644639228"/>
    <s v="Gisagara, Bugesera, Nyanza                                                         Extended from Concluded ( $21,629,22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7"/>
    <n v="5917996.9723885907"/>
    <n v="1.8042673696306678E-2"/>
    <n v="5917996.9723885907"/>
    <m/>
    <m/>
    <m/>
    <m/>
    <s v="Not Applicable"/>
    <s v="Not Applicable"/>
    <s v="Energy"/>
    <s v="Energy"/>
    <x v="53"/>
    <s v="Sectoral Ministry"/>
    <m/>
    <x v="1"/>
    <s v="2020*"/>
    <n v="2020"/>
    <s v="Start date: 19/03/2015_x000a_ End date: 31/12/2020_x000a_"/>
    <s v="Not Applicable"/>
    <s v="Project"/>
    <s v="EU/GoR"/>
    <s v="Grant/GoR"/>
    <s v="Multirateral"/>
    <m/>
    <m/>
    <n v="5917996.9723885907"/>
    <s v="Gasabo"/>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8"/>
    <n v="698260.96126863698"/>
    <n v="2.1288443941116981E-3"/>
    <n v="698260.96126863698"/>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698260.96126863698"/>
    <s v="Musanze"/>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9"/>
    <n v="245911.72328324988"/>
    <n v="7.4973086366844481E-4"/>
    <n v="245911.72328324988"/>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245911.72328324988"/>
    <s v="Rwamagana"/>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0"/>
    <n v="87825.615458303539"/>
    <n v="2.6776102273873032E-4"/>
    <n v="87825.615458303539"/>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87825.6154583035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1"/>
    <n v="65869.211593727654"/>
    <n v="2.0082076705404774E-4"/>
    <n v="65869.211593727654"/>
    <m/>
    <m/>
    <m/>
    <m/>
    <s v="Not Applicable"/>
    <s v="Not Applicable"/>
    <s v="Energy"/>
    <s v="Energy"/>
    <x v="53"/>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m/>
    <n v="65869.211593727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2"/>
    <n v="491527.88193038834"/>
    <n v="1.4985606156414279E-3"/>
    <n v="122881.97048259708"/>
    <n v="122881.97048259708"/>
    <n v="122881.97048259708"/>
    <n v="122881.97048259708"/>
    <m/>
    <s v="Not Applicable"/>
    <s v="Not Applicable"/>
    <s v="Energy"/>
    <s v="Energy"/>
    <x v="53"/>
    <s v="Sectoral Ministry"/>
    <m/>
    <x v="2"/>
    <s v="2020*"/>
    <n v="2024"/>
    <s v="Start date: 01/01/2017_x000a_End date: 30/06/2024_x000a_"/>
    <s v="Not Applicable"/>
    <s v="Project"/>
    <s v="KFW, WB, EIB, AfDB, AFD, EU/GoR"/>
    <s v="Grant/GoR"/>
    <s v="Multirateral"/>
    <m/>
    <m/>
    <n v="491527.8819303883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3"/>
    <n v="0"/>
    <n v="0"/>
    <m/>
    <m/>
    <m/>
    <m/>
    <m/>
    <s v="1.Review of the concept note and development of the project proposal                                                            2. Support to the development of feasibility study"/>
    <n v="700000"/>
    <s v="Energy"/>
    <s v="Energy"/>
    <x v="53"/>
    <s v="Sectoral Ministry"/>
    <s v="Steven Bihinda (MININFRA)_x000a_Anicet Mushuti/Cyiza Frederic (EDCL)_x000a_"/>
    <x v="0"/>
    <m/>
    <m/>
    <s v="To be determined"/>
    <s v="High"/>
    <s v="Project"/>
    <m/>
    <m/>
    <s v="To be determined"/>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4"/>
    <n v="132689.70000000001"/>
    <n v="4.0454176829268296E-4"/>
    <m/>
    <m/>
    <n v="132689.70000000001"/>
    <m/>
    <m/>
    <m/>
    <m/>
    <s v="Energy"/>
    <s v="Energy"/>
    <x v="54"/>
    <s v="Sectoral Ministry"/>
    <m/>
    <x v="2"/>
    <n v="2023"/>
    <n v="2024"/>
    <s v="Start: 2023 End 2024"/>
    <m/>
    <s v="Technical Assistance"/>
    <s v="GoR"/>
    <s v="Government of Rwanda(GoR)"/>
    <s v="Government of Rwanda(GoR)"/>
    <s v="1. Knowledge Products (Capacity Building or Technology Transfer)"/>
    <m/>
    <n v="132689.70000000001"/>
    <s v="New project MINECOFIN MTPIP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5"/>
    <n v="156297760"/>
    <n v="0.47651756097560977"/>
    <m/>
    <m/>
    <m/>
    <m/>
    <m/>
    <s v="1.Review of the concept note and development of the project proposal                                                            2. Support to the development of feasibility study"/>
    <n v="700000"/>
    <s v="Energy"/>
    <s v="Energy"/>
    <x v="55"/>
    <s v="Sectoral Ministry"/>
    <m/>
    <x v="5"/>
    <m/>
    <m/>
    <s v="To be determined"/>
    <s v="Medium"/>
    <s v="Project"/>
    <m/>
    <m/>
    <s v="To be determined"/>
    <m/>
    <m/>
    <n v="156297760"/>
    <s v="concept Note 2021, 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6"/>
    <n v="1953722"/>
    <n v="5.9564695121951221E-3"/>
    <m/>
    <m/>
    <m/>
    <m/>
    <m/>
    <s v="1.Review of the concept note and development of the project proposal                                                            2. Support to the development of feasibility study"/>
    <n v="700000"/>
    <s v="Energy"/>
    <s v="Energy"/>
    <x v="55"/>
    <s v="Sectoral Ministry"/>
    <m/>
    <x v="5"/>
    <m/>
    <m/>
    <s v="To be determined"/>
    <s v="Medium"/>
    <s v="Project"/>
    <m/>
    <m/>
    <s v="To be determined"/>
    <m/>
    <m/>
    <n v="1953722"/>
    <s v="Feasiblity Study 2022"/>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7"/>
    <n v="1562977.6"/>
    <n v="4.765175609756098E-3"/>
    <m/>
    <m/>
    <m/>
    <m/>
    <m/>
    <s v="1.Review of the concept note and development of the project proposal                                                            2. Support to the development of feasibility study"/>
    <n v="700000"/>
    <s v="Energy"/>
    <s v="Energy"/>
    <x v="55"/>
    <s v="Sectoral Ministry"/>
    <m/>
    <x v="5"/>
    <m/>
    <m/>
    <s v="To be determined"/>
    <s v="Medium"/>
    <s v="Project"/>
    <m/>
    <m/>
    <s v="To be determined"/>
    <m/>
    <m/>
    <n v="1562977.6"/>
    <s v="Feasiblity Study 2019"/>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8"/>
    <n v="10016650.011895824"/>
    <n v="3.0538567109438489E-2"/>
    <n v="4610525.0059479121"/>
    <n v="4610525.0059479121"/>
    <m/>
    <n v="795600"/>
    <m/>
    <s v="Not Applicable"/>
    <s v="Not Applicable"/>
    <s v="Energy"/>
    <s v="Energy"/>
    <x v="53"/>
    <s v="Sectoral Ministry"/>
    <m/>
    <x v="2"/>
    <n v="2020"/>
    <n v="2026"/>
    <s v="Start date: 01/07/2020_x000a_End date: 30/06/2022_x000a_Extended to 2026"/>
    <s v="Not Applicable"/>
    <s v="Project"/>
    <s v="Ministry of Finance and Economic Planning (MINECOFIN)/GoR"/>
    <s v="Government of Rwanda(GoR)"/>
    <s v="Government of Rwanda(GoR)"/>
    <m/>
    <m/>
    <n v="10016650.011895824"/>
    <s v="11 Districts including Nyagatare, Gicumbi, Burera, Musanze, Rubavu, Nyamasheke, Rusizi, Nyaruguru, Gisagara, Bugesera and Rutsiro.                                                                                   Extended from Concluded with $9,221,050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9"/>
    <n v="214000000"/>
    <n v="0.65243902439024393"/>
    <m/>
    <m/>
    <m/>
    <m/>
    <m/>
    <s v="1.Review of the concept note and development of the project proposal  2. Support to the development of feasibility study"/>
    <n v="700000"/>
    <s v="Energy"/>
    <s v="Energy"/>
    <x v="53"/>
    <s v="Sectoral Ministry"/>
    <m/>
    <x v="5"/>
    <m/>
    <m/>
    <s v="To be determined"/>
    <s v="Medium"/>
    <s v="Technical Assistance"/>
    <s v="Ministry of Finance and Economic Planning (MINECOFIN)/GoR"/>
    <m/>
    <s v="To be determined"/>
    <s v="2. Policy, Strategy &amp; Legislation"/>
    <m/>
    <n v="214000000"/>
    <s v="LCPDP update is undertaken  on an annual basis"/>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0"/>
    <n v="1412653.019599749"/>
    <n v="4.3068689621943565E-3"/>
    <n v="1104553.019599749"/>
    <m/>
    <m/>
    <n v="308100"/>
    <m/>
    <s v="Not Applicable"/>
    <s v="Not Applicable"/>
    <s v="Energy"/>
    <s v="Energy"/>
    <x v="53"/>
    <s v="Sectoral Ministry"/>
    <m/>
    <x v="2"/>
    <n v="2020"/>
    <n v="2026"/>
    <s v="Start date: 01/07/2020_x000a_Current End date: 30/06/22_x000a_Extended to 2026"/>
    <s v="Not Applicable"/>
    <s v="Project"/>
    <s v="Ministry of Finance and Economic Planning (MINECOFIN)/GoR"/>
    <s v="Government of Rwanda(GoR)"/>
    <s v="Government of Rwanda(GoR)"/>
    <s v="3. Budgeting &amp; Investment"/>
    <m/>
    <n v="1412653.019599749"/>
    <s v="Muhanga.                                                                                       Extended from Concluded ($1,104,553)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1"/>
    <n v="886593.31950892799"/>
    <n v="2.7030284131369757E-3"/>
    <n v="181131.10650297601"/>
    <n v="181131.10650297601"/>
    <n v="181131.10650297601"/>
    <n v="343200"/>
    <m/>
    <s v="Not Applicable"/>
    <s v="Not Applicable"/>
    <s v="Energy"/>
    <s v="Energy"/>
    <x v="53"/>
    <s v="Sectoral Ministry"/>
    <m/>
    <x v="2"/>
    <s v="2020*"/>
    <n v="2024"/>
    <s v="Start date: 01/07/2017_x000a_End date: 30/06/2024_x000a_"/>
    <s v="Not Applicable"/>
    <s v="Project"/>
    <s v="Ministry of Finance and Economic Planning (MINECOFIN)/GoR"/>
    <s v="Government of Rwanda(GoR)"/>
    <s v="Government of Rwanda(GoR)"/>
    <s v="3. Budgeting &amp; Investment"/>
    <m/>
    <n v="724524.42601190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2"/>
    <n v="9625733.5626781825"/>
    <n v="2.9346748666701776E-2"/>
    <n v="4812866.7813390912"/>
    <n v="4812866.7813390912"/>
    <m/>
    <m/>
    <m/>
    <s v="Not Applicable"/>
    <s v="Not Applicable"/>
    <s v="Energy"/>
    <s v="Energy"/>
    <x v="53"/>
    <s v="Sectoral Ministry"/>
    <m/>
    <x v="2"/>
    <s v="2020*"/>
    <n v="2022"/>
    <s v="Start date: 01/07/2016_x000a_End date: 30/06/2022_x000a_"/>
    <s v="Not Applicable"/>
    <s v="Project"/>
    <s v="Ministry of Finance and Economic Planning (MINECOFIN)/GoR"/>
    <s v="Government of Rwanda(GoR)"/>
    <s v="Government of Rwanda(GoR)"/>
    <s v="3. Budgeting &amp; Investment"/>
    <m/>
    <n v="9625733.56267818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3"/>
    <n v="77493.190110267824"/>
    <n v="2.3625972594593848E-4"/>
    <m/>
    <m/>
    <m/>
    <m/>
    <m/>
    <s v="Not Applicable"/>
    <s v="Not Applicable"/>
    <s v="Energy"/>
    <s v="Energy"/>
    <x v="53"/>
    <s v="Sectoral Ministry"/>
    <m/>
    <x v="1"/>
    <n v="2020"/>
    <n v="2022"/>
    <s v="Start date: 01/07/2020_x000a_End date: 30/06/2022_x000a_"/>
    <s v="Not Applicable"/>
    <s v="Project"/>
    <s v="Ministry of Finance and Economic Planning (MINECOFIN)/GoR"/>
    <s v="Government of Rwanda(GoR)"/>
    <s v="Government of Rwanda(GoR)"/>
    <s v="3. Budgeting &amp; Investment"/>
    <m/>
    <n v="77493.19011026782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4"/>
    <n v="5346024.618332142"/>
    <n v="1.6298855543695555E-2"/>
    <n v="3513024.6183321415"/>
    <m/>
    <m/>
    <n v="1833000"/>
    <m/>
    <s v="Not Applicable"/>
    <s v="Not Applicable"/>
    <s v="Energy"/>
    <s v="Energy"/>
    <x v="53"/>
    <s v="Sectoral Ministry"/>
    <m/>
    <x v="2"/>
    <n v="2020"/>
    <n v="2026"/>
    <s v="Start date: 01/07/2020_x000a_End date: 30/06/2024_x000a_Extended to 2026"/>
    <s v="Not Applicable"/>
    <s v="Project"/>
    <s v="Ministry of Finance and Economic Planning (MINECOFIN)/GoR"/>
    <s v="Government of Rwanda(GoR)"/>
    <s v="Government of Rwanda(GoR)"/>
    <s v="3. Budgeting &amp; Investment"/>
    <m/>
    <n v="5346024.618332142"/>
    <s v="Updated from planned ($3,513,02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5"/>
    <n v="5194876.2343758512"/>
    <n v="1.5838037299926375E-2"/>
    <m/>
    <m/>
    <m/>
    <m/>
    <m/>
    <s v="Not Applicable"/>
    <s v="Not Applicable"/>
    <s v="Energy"/>
    <s v="Energy"/>
    <x v="53"/>
    <s v="Sectoral Ministry"/>
    <m/>
    <x v="2"/>
    <n v="2020"/>
    <n v="2023"/>
    <s v="Start date: 08/04/2020_x000a_End date: 30/06/2023_x000a_"/>
    <s v="Not Applicable"/>
    <s v="Project"/>
    <s v="Ministry of Finance and Economic Planning (MINECOFIN)/GoR"/>
    <s v="Government of Rwanda(GoR)"/>
    <s v="Government of Rwanda(GoR)"/>
    <s v="3. Budgeting &amp; Investment"/>
    <m/>
    <n v="5194876.234375851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6"/>
    <n v="10705039.651799999"/>
    <n v="3.2637316011585364E-2"/>
    <m/>
    <m/>
    <m/>
    <n v="9100983.4718399998"/>
    <n v="1604056.1799599999"/>
    <s v="Not Applicable"/>
    <s v="Not Applicable"/>
    <s v="Energy"/>
    <s v="Energy"/>
    <x v="53"/>
    <s v="Sectoral Ministry"/>
    <m/>
    <x v="2"/>
    <n v="2021"/>
    <n v="2026"/>
    <s v="Start date: 01/07/2021_x000a_End date: 30/06/2030                  Updated to 2026_x000a_"/>
    <s v="Not Applicable"/>
    <s v="Project"/>
    <s v="Energy Access and Quality Improvement Project (EAQIP)/AfDB"/>
    <s v="Grant/GoR"/>
    <s v="Multirateral"/>
    <s v="3. Budgeting &amp; Investment"/>
    <m/>
    <n v="10705039.651800001"/>
    <s v="Updated from planned ($135,379,19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7"/>
    <n v="138763076.56926"/>
    <n v="0.42305816027213416"/>
    <m/>
    <m/>
    <m/>
    <n v="48854664.679080002"/>
    <n v="89908411.890179992"/>
    <s v="Not Applicable"/>
    <s v="Not Applicable"/>
    <s v="Energy"/>
    <s v="Energy"/>
    <x v="53"/>
    <s v="Sectoral Ministry"/>
    <m/>
    <x v="2"/>
    <n v="2021"/>
    <n v="2026"/>
    <s v="Start date: 01/07/2021_x000a_End date: 30/06/2030                  Updated to 2026_x000a_"/>
    <s v="Not Applicable"/>
    <s v="Project"/>
    <s v="Energy Access and Quality Improvement Project (EAQIP)/AfDB"/>
    <s v="Grant/GoR"/>
    <s v="Multirateral"/>
    <s v="3. Budgeting &amp; Investment"/>
    <m/>
    <n v="138763076.56926"/>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8"/>
    <n v="15115043.25708"/>
    <n v="4.6082448954512197E-2"/>
    <m/>
    <m/>
    <m/>
    <n v="4982045.7258000001"/>
    <n v="10132997.53128"/>
    <s v="Not Applicable"/>
    <s v="Not Applicable"/>
    <s v="Energy"/>
    <s v="Energy"/>
    <x v="53"/>
    <s v="Sectoral Ministry"/>
    <m/>
    <x v="2"/>
    <n v="2021"/>
    <n v="2026"/>
    <s v="Start date: 01/07/2021_x000a_End date: 30/06/2026_x000a_Updated to 2026"/>
    <s v="Not Applicable"/>
    <s v="Project"/>
    <s v="OPEC/ SAUDI"/>
    <s v="Grant/GoR"/>
    <s v="Multirateral"/>
    <s v="3. Budgeting &amp; Investment"/>
    <m/>
    <n v="15115043.25708"/>
    <s v="Extended from Planned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9"/>
    <n v="91357960.100940004"/>
    <n v="0.27853036616140248"/>
    <m/>
    <m/>
    <m/>
    <n v="19596905.160300002"/>
    <n v="71761054.940640002"/>
    <s v="Not Applicable"/>
    <s v="Not Applicable"/>
    <s v="Energy"/>
    <s v="Energy"/>
    <x v="53"/>
    <s v="Sectoral Ministry"/>
    <m/>
    <x v="2"/>
    <n v="2021"/>
    <n v="2030"/>
    <s v="Start date: 01/07/2021_x000a_End date: 30/06/2030_x000a_Extended to 2026"/>
    <s v="Not Applicable"/>
    <s v="Project"/>
    <s v="AfDB"/>
    <s v="Grant/GoR"/>
    <s v="Multirateral"/>
    <s v="3. Budgeting &amp; Investment"/>
    <m/>
    <n v="91357960.100940004"/>
    <s v="Extended from Planned ($395,483,181)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0"/>
    <n v="66225878.159999996"/>
    <n v="0.2019081651219512"/>
    <m/>
    <m/>
    <m/>
    <n v="11510054.4"/>
    <n v="54715823.759999998"/>
    <s v="Not Applicable"/>
    <s v="Not Applicable"/>
    <s v="Energy"/>
    <s v="Energy"/>
    <x v="53"/>
    <s v="Sectoral Ministry"/>
    <m/>
    <x v="2"/>
    <n v="2021"/>
    <n v="2030"/>
    <s v="Start date: 01/07/2021_x000a_End date: 30/06/2030_x000a_Updated to 2026"/>
    <s v="Not Applicable"/>
    <s v="Project"/>
    <s v="European Investment Bank  (EIB) "/>
    <s v="Grant/GoR"/>
    <s v="Multirateral"/>
    <s v="3. Budgeting &amp; Investment"/>
    <m/>
    <n v="66225878.159999996"/>
    <s v="Extended from Planned ($169,223,99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1"/>
    <n v="10438369.67784"/>
    <n v="3.1824297798292683E-2"/>
    <m/>
    <m/>
    <m/>
    <n v="5019152.88576"/>
    <n v="5419216.79208"/>
    <s v="Not Applicable"/>
    <s v="Not Applicable"/>
    <s v="Energy"/>
    <s v="Energy"/>
    <x v="53"/>
    <s v="Sectoral Ministry"/>
    <m/>
    <x v="2"/>
    <n v="2021"/>
    <n v="2030"/>
    <s v="Start date: 26/11/2020_x000a_End date: 30/12/2030_x000a_Updated to 2026"/>
    <s v="Not Applicable"/>
    <s v="Project"/>
    <s v="KOREA/ EDCF"/>
    <s v="Loan"/>
    <s v="Multirateral"/>
    <s v="3. Budgeting &amp; Investment"/>
    <m/>
    <n v="10438369.67784"/>
    <s v="Extended from Planned ($78,323,05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2"/>
    <n v="16574605.963298533"/>
    <n v="5.0532335253958942E-2"/>
    <m/>
    <m/>
    <m/>
    <m/>
    <m/>
    <s v="Not Applicable"/>
    <s v="Not Applicable"/>
    <s v="Energy"/>
    <s v="Energy"/>
    <x v="53"/>
    <s v="Sectoral Ministry"/>
    <m/>
    <x v="4"/>
    <n v="2020"/>
    <n v="2025"/>
    <s v="Start date: 23/09/2020_x000a_End date: 30/06/2025_x000a_"/>
    <s v="Not Applicable"/>
    <s v="Project"/>
    <s v="Ministry of Finance and Economic Planning (MINECOFIN)/GoR"/>
    <s v="Government of Rwanda(GoR)"/>
    <s v="Government of Rwanda(GoR)"/>
    <s v="3. Budgeting &amp; Investment"/>
    <m/>
    <n v="16574605.96329853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3"/>
    <n v="11165750.737111608"/>
    <n v="3.4041922978998801E-2"/>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11165750.73711160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4"/>
    <n v="6576685.6439085538"/>
    <n v="2.005087086557486E-2"/>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6576685.64390855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5"/>
    <n v="8768914.1911892425"/>
    <n v="2.6734494485333056E-2"/>
    <m/>
    <m/>
    <m/>
    <m/>
    <m/>
    <s v="Not Applicable"/>
    <s v="Not Applicable"/>
    <s v="Energy"/>
    <s v="Energy"/>
    <x v="53"/>
    <s v="Sectoral Ministry"/>
    <m/>
    <x v="4"/>
    <n v="2020"/>
    <n v="2024"/>
    <s v="Start date: 23/09/2020_x000a_End date: 30/06/2024_x000a_"/>
    <s v="Not Applicable"/>
    <s v="Project"/>
    <s v="Ministry of Finance and Economic Planning (MINECOFIN)/GoR"/>
    <s v="Government of Rwanda(GoR)"/>
    <s v="Government of Rwanda(GoR)"/>
    <s v="3. Budgeting &amp; Investment"/>
    <m/>
    <n v="8768914.19118924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6"/>
    <n v="3018650.7220921875"/>
    <n v="9.2032034210127664E-3"/>
    <m/>
    <m/>
    <m/>
    <m/>
    <m/>
    <s v="Not Applicable"/>
    <s v="Not Applicable"/>
    <s v="Energy"/>
    <s v="Energy"/>
    <x v="53"/>
    <s v="Sectoral Ministry"/>
    <m/>
    <x v="4"/>
    <n v="2020"/>
    <n v="2023"/>
    <s v="Start date: 23/09/2020_x000a_End date: 30/06/2023_x000a_"/>
    <s v="Not Applicable"/>
    <s v="Project"/>
    <s v="Ministry of Finance and Economic Planning (MINECOFIN)/GoR"/>
    <s v="Government of Rwanda(GoR)"/>
    <s v="Government of Rwanda(GoR)"/>
    <s v="3. Budgeting &amp; Investment"/>
    <m/>
    <n v="3018650.722092187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7"/>
    <n v="83812576.185492516"/>
    <n v="0.25552614690698938"/>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83812576.1854925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8"/>
    <n v="33280938.150289916"/>
    <n v="0.10146627484844487"/>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33280938.1502899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9"/>
    <n v="19218265.105025828"/>
    <n v="5.8592271661664107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19218265.1050258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0"/>
    <n v="26414345.157880068"/>
    <n v="8.0531540115488007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26414345.15788006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1"/>
    <n v="34732480.313232183"/>
    <n v="0.10589170827204934"/>
    <m/>
    <m/>
    <m/>
    <m/>
    <m/>
    <s v="Not Applicable"/>
    <s v="Not Applicable"/>
    <s v="Energy"/>
    <s v="Energy"/>
    <x v="53"/>
    <s v="Sectoral Ministry"/>
    <m/>
    <x v="4"/>
    <n v="2020"/>
    <n v="2025"/>
    <s v="Start date: 30/12/2020_x000a_End date: 30/06/2025_x000a_"/>
    <s v="Not Applicable"/>
    <s v="Project"/>
    <s v="Ministry of Finance and Economic Planning (MINECOFIN)/GoR"/>
    <s v="Government of Rwanda(GoR)"/>
    <s v="Government of Rwanda(GoR)"/>
    <s v="3. Budgeting &amp; Investment"/>
    <m/>
    <n v="34732480.31323218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2"/>
    <n v="21734285.198857103"/>
    <n v="6.6263064630661894E-2"/>
    <m/>
    <m/>
    <m/>
    <m/>
    <m/>
    <s v="Not Applicable"/>
    <s v="Not Applicable"/>
    <s v="Energy"/>
    <s v="Energy"/>
    <x v="53"/>
    <s v="Sectoral Ministry"/>
    <m/>
    <x v="4"/>
    <n v="2020"/>
    <n v="2024"/>
    <s v="Start date: 30/12/2020_x000a_End date: 30/06/2024_x000a_"/>
    <s v="Not Applicable"/>
    <s v="Project"/>
    <s v="Ministry of Finance and Economic Planning (MINECOFIN)/GoR"/>
    <s v="Government of Rwanda(GoR)"/>
    <s v="Government of Rwanda(GoR)"/>
    <s v="3. Budgeting &amp; Investment"/>
    <m/>
    <n v="21734285.1988571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3"/>
    <n v="30473279.039964929"/>
    <n v="9.2906338536478436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30473279.03996492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4"/>
    <n v="26293504.31684288"/>
    <n v="8.0163122917203899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26293504.3168428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5"/>
    <n v="21972607.673062816"/>
    <n v="6.6989657539825664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21972607.6730628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6"/>
    <n v="11018075.135739809"/>
    <n v="3.3591692487011611E-2"/>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11018075.1357398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7"/>
    <n v="33192177.744811736"/>
    <n v="0.10119566385613334"/>
    <m/>
    <m/>
    <m/>
    <m/>
    <m/>
    <s v="Not Applicable"/>
    <s v="Not Applicable"/>
    <s v="Energy"/>
    <s v="Energy"/>
    <x v="53"/>
    <s v="Sectoral Ministry"/>
    <m/>
    <x v="4"/>
    <n v="2020"/>
    <n v="2026"/>
    <s v="Start date: 30/12/2020_x000a_End date: 30/06/2026_x000a_"/>
    <s v="Not Applicable"/>
    <s v="Project"/>
    <s v="Ministry of Finance and Economic Planning (MINECOFIN)/GoR"/>
    <s v="Government of Rwanda(GoR)"/>
    <s v="Government of Rwanda(GoR)"/>
    <s v="3. Budgeting &amp; Investment"/>
    <m/>
    <n v="33192177.74481173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8"/>
    <n v="2217492.1280196011"/>
    <n v="6.7606467317670761E-3"/>
    <m/>
    <m/>
    <m/>
    <m/>
    <m/>
    <s v="Not Applicable"/>
    <s v="Not Applicable"/>
    <s v="Energy"/>
    <s v="Energy"/>
    <x v="53"/>
    <s v="Sectoral Ministry"/>
    <m/>
    <x v="4"/>
    <n v="2020"/>
    <n v="2023"/>
    <s v="Start date: 30/12/2020_x000a_End date: 30/06/2023_x000a_"/>
    <s v="Not Applicable"/>
    <s v="Technical Assistance"/>
    <s v="Ministry of Finance and Economic Planning (MINECOFIN)/GoR"/>
    <s v="Government of Rwanda(GoR)"/>
    <s v="Government of Rwanda(GoR)"/>
    <s v="1. Knowledge Products (Capacity Building or Technology Transfer)"/>
    <m/>
    <n v="2217492.128019601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9"/>
    <n v="12469462.954978714"/>
    <n v="3.801665535054486E-2"/>
    <m/>
    <m/>
    <m/>
    <m/>
    <m/>
    <s v="Not Applicable"/>
    <s v="Not Applicable"/>
    <s v="Energy"/>
    <s v="Energy"/>
    <x v="53"/>
    <s v="Sectoral Ministry"/>
    <m/>
    <x v="4"/>
    <n v="2020"/>
    <n v="2026"/>
    <s v="Start date: 26/11/2020_x000a_End date: 30/06/2026_x000a_"/>
    <s v="Not Applicable"/>
    <s v="Project"/>
    <s v="Ministry of Finance and Economic Planning (MINECOFIN)/GoR"/>
    <s v="Government of Rwanda(GoR)"/>
    <s v="Government of Rwanda(GoR)"/>
    <s v="3. Budgeting &amp; Investment"/>
    <m/>
    <n v="12469462.95497871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0"/>
    <n v="5424402.6373895928"/>
    <n v="1.6537812918870711E-2"/>
    <m/>
    <m/>
    <m/>
    <m/>
    <m/>
    <s v="Not Applicable"/>
    <s v="Not Applicable"/>
    <s v="Energy"/>
    <s v="Energy"/>
    <x v="53"/>
    <s v="Sectoral Ministry"/>
    <m/>
    <x v="4"/>
    <n v="2020"/>
    <n v="2024"/>
    <s v="Start date: 20/02/2020_x000a_End date: 30/06/2024_x000a_"/>
    <s v="Not Applicable"/>
    <s v="Project"/>
    <s v="Ministry of Finance and Economic Planning (MINECOFIN)/GoR"/>
    <s v="Government of Rwanda(GoR)"/>
    <s v="Government of Rwanda(GoR)"/>
    <s v="3. Budgeting &amp; Investment"/>
    <m/>
    <n v="5424402.63738959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1"/>
    <n v="516621.26740178547"/>
    <n v="1.5750648396395898E-3"/>
    <m/>
    <m/>
    <m/>
    <m/>
    <m/>
    <s v="Not Applicable"/>
    <s v="Not Applicable"/>
    <s v="Energy"/>
    <s v="Energy"/>
    <x v="53"/>
    <s v="Sectoral Ministry"/>
    <m/>
    <x v="4"/>
    <n v="2020"/>
    <n v="2023"/>
    <s v="Start date: 30/09/2020_x000a_End date: 30/06/2023_x000a_"/>
    <s v="Not Applicable"/>
    <s v="Technical Assistance"/>
    <s v="Ministry of Finance and Economic Planning (MINECOFIN)/GoR"/>
    <s v="Government of Rwanda(GoR)"/>
    <s v="Government of Rwanda(GoR)"/>
    <s v="1. Knowledge Products (Capacity Building or Technology Transfer)"/>
    <m/>
    <n v="516621.26740178547"/>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2"/>
    <n v="1370368.6497154038"/>
    <n v="4.1779532003518409E-3"/>
    <n v="1370368.6497154038"/>
    <m/>
    <m/>
    <m/>
    <m/>
    <s v="1.Review of the concept note and development of the project proposal 2.stakeholders engagement "/>
    <n v="500000"/>
    <s v="Energy"/>
    <s v="Energy"/>
    <x v="53"/>
    <s v="Sectoral Ministry"/>
    <m/>
    <x v="5"/>
    <s v="2020*"/>
    <n v="2022"/>
    <s v="Start date: 01/07/2019_x000a_End date: 30/06/2022_x000a_"/>
    <s v="High"/>
    <s v="Project"/>
    <s v="Ministry of Finance and Economic Planning (MINECOFIN)/GoR"/>
    <m/>
    <s v="To be determined"/>
    <s v="3. Budgeting &amp; Investment"/>
    <m/>
    <n v="1370368.64971540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3"/>
    <n v="5577596.3748760056"/>
    <n v="1.7004866996573189E-2"/>
    <m/>
    <m/>
    <m/>
    <m/>
    <m/>
    <s v="1.Review of the concept note and development of the project proposal       2. Support to the development of feasibility study"/>
    <n v="800000"/>
    <s v="Energy"/>
    <s v="Energy"/>
    <x v="53"/>
    <s v="Sectoral Ministry"/>
    <m/>
    <x v="5"/>
    <n v="2020"/>
    <n v="2022"/>
    <s v="Start date: 01/07/2020_x000a_End date: 30/06/2022_x000a_"/>
    <s v="Medium"/>
    <s v="Project"/>
    <s v="Ministry of Finance and Economic Planning (MINECOFIN)/GoR"/>
    <m/>
    <s v="To be determined"/>
    <s v="3. Budgeting &amp; Investment"/>
    <m/>
    <n v="5577596.374876005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4"/>
    <n v="7271606.6714147739"/>
    <n v="2.216953253480114E-2"/>
    <m/>
    <m/>
    <m/>
    <m/>
    <m/>
    <s v="1.Review of the concept note and development of the project proposal          2. Support to the development of feasibility study"/>
    <n v="800000"/>
    <s v="Energy"/>
    <s v="Energy"/>
    <x v="53"/>
    <s v="Sectoral Ministry"/>
    <m/>
    <x v="5"/>
    <n v="2020"/>
    <n v="2023"/>
    <s v="Start date: 01/07/2020_x000a_End date: 30/06/2023_x000a_"/>
    <s v="Medium"/>
    <s v="Project"/>
    <s v="Ministry of Finance and Economic Planning (MINECOFIN)/GoR"/>
    <m/>
    <s v="To be determined"/>
    <s v="3. Budgeting &amp; Investment"/>
    <m/>
    <n v="7271606.67141477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5"/>
    <n v="13412647.831769781"/>
    <n v="4.0892218999298111E-2"/>
    <m/>
    <m/>
    <m/>
    <m/>
    <m/>
    <s v="1.Review of the concept note and development of the project proposal          2. Support to the development of feasibility study"/>
    <n v="800000"/>
    <s v="Energy"/>
    <s v="Energy"/>
    <x v="53"/>
    <s v="Sectoral Ministry"/>
    <m/>
    <x v="5"/>
    <n v="2020"/>
    <n v="2023"/>
    <s v="Start date: 01/07/2020_x000a_End date: 30/06/2023_x000a_"/>
    <s v="Medium"/>
    <s v="Project"/>
    <s v="Ministry of Finance and Economic Planning (MINECOFIN)/GoR"/>
    <m/>
    <s v="To be determined"/>
    <s v="3. Budgeting &amp; Investment"/>
    <m/>
    <n v="13412647.83176978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6"/>
    <n v="869404.48151053709"/>
    <n v="2.6506234192394422E-3"/>
    <m/>
    <m/>
    <m/>
    <m/>
    <m/>
    <s v="1.Review of the concept note and development of the project proposal           2. Support to the development of feasibility study"/>
    <n v="800000"/>
    <s v="Energy"/>
    <s v="Energy"/>
    <x v="53"/>
    <s v="Sectoral Ministry"/>
    <m/>
    <x v="5"/>
    <n v="2020"/>
    <n v="2023"/>
    <s v="Start date: 23/09/2020_x000a_End date: 30/06/2023_x000a_"/>
    <s v="Medium"/>
    <s v="Project"/>
    <s v="Ministry of Finance and Economic Planning (MINECOFIN)/GoR"/>
    <m/>
    <s v="To be determined"/>
    <s v="3. Budgeting &amp; Investment"/>
    <m/>
    <n v="869404.481510537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7"/>
    <n v="0"/>
    <n v="0"/>
    <m/>
    <m/>
    <m/>
    <m/>
    <m/>
    <s v=" Support to develop the concept note "/>
    <n v="800000"/>
    <s v="Energy"/>
    <s v="Energy"/>
    <x v="53"/>
    <s v="Sectoral Ministry"/>
    <m/>
    <x v="0"/>
    <n v="2020"/>
    <n v="2023"/>
    <s v="Start date: 01/07/2020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8"/>
    <n v="0"/>
    <n v="0"/>
    <n v="0"/>
    <m/>
    <m/>
    <m/>
    <m/>
    <s v=" Support to develop the concept note "/>
    <n v="800000"/>
    <s v="Energy"/>
    <s v="Energy"/>
    <x v="53"/>
    <s v="Sectoral Ministry"/>
    <m/>
    <x v="0"/>
    <s v="2020*"/>
    <n v="2023"/>
    <s v="Start date: 01/07/2014_x000a_End date: 30/06/2023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9"/>
    <n v="0"/>
    <n v="0"/>
    <n v="0"/>
    <m/>
    <m/>
    <m/>
    <m/>
    <s v="Not Applicable"/>
    <s v="Not Applicable"/>
    <s v="Energy"/>
    <s v="Energy"/>
    <x v="53"/>
    <s v="Sectoral Ministry"/>
    <m/>
    <x v="0"/>
    <s v="2020*"/>
    <n v="2021"/>
    <s v="Start date: 01/07/2016_x000a_End date: 30/06/2021_x000a_"/>
    <s v="Low"/>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0"/>
    <n v="0"/>
    <n v="0"/>
    <n v="0"/>
    <m/>
    <m/>
    <m/>
    <m/>
    <s v="Not Applicable"/>
    <s v="Not Applicable"/>
    <s v="Energy"/>
    <s v="Energy"/>
    <x v="53"/>
    <s v="Sectoral Ministry"/>
    <m/>
    <x v="0"/>
    <s v="2020*"/>
    <n v="2021"/>
    <s v="Start date: 01/07/2019_x000a_End date: 30/06/2021_x000a_"/>
    <s v="Low"/>
    <s v="Technical Assistance"/>
    <s v="Ministry of Finance and Economic Planning (MINECOFIN)/GoR"/>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1"/>
    <n v="16780.472948804403"/>
    <n v="5.1159978502452448E-5"/>
    <n v="16780.472948804403"/>
    <m/>
    <m/>
    <m/>
    <m/>
    <s v="Not Applicable"/>
    <s v="Not Applicable"/>
    <s v="Energy"/>
    <s v="Energy"/>
    <x v="53"/>
    <s v="Sectoral Ministry"/>
    <m/>
    <x v="1"/>
    <s v="2020*"/>
    <n v="2021"/>
    <s v="Start date: 01/07/2014_x000a_End date: 30/06/2021_x000a_"/>
    <s v="Not Applicable"/>
    <s v="Technical Assistance"/>
    <s v="ENABEL"/>
    <s v="Grant/GoR"/>
    <s v="Bilateral"/>
    <s v="1. Knowledge Products (Capacity Building or Technology Transfer)"/>
    <m/>
    <n v="16780.472948804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2"/>
    <n v="22617.733960225654"/>
    <n v="6.895650597629772E-5"/>
    <n v="22617.733960225654"/>
    <m/>
    <m/>
    <m/>
    <m/>
    <s v="Not Applicable"/>
    <s v="Not Applicable"/>
    <s v="Energy"/>
    <s v="Energy"/>
    <x v="53"/>
    <s v="Sectoral Ministry"/>
    <m/>
    <x v="1"/>
    <s v="2020*"/>
    <n v="2021"/>
    <s v="Start date: 17/12/2015_x000a_End date: 30/06/2021_x000a_"/>
    <s v="Not Applicable"/>
    <s v="Technical Assistance"/>
    <s v="ENABEL"/>
    <s v="Grant/GoR"/>
    <s v="Bilateral"/>
    <s v="1. Knowledge Products (Capacity Building or Technology Transfer)"/>
    <m/>
    <n v="22617.733960225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3"/>
    <n v="0"/>
    <n v="0"/>
    <n v="0"/>
    <m/>
    <m/>
    <m/>
    <m/>
    <s v=" 1. Support to develop the concept note                                                              2. Support to the development of feasibility study"/>
    <n v="800000"/>
    <s v="Energy"/>
    <s v="Energy"/>
    <x v="53"/>
    <s v="Sectoral Ministry"/>
    <m/>
    <x v="0"/>
    <s v="2020*"/>
    <n v="2021"/>
    <s v="Start date: 01/07/2019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4"/>
    <n v="0"/>
    <n v="0"/>
    <m/>
    <m/>
    <m/>
    <m/>
    <m/>
    <s v=" 1. Support to develop the concept note                                                                           2. Support to the development of feasibility study"/>
    <n v="8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5"/>
    <n v="0"/>
    <n v="0"/>
    <m/>
    <m/>
    <m/>
    <m/>
    <m/>
    <s v=" Support to develop the concept note "/>
    <n v="8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6"/>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7"/>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8"/>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9"/>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0"/>
    <n v="0"/>
    <n v="0"/>
    <m/>
    <m/>
    <m/>
    <m/>
    <m/>
    <s v=" Support to develop the concept note "/>
    <n v="700000"/>
    <s v="Energy"/>
    <s v="Energy"/>
    <x v="53"/>
    <s v="Sectoral Ministry"/>
    <m/>
    <x v="0"/>
    <m/>
    <m/>
    <s v="To be determined"/>
    <s v="Medium"/>
    <s v="Project"/>
    <m/>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1"/>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2"/>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3"/>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4"/>
    <n v="35390120"/>
    <n v="0.10789670731707317"/>
    <m/>
    <m/>
    <m/>
    <m/>
    <m/>
    <m/>
    <m/>
    <s v="Energy"/>
    <s v="Energy"/>
    <x v="56"/>
    <s v="Non Government Organizations"/>
    <m/>
    <x v="2"/>
    <s v="2020*"/>
    <n v="2024"/>
    <s v="Start date: 01/10/2009_x000a_End date: 31/122024_x000a_"/>
    <m/>
    <s v="Project"/>
    <s v="BMZ/Germany, the Netherlands, Norway,  Switzerland_x000a_Rwanda-specific: EU Delegation (ReCIC, 5 Mio., 11/21 - 12/25) "/>
    <s v="Grant/GoR"/>
    <s v="Multirateral"/>
    <s v="3. Budgeting &amp; Investment"/>
    <m/>
    <n v="35390120"/>
    <s v="Updated from indicative to ongoing GIZ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5"/>
    <n v="0"/>
    <n v="0"/>
    <m/>
    <m/>
    <m/>
    <m/>
    <m/>
    <s v=" Support to develop the concept note,  project proposal  and  feasibility study"/>
    <n v="700000"/>
    <s v="Energy"/>
    <s v="Energy"/>
    <x v="53"/>
    <s v="Sectoral Ministry"/>
    <m/>
    <x v="0"/>
    <m/>
    <m/>
    <s v="To be determined"/>
    <s v="High"/>
    <s v="Technical Assistance"/>
    <m/>
    <m/>
    <s v="To be determined"/>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6"/>
    <n v="0"/>
    <n v="0"/>
    <m/>
    <m/>
    <m/>
    <m/>
    <m/>
    <s v=" Support to develop the concept note "/>
    <n v="700000"/>
    <s v="Energy"/>
    <s v="Energy"/>
    <x v="53"/>
    <s v="Sectoral Ministry"/>
    <m/>
    <x v="0"/>
    <n v="2020"/>
    <n v="2021"/>
    <s v="Start date: 01/07/2020_x000a_End date: 30/06/2021_x000a_"/>
    <s v="Medium"/>
    <s v="Project"/>
    <s v="Ministry of Finance and Economic Planning (MINECOFIN)/GoR"/>
    <m/>
    <s v="To be determined"/>
    <s v="3. Budgeting &amp; Investment"/>
    <m/>
    <n v="0"/>
    <s v="New area of investment"/>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n v="206000000"/>
    <s v="Energy"/>
    <s v="Mitigation"/>
    <s v="Ministry of Infrastructure (MININFRA)"/>
    <s v="Sectoral Ministry "/>
    <m/>
    <s v="Sectoral Ministry "/>
    <s v="To be determined (TBD)"/>
    <m/>
    <s v="68 MWp of solar mini-grids to be installed in off-grid rural areas by 2030, as reflected in the Rural Electrification Strategy. "/>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7"/>
    <n v="0"/>
    <n v="0"/>
    <m/>
    <m/>
    <m/>
    <m/>
    <m/>
    <s v=" Support to develop the concept note "/>
    <n v="700000"/>
    <s v="Energy"/>
    <s v="Energy"/>
    <x v="57"/>
    <s v="Private Sector Company"/>
    <m/>
    <x v="0"/>
    <s v="2020*"/>
    <n v="2021"/>
    <s v="Start date: 01/03/2018_x000a_End date: 01/12/2021_x000a_"/>
    <s v="Medium"/>
    <s v="Project"/>
    <s v="USAID"/>
    <m/>
    <s v="To be determined"/>
    <s v="3. Budgeting &amp; Investment"/>
    <m/>
    <n v="0"/>
    <m/>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8"/>
    <n v="583333.33333333337"/>
    <n v="2.8317152103559872E-3"/>
    <n v="583333.33333333337"/>
    <m/>
    <m/>
    <m/>
    <m/>
    <s v="Not Applicable"/>
    <s v="Not Applicable"/>
    <s v="Energy"/>
    <s v="Energy"/>
    <x v="58"/>
    <s v="Sectoral Ministry"/>
    <m/>
    <x v="1"/>
    <s v="2020*"/>
    <n v="2021"/>
    <s v="Start date:2018_x000a_End date: 2021"/>
    <s v="Not Applicable"/>
    <s v="Project"/>
    <s v="USAID"/>
    <s v="Grant"/>
    <s v="Multirateral"/>
    <s v="3. Budgeting &amp; Investment"/>
    <m/>
    <n v="583333.33333333337"/>
    <s v="Pro-Poor Results Based Financing incentive program for off-grid solar home systems for low income households. Implemented by EnDev and EDCL."/>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9"/>
    <n v="327000"/>
    <n v="1.587378640776699E-3"/>
    <m/>
    <m/>
    <m/>
    <m/>
    <m/>
    <s v="Not Applicable"/>
    <s v="Not Applicable"/>
    <s v="Energy"/>
    <s v="Energy"/>
    <x v="58"/>
    <s v="Sectoral Ministry"/>
    <m/>
    <x v="2"/>
    <s v="2020*"/>
    <n v="2025"/>
    <s v="Start date:01/-4/2018_x000a_End date: 31/12/2025"/>
    <s v="Not Applicable"/>
    <s v="Project"/>
    <s v="BMWK/German"/>
    <s v="Grant"/>
    <s v="Multirateral"/>
    <s v="3. Budgeting &amp; Investment"/>
    <m/>
    <n v="327000"/>
    <s v="New Project GIZ 2024"/>
  </r>
  <r>
    <s v="7.  Electricity generation capacity increased to ensure that all demand is met and a 15% reserve margin is maintained"/>
    <s v="7.3 Off-grid and rooftop solar electrification increased "/>
    <s v="7.3.1 Quantity (MWp) rooftop solar produced"/>
    <s v="15.9 % by end of December 2020 "/>
    <s v="The target is to reach 48% by 2024 (1,500,000 households to be electrified through, equivalent to 250,000 connections per year)"/>
    <s v="To be determined (TBD)"/>
    <n v="600000000"/>
    <s v="Energy"/>
    <s v="Mitigation"/>
    <s v="Ministry of Infrastructure (MININFRA)"/>
    <s v="Sectoral Ministry "/>
    <s v="Sectoral Ministry "/>
    <s v="Sectoral Ministry "/>
    <s v="To be determined (TBD)"/>
    <m/>
    <s v="Penetration of off-grid solar and rooftop solar PV panels consistent with the ESSP targets of around 1,500,000 households to be electrified through, equivalent to 250,000 connections per year. "/>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0"/>
    <n v="225000000"/>
    <n v="0.375"/>
    <m/>
    <m/>
    <m/>
    <m/>
    <m/>
    <s v="Not Applicable"/>
    <s v="Not Applicable"/>
    <s v="Energy"/>
    <s v="Energy"/>
    <x v="58"/>
    <s v="Sectoral Ministry"/>
    <m/>
    <x v="2"/>
    <s v="2020*"/>
    <n v="2024"/>
    <s v="Start date:_x000a_End date: 2024"/>
    <s v="Not Applicable"/>
    <s v="Project"/>
    <s v="Wolrd Bank/GoR"/>
    <s v="Grant/Loan/GoR"/>
    <s v="Multirateral"/>
    <s v="3. Budgeting &amp; Investment"/>
    <m/>
    <n v="225000000"/>
    <m/>
  </r>
  <r>
    <s v="7.  Electricity generation capacity increased to ensure that all demand is met and a 15% reserve margin is maintained"/>
    <s v="7.3 Off-grid and rooftop solar electrification increased "/>
    <s v="7.3.1 Quantity (MWp) rooftop solar produced"/>
    <s v="To be determined (TBD)"/>
    <s v="The target is to reach 48% by 2024 (1,500,000 households to be electrified through, equivalent to 250,000 connections per year)"/>
    <s v="To be determined (TBD)"/>
    <m/>
    <s v="Energy"/>
    <s v="Mitigation"/>
    <s v="Ministry of Infrastructure (MININFRA)"/>
    <s v="Sectoral Ministry "/>
    <m/>
    <s v="Sectoral Ministry "/>
    <s v="To be determined (TBD)"/>
    <m/>
    <m/>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1"/>
    <n v="0"/>
    <n v="0"/>
    <m/>
    <m/>
    <m/>
    <m/>
    <m/>
    <s v=" Support to develop the concept note "/>
    <n v="700000"/>
    <s v="Energy"/>
    <s v="Energy"/>
    <x v="58"/>
    <s v="Sectoral Ministry"/>
    <m/>
    <x v="0"/>
    <m/>
    <m/>
    <s v="To be determined"/>
    <s v="Medium"/>
    <s v="Technical Assistance"/>
    <m/>
    <m/>
    <s v="To be determined"/>
    <s v="1. Knowledge Products (Capacity Building or Technology Transfer)"/>
    <m/>
    <n v="0"/>
    <s v="New area of investment"/>
  </r>
  <r>
    <s v="7.  Electricity generation capacity increased to ensure that all demand is met and a 15% reserve margin is maintained"/>
    <s v="7.4 Solar water heater (SWH) programme enhanced "/>
    <s v="7.4.1 Number of  SWH installed"/>
    <s v="To be determined (TBD)"/>
    <s v="To be determined (TBD)"/>
    <s v="To be determined (TBD)"/>
    <n v="52000000"/>
    <s v="Energy"/>
    <s v="Mitigation"/>
    <s v="Ministry of Infrastructure (MININFRA)"/>
    <s v="Sectoral Ministry "/>
    <s v="Sectoral Ministry "/>
    <s v="Sectoral Ministry "/>
    <s v="To be determined (TBD)"/>
    <m/>
    <s v=" Installation of solar thermal water heaters within urban residential buildings supported by use of loans and grants to subsidise purchase costs, as part of the National Green Building Code minium compliance syste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2"/>
    <n v="0"/>
    <n v="0"/>
    <m/>
    <m/>
    <m/>
    <m/>
    <m/>
    <s v=" Support to develop the concept note "/>
    <n v="700000"/>
    <s v="Energy"/>
    <s v="Energy"/>
    <x v="59"/>
    <s v="Non Government Organizations"/>
    <m/>
    <x v="0"/>
    <n v="2020"/>
    <n v="2021"/>
    <s v="Start date:2020_x000a_End date: 2021"/>
    <s v="Medium"/>
    <s v="Project"/>
    <s v="European Union (EU)"/>
    <m/>
    <s v="To be determined"/>
    <s v="3. Budgeting &amp; Investment"/>
    <m/>
    <n v="0"/>
    <s v="Energy efficient lighting for selected health centres. Kigali and Muhanga"/>
  </r>
  <r>
    <s v="7.  Electricity generation capacity increased to ensure that all demand is met and a 15% reserve margin is maintained"/>
    <s v="7.4 Solar water heater (SWH) programme enhanced "/>
    <s v="7.4.1 Number of  SWH installed"/>
    <s v="To be determined (TBD)"/>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3"/>
    <n v="0"/>
    <n v="0"/>
    <m/>
    <m/>
    <m/>
    <m/>
    <m/>
    <s v=" Support to develop the concept note "/>
    <n v="700000"/>
    <s v="Energy"/>
    <s v="Energy"/>
    <x v="59"/>
    <s v="Non Government Organizations"/>
    <m/>
    <x v="0"/>
    <n v="2020"/>
    <n v="2025"/>
    <s v="Start date:2020_x000a_End date: 2025"/>
    <s v="Medium"/>
    <s v="Project"/>
    <m/>
    <m/>
    <s v="To be determined"/>
    <m/>
    <m/>
    <n v="0"/>
    <s v="Energy efficiency and use of renewable energy in buildings; optimisation of building orientation and fabric."/>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0"/>
    <s v="To be determined (TBD)"/>
    <n v="380000000"/>
    <s v="Energy"/>
    <s v="Mitigation"/>
    <s v="Ministry of Infrastructure (MININFRA)"/>
    <s v="Sectoral Ministry "/>
    <s v="Sectoral Ministry "/>
    <s v="Sectoral Ministry "/>
    <s v="To be determined (TBD)"/>
    <m/>
    <s v="Dissemination of modern efficient cook stoves to 80% of the rural population and 50% of the urban population by 2030, achieving a more sustainable balance between supply and demand of biomass, and reducing firewood and fossil energy consumption for cooking."/>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4"/>
    <n v="62000000"/>
    <n v="0.16315789473684211"/>
    <m/>
    <m/>
    <m/>
    <m/>
    <m/>
    <s v="1.Review of the concept note and development of the project proposal             2. Support to the development of feasibility study"/>
    <n v="600000"/>
    <s v="Energy"/>
    <s v="Energy"/>
    <x v="60"/>
    <s v="Private Sector Company"/>
    <m/>
    <x v="5"/>
    <m/>
    <m/>
    <s v="To be determined"/>
    <s v="Medium"/>
    <s v="Project"/>
    <s v="SE4All"/>
    <m/>
    <s v="To be determined"/>
    <s v="3. Budgeting &amp; Investment"/>
    <m/>
    <n v="62000000"/>
    <s v="Concept Note. There is a planned project to dissiminate Efficient cook stoves for 500,000HH to be financed by World Bank.The operation manual for this project is under development.The committed budget is 20,000,000 USD"/>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1"/>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5"/>
    <n v="0"/>
    <n v="0"/>
    <m/>
    <m/>
    <m/>
    <m/>
    <m/>
    <s v=" Support to develop the concept note "/>
    <n v="700000"/>
    <s v="Energy"/>
    <s v="Energy"/>
    <x v="61"/>
    <s v="Sectoral Ministry"/>
    <m/>
    <x v="0"/>
    <s v="2020*"/>
    <n v="2021"/>
    <s v="Start date: 01/07/2018_x000a_End date: 30/09/2021_x000a_"/>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2"/>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6"/>
    <n v="618216.69120696897"/>
    <n v="1.6268860294920235E-3"/>
    <n v="618216.69120696897"/>
    <m/>
    <m/>
    <m/>
    <m/>
    <s v="Not Applicable"/>
    <s v="Not Applicable"/>
    <s v="Energy"/>
    <s v="Energy"/>
    <x v="30"/>
    <s v="Sectoral Ministry"/>
    <m/>
    <x v="1"/>
    <s v="2020*"/>
    <n v="2021"/>
    <s v="Start date: 01/07/2018_x000a_End date: 30/09/2021_x000a_"/>
    <s v="Not Applicable"/>
    <s v="Project"/>
    <s v="IDA"/>
    <s v="Grant/GoR"/>
    <s v="Multirateral"/>
    <m/>
    <m/>
    <n v="618216.69120696897"/>
    <s v="Musanze, Nyabihu, and Rutsiro"/>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3"/>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7"/>
    <n v="211022.64830646204"/>
    <n v="5.5532275870121591E-4"/>
    <m/>
    <m/>
    <m/>
    <m/>
    <m/>
    <s v="Not Applicable"/>
    <s v="Not Applicable"/>
    <s v="Energy"/>
    <s v="Energy"/>
    <x v="62"/>
    <s v="Non Government Organizations"/>
    <m/>
    <x v="1"/>
    <n v="2020"/>
    <n v="2022"/>
    <s v="Start date:21/10/2020_x000a_End date: 30/09/2022_x000a_"/>
    <s v="Not Applicable"/>
    <s v="Project"/>
    <s v="FONERWA"/>
    <s v="Government of Rwanda(GoR)"/>
    <s v="Government of Rwanda(GoR)"/>
    <s v="3. Budgeting &amp; Investment"/>
    <m/>
    <n v="211022.64830646204"/>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4"/>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8"/>
    <n v="0"/>
    <n v="0"/>
    <m/>
    <m/>
    <m/>
    <m/>
    <m/>
    <s v=" 1.Support to develop the concept note                                                                        2. Conduct capacity need assessment                                                                         3. Stakehoders engagement                                                                                           4. Capacity building in efficient energy using improved cook stoves "/>
    <n v="700000"/>
    <s v="Energy"/>
    <s v="Energy"/>
    <x v="19"/>
    <s v="Non Government Organizations"/>
    <m/>
    <x v="0"/>
    <m/>
    <m/>
    <s v="To be determined"/>
    <s v="Medium"/>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5"/>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9"/>
    <n v="207682"/>
    <n v="5.465315789473684E-4"/>
    <m/>
    <n v="103841"/>
    <n v="103841"/>
    <m/>
    <m/>
    <s v="Not Applicable"/>
    <s v="Not Applicable"/>
    <s v="Energy"/>
    <s v="Energy"/>
    <x v="31"/>
    <s v="Non Government Organizations"/>
    <m/>
    <x v="2"/>
    <n v="2021"/>
    <n v="2024"/>
    <s v="Start date: 04/03/2021_x000a_End date: 04/03/2024_x000a_"/>
    <s v="Not Applicable"/>
    <s v="Project"/>
    <s v="Likano Development GmbH "/>
    <s v="Grant"/>
    <s v="Bilateral"/>
    <s v="3. Budgeting &amp; Investment"/>
    <m/>
    <n v="207682"/>
    <s v="This project aimed at  dissemination of  70000 cook stoves Canarumwe within poor households in Rutsiro and Ngororero Districts  "/>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6"/>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0"/>
    <n v="0"/>
    <n v="0"/>
    <m/>
    <m/>
    <m/>
    <m/>
    <m/>
    <s v="1. Stakehoders engagement                                                                                           2. Capacity building in efficient energy using improved cook stoves                        3. support for production and distribution of efficient cookstoves and fuel"/>
    <n v="800000"/>
    <s v="Energy"/>
    <s v="Energy"/>
    <x v="63"/>
    <s v="Sectoral Ministry"/>
    <m/>
    <x v="0"/>
    <m/>
    <m/>
    <s v="To be determined"/>
    <s v="High"/>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7"/>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1"/>
    <n v="0"/>
    <n v="0"/>
    <m/>
    <m/>
    <m/>
    <m/>
    <m/>
    <s v="1.Support to develop the concept note                                                                        2. Conduct capacity need assessment                                                                         3. Stakehoders engagement                                                                                           4. Capacity building in efficient energy using improved cook stoves "/>
    <n v="600000"/>
    <s v="Energy"/>
    <s v="Energy"/>
    <x v="63"/>
    <s v="Sectoral Ministry"/>
    <s v="Steven Bihinda (MININFRA) &amp; Oreste (EDCL)"/>
    <x v="0"/>
    <m/>
    <m/>
    <s v="To be determined"/>
    <s v="High"/>
    <s v="Technical Assistance"/>
    <m/>
    <m/>
    <s v="To be determined"/>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8"/>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2"/>
    <n v="258310.63370089277"/>
    <n v="6.7976482552866519E-4"/>
    <n v="51662.126740178552"/>
    <n v="51662.126740178552"/>
    <n v="51662.126740178552"/>
    <n v="51662.126740178552"/>
    <n v="51662.126740178552"/>
    <s v="Not Applicable"/>
    <s v="Not Applicable"/>
    <s v="Energy"/>
    <s v="Energy"/>
    <x v="32"/>
    <s v="Non Government Organizations"/>
    <m/>
    <x v="2"/>
    <n v="2020"/>
    <n v="2025"/>
    <s v="Start date: 01/08/2020_x000a_End date: 01/08/2025_x000a_"/>
    <s v="Not Applicable"/>
    <s v="Project"/>
    <s v="Austria"/>
    <s v="Grant"/>
    <s v="Bilateral"/>
    <s v="3. Budgeting &amp; Investment"/>
    <m/>
    <n v="258310.63370089277"/>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9"/>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3"/>
    <n v="0"/>
    <n v="0"/>
    <m/>
    <m/>
    <m/>
    <m/>
    <m/>
    <s v=" Review  the concept note and development of the full proposal "/>
    <n v="700000"/>
    <s v="Energy"/>
    <s v="Energy"/>
    <x v="10"/>
    <s v="Sectoral Ministry"/>
    <m/>
    <x v="0"/>
    <m/>
    <m/>
    <s v="To be determined"/>
    <s v="Medium"/>
    <s v="Project"/>
    <m/>
    <m/>
    <s v="To be determined"/>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0"/>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4"/>
    <n v="0"/>
    <n v="0"/>
    <m/>
    <m/>
    <m/>
    <m/>
    <m/>
    <s v="1.Review of the concept note and development of the project proposal       2. Support to the development of feasibility study"/>
    <n v="700000"/>
    <s v="Energy"/>
    <s v="Energy"/>
    <x v="64"/>
    <s v="Sectoral Ministry"/>
    <m/>
    <x v="5"/>
    <m/>
    <m/>
    <s v="To be determined"/>
    <s v="Medium"/>
    <s v="Project"/>
    <m/>
    <m/>
    <s v="To be determined"/>
    <m/>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1"/>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5"/>
    <n v="1180618.2550947666"/>
    <n v="3.1068901449862281E-3"/>
    <n v="1180618.2550947666"/>
    <m/>
    <m/>
    <m/>
    <m/>
    <s v="Not Applicable"/>
    <s v="Not Applicable"/>
    <s v="Energy"/>
    <s v="Energy"/>
    <x v="17"/>
    <s v="Sectoral Ministry"/>
    <m/>
    <x v="1"/>
    <s v="2020*"/>
    <n v="2021"/>
    <s v="Start date: 01/07/2018_x000a_End date: 30/9/2021_x000a_"/>
    <s v="Not Applicable"/>
    <s v="Project"/>
    <s v="IDA"/>
    <s v="Grant/GoR"/>
    <s v="Multirateral"/>
    <m/>
    <m/>
    <n v="1180618.2550947666"/>
    <s v="Nyabihu, Nyamagabe and Nyaruguru"/>
  </r>
  <r>
    <s v="8. Reduced biomass usage for cooking"/>
    <s v="8.2 On-farm biogas for energy promoted "/>
    <s v="8.2.1 Number of  on-farm biodigesters disaggregated by gender of head of households"/>
    <s v="To be determined (TBD)"/>
    <s v="To be determined (TBD)"/>
    <s v="To be determined (TBD)"/>
    <n v="62000000"/>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6"/>
    <n v="235185.8"/>
    <n v="3.7933193548387095E-3"/>
    <m/>
    <m/>
    <m/>
    <m/>
    <m/>
    <s v="Not Applicable"/>
    <s v="Not Applicable"/>
    <s v="Energy"/>
    <s v="Energy"/>
    <x v="65"/>
    <s v="Sectoral Ministry"/>
    <m/>
    <x v="2"/>
    <n v="2021"/>
    <n v="2024"/>
    <s v="Start date:2021_x000a_End date: 2024"/>
    <s v="Not Applicable"/>
    <s v="Technical Assistance"/>
    <s v="EU/GoR"/>
    <s v="Grant"/>
    <s v="Multirateral"/>
    <s v="4. Monitoring &amp; Evaluation (M&amp;E)"/>
    <m/>
    <n v="235185.8"/>
    <s v="This assessment provides an assessment of Rwanda’s National Domestic Biogas Programme (NDBP) and document lessons learned"/>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7"/>
    <n v="24280.863419645928"/>
    <n v="3.9162682934912785E-4"/>
    <n v="24280.863419645928"/>
    <m/>
    <m/>
    <m/>
    <m/>
    <s v="Not Applicable"/>
    <s v="Not Applicable"/>
    <s v="Energy"/>
    <s v="Energy"/>
    <x v="6"/>
    <s v="Non Government Organizations"/>
    <m/>
    <x v="1"/>
    <s v="2020*"/>
    <n v="2020"/>
    <s v="Start date:2017_x000a_End date: 2020"/>
    <s v="Not Applicable"/>
    <s v="Project"/>
    <m/>
    <s v="Grant/GoR"/>
    <s v="Multirateral"/>
    <s v="3. Budgeting &amp; Investment"/>
    <m/>
    <n v="24280.863419645928"/>
    <m/>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8"/>
    <n v="1432273.0358938186"/>
    <n v="2.3101177998287398E-2"/>
    <n v="1432273.0358938186"/>
    <m/>
    <m/>
    <m/>
    <m/>
    <s v="Not Applicable"/>
    <s v="Not Applicable"/>
    <s v="Energy"/>
    <s v="Energy"/>
    <x v="66"/>
    <s v="Sectoral Ministry"/>
    <m/>
    <x v="1"/>
    <s v="2020*"/>
    <n v="2020"/>
    <s v="Start date:29/01/2019_x000a_End date: 30/9/2020"/>
    <s v="Not Applicable"/>
    <s v="Project"/>
    <s v="FONERWA"/>
    <s v="Government of Rwanda(GoR)"/>
    <s v="Government of Rwanda(GoR)"/>
    <s v="3. Budgeting &amp; Investment"/>
    <m/>
    <n v="1432273.0358938186"/>
    <m/>
  </r>
  <r>
    <s v="8. Reduced biomass usage for cooking"/>
    <s v="8.2 On-farm biogas for energy promoted "/>
    <s v="8.2.2 The number of households depending on firewood as a source of energy for cooking halved to 42% disaggregated by gender of head of households (SSP  Energy 2017-2024) "/>
    <s v="83.3%  (SSP, 2017-2024)"/>
    <s v="42%  (SSP, 2017-2024)"/>
    <s v="To be determined (TBD)"/>
    <m/>
    <s v="Energy"/>
    <s v="Mitigation"/>
    <s v="Ministry of Infrastructure (MININFRA)"/>
    <s v="Sectoral Ministry "/>
    <s v="Sectoral Ministry "/>
    <s v="Sectoral Ministry "/>
    <s v="To be determined (TBD)"/>
    <m/>
    <s v="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6"/>
    <n v="0"/>
    <n v="0"/>
    <m/>
    <m/>
    <m/>
    <m/>
    <m/>
    <s v="Support to the sector for project identification"/>
    <s v="Not Applicable"/>
    <s v="To be determined"/>
    <s v="To be determined"/>
    <x v="4"/>
    <s v="To be determined"/>
    <m/>
    <x v="3"/>
    <m/>
    <m/>
    <s v="To be determined"/>
    <s v="Not Applicable"/>
    <s v="To be determined"/>
    <m/>
    <m/>
    <s v="To be determined"/>
    <m/>
    <m/>
    <m/>
    <m/>
  </r>
  <r>
    <s v="9. Street lighting expanded to all populated areas and main roads."/>
    <s v="9.1 Solar street lighting increased"/>
    <s v="9.1.1 Number of  Solar LED streetlights"/>
    <s v="To be determined (TBD)"/>
    <s v="To be determined (TBD)"/>
    <s v="To be determined (TBD)"/>
    <n v="28000000"/>
    <s v="Energy"/>
    <s v="Mitigation"/>
    <s v="Ministry of Infrastructure (MININFRA)"/>
    <s v="Sectoral Ministry "/>
    <s v="Sectoral Ministry "/>
    <s v="Sectoral Ministry "/>
    <s v="To be determined (TBD)"/>
    <m/>
    <s v=" Installation of solar lighting and LED systems to replace high-pressure sodium (HPS) lamps for street lighting and public spaces within populated areas and main roads by 2024.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49"/>
    <n v="8423646.6600000001"/>
    <n v="0.3008445235714286"/>
    <n v="5186646.66"/>
    <m/>
    <m/>
    <n v="3237000"/>
    <m/>
    <s v="Not Applicable"/>
    <s v="Not Applicable"/>
    <s v="Energy"/>
    <s v="Energy"/>
    <x v="53"/>
    <s v="Sectoral Ministry"/>
    <m/>
    <x v="2"/>
    <s v="2020*"/>
    <n v="2026"/>
    <s v="Start date: 01/07/2018_x000a_End date: 30/06/2021_x000a_Extended to 2026"/>
    <s v="Not Applicable"/>
    <s v="Project"/>
    <s v="Ministry of Finance and Economic Planning (MINECOFIN)/GoR"/>
    <s v="Government of Rwanda(GoR)"/>
    <s v="Government of Rwanda(GoR)"/>
    <m/>
    <m/>
    <n v="18796939.98"/>
    <s v="All districts.                                                                                      Extended from Concluded ($15,559,940)  to ongoing MINECOFIN MTPIP 2023-2026"/>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0"/>
    <n v="0"/>
    <n v="0"/>
    <m/>
    <m/>
    <m/>
    <m/>
    <m/>
    <s v=" Support to develop the concept note "/>
    <n v="700000"/>
    <s v="Energy"/>
    <s v="Energy"/>
    <x v="24"/>
    <s v="Local Government (Districts, Provinces, CoK)"/>
    <m/>
    <x v="0"/>
    <m/>
    <m/>
    <s v="To be determined"/>
    <s v="Medium"/>
    <s v="Project"/>
    <s v="BMZ"/>
    <m/>
    <s v="To be determined"/>
    <s v="3. Budgeting &amp; Investment"/>
    <m/>
    <n v="0"/>
    <s v="New area of investment"/>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Ronald Ntare (EUCL)"/>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1"/>
    <n v="0"/>
    <n v="0"/>
    <m/>
    <m/>
    <m/>
    <m/>
    <m/>
    <s v=" Support to develop the concept note "/>
    <n v="600000"/>
    <s v="Energy"/>
    <s v="Energy"/>
    <x v="24"/>
    <s v="Local Government (Districts, Provinces, CoK)"/>
    <m/>
    <x v="0"/>
    <m/>
    <m/>
    <s v="To be determined"/>
    <s v="Medium"/>
    <s v="Project"/>
    <m/>
    <m/>
    <s v="To be determined"/>
    <s v="3. Budgeting &amp; Investment"/>
    <m/>
    <n v="0"/>
    <s v="New area of investment"/>
  </r>
  <r>
    <s v="9. Street lighting expanded to all populated areas and main roads."/>
    <s v="9.1 Solar street lighting increased"/>
    <s v="9.1.2 Number of  Solar traffic lights"/>
    <s v="To be determined (TBD)"/>
    <s v="To be determined (TBD)"/>
    <s v="To be determined (TBD)"/>
    <m/>
    <s v="Energy"/>
    <s v="Mitigation"/>
    <s v="Ministry of Infrastructure (MININFRA)"/>
    <s v="Sectoral Ministry "/>
    <s v="Sectoral Ministry "/>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9. Street lighting expanded to all populated areas and main roads."/>
    <s v="9.2 Efficient lighting in buildings increased "/>
    <s v="9.2.1 Number of  CFL replacements"/>
    <s v="To be determined (TBD)"/>
    <s v="To be determined (TBD)"/>
    <s v="To be determined (TBD)"/>
    <n v="6400000"/>
    <s v="Energy"/>
    <s v="Mitigation"/>
    <s v="Ministry of Infrastructure (MININFRA)"/>
    <s v="Private Sector"/>
    <s v="Private Sector"/>
    <s v="Private Sector "/>
    <s v="To be determined (TBD)"/>
    <m/>
    <s v="Further dissemination of CFL and LED lamps in residential, commercial and institutional buildings. Supported by government subsidies and VAT exemptions on energy saving lamps.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2"/>
    <n v="0"/>
    <n v="0"/>
    <m/>
    <m/>
    <m/>
    <m/>
    <m/>
    <s v=" Support to develop the concept note "/>
    <n v="700000"/>
    <s v="Energy"/>
    <s v="Energy"/>
    <x v="67"/>
    <s v="Local Government (Districts, Provinces, CoK)"/>
    <m/>
    <x v="0"/>
    <m/>
    <m/>
    <s v="To be determined"/>
    <s v="Medium"/>
    <s v="Project"/>
    <s v="BMZ"/>
    <m/>
    <s v="To be determined"/>
    <s v="3. Budgeting &amp; Investment"/>
    <m/>
    <n v="0"/>
    <s v="Lighting: Energy-efficient bulbs, outdoor energy-efficient bulbs with motion sensors, solar street lights_x000a_3. Hot water: High-pressure solar hot water geyser "/>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s v="Wide range of measures including bus rapid transport (BRT) project, bus lanes, non-motorised transport (NMT) lanes, and other modal shift projects contained in the Transport Sector Strategic Plan as part of the NST1."/>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3"/>
    <n v="50000000"/>
    <n v="1"/>
    <m/>
    <m/>
    <m/>
    <m/>
    <m/>
    <s v="1.Review of the concept note and development of the project proposal 2. Support to the development of feasibility study"/>
    <n v="600000"/>
    <s v="Transport"/>
    <s v="Transport"/>
    <x v="68"/>
    <s v="Sectoral Ministry"/>
    <m/>
    <x v="5"/>
    <n v="2020"/>
    <n v="2030"/>
    <s v="Start date:2020_x000a_End date: 2030"/>
    <s v="Medium"/>
    <s v="Project"/>
    <s v="Development partners"/>
    <m/>
    <s v="To be determined"/>
    <s v="3. Budgeting &amp; Investment"/>
    <m/>
    <n v="50000000"/>
    <s v="Since this is a private sector led business one needs to understand if the 50Mn USD if for purchase of buses to use in DBLs."/>
  </r>
  <r>
    <s v="10. Improved rural and urban transportation services"/>
    <s v="10.1 Public transport infrastructure improved"/>
    <s v="10.1.1 Number of buses, LDVs and HDVs"/>
    <s v="To be determined (TBD)"/>
    <s v="To be determined (TBD)"/>
    <s v="To be determined (TBD)"/>
    <n v="50000000"/>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4"/>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5"/>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6"/>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7"/>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8"/>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9"/>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0"/>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1"/>
    <n v="0"/>
    <n v="0"/>
    <m/>
    <m/>
    <m/>
    <m/>
    <m/>
    <s v=" 1. Support to develop the concept note                                                                       2. Support to the development of feasibility study"/>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2"/>
    <n v="0"/>
    <n v="0"/>
    <m/>
    <m/>
    <m/>
    <m/>
    <m/>
    <s v="1.Review of the concept note and development of the project proposal                                                                                                  2. Support to the development of feasibility study"/>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3"/>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4"/>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5"/>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6"/>
    <n v="0"/>
    <n v="0"/>
    <m/>
    <m/>
    <m/>
    <m/>
    <m/>
    <s v="Not Applicable"/>
    <s v="Not Applicable"/>
    <s v="Transport"/>
    <s v="Transport"/>
    <x v="68"/>
    <s v="Sectoral Ministry"/>
    <m/>
    <x v="0"/>
    <m/>
    <m/>
    <s v="To be determined"/>
    <s v="Low"/>
    <s v="Technical Assistance"/>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7"/>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8"/>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9"/>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0"/>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1"/>
    <n v="0"/>
    <n v="0"/>
    <m/>
    <m/>
    <m/>
    <m/>
    <m/>
    <s v=" Support to develop the concept note "/>
    <n v="600000"/>
    <s v="Transport"/>
    <s v="Transport"/>
    <x v="68"/>
    <s v="Sectoral Ministry"/>
    <m/>
    <x v="0"/>
    <m/>
    <m/>
    <s v="To be determined"/>
    <s v="Medium"/>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2"/>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3"/>
    <n v="0"/>
    <n v="0"/>
    <m/>
    <m/>
    <m/>
    <m/>
    <m/>
    <s v="Not Applicable"/>
    <s v="Not Applicable"/>
    <s v="Transport"/>
    <s v="Transport"/>
    <x v="68"/>
    <s v="Sectoral Ministry"/>
    <m/>
    <x v="0"/>
    <m/>
    <m/>
    <s v="To be determined"/>
    <s v="Low"/>
    <s v="Project"/>
    <m/>
    <m/>
    <s v="To be determined"/>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4"/>
    <n v="0"/>
    <n v="0"/>
    <m/>
    <m/>
    <m/>
    <m/>
    <m/>
    <s v=" 1.Support to develop the concept note                                                                        2. Stakeholders engagement "/>
    <n v="300000"/>
    <s v="Transport"/>
    <s v="Transport"/>
    <x v="68"/>
    <s v="Sectoral Ministry"/>
    <m/>
    <x v="0"/>
    <m/>
    <m/>
    <s v="To be determined"/>
    <s v="Medium"/>
    <s v="Technical Assistance"/>
    <m/>
    <m/>
    <s v="To be determined"/>
    <s v="1. Knowledge Products (Capacity Building or Technology Transfer)"/>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idem as above "/>
    <x v="375"/>
    <n v="23000000"/>
    <n v="0.46"/>
    <m/>
    <m/>
    <m/>
    <m/>
    <m/>
    <s v="1.Review of the concept note and development of the project proposal                               2. Support to the development of feasibility study"/>
    <n v="700000"/>
    <s v="Transport"/>
    <s v="Transport"/>
    <x v="69"/>
    <s v="Private Sector Company"/>
    <m/>
    <x v="5"/>
    <m/>
    <m/>
    <s v="To be determined"/>
    <s v="Medium"/>
    <s v="Technical Assistance"/>
    <s v="GEF-Mitigation Action Facility"/>
    <m/>
    <s v="To be determined"/>
    <s v="2. Policy, Strategy &amp; Legislation"/>
    <m/>
    <n v="23000000"/>
    <m/>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6"/>
    <n v="201930000"/>
    <n v="4.0385999999999997"/>
    <m/>
    <m/>
    <m/>
    <m/>
    <m/>
    <s v="1.Review of the concept note and development of the project proposal                               2. Support to the development of feasibility study"/>
    <n v="700000"/>
    <s v="Transport"/>
    <s v="Transport"/>
    <x v="69"/>
    <s v="Private Sector Company"/>
    <m/>
    <x v="5"/>
    <n v="2020"/>
    <n v="2030"/>
    <s v="Start date:2020_x000a_End date: 2030"/>
    <s v="Medium"/>
    <s v="Technical Assistance"/>
    <s v="Development partners"/>
    <m/>
    <s v="To be determined"/>
    <s v="2. Policy, Strategy &amp; Legislation"/>
    <m/>
    <n v="201930000"/>
    <s v="Project concept note and draft ToRs"/>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7"/>
    <n v="218000.00000000003"/>
    <n v="4.3600000000000002E-3"/>
    <m/>
    <m/>
    <m/>
    <m/>
    <m/>
    <m/>
    <m/>
    <s v="Transport"/>
    <s v="Transport"/>
    <x v="70"/>
    <s v="Private Sector Company"/>
    <m/>
    <x v="4"/>
    <m/>
    <m/>
    <s v="to be determined"/>
    <m/>
    <s v="Technical Assistance"/>
    <s v="BMZ/Germany"/>
    <s v="Grant/GoR"/>
    <s v="Multirateral"/>
    <s v="1. Knowledge Products (Capacity Building or Technology Transfer)"/>
    <m/>
    <n v="218000.00000000003"/>
    <s v="New project GIZ"/>
  </r>
  <r>
    <s v="10. Improved rural and urban transportation services"/>
    <s v="10.2 Improved transport infrastructure and services"/>
    <s v="10.2.2 Environmental and engineering guidelines developed (for climate resilient road infrastructure) with gender consideration"/>
    <s v="Climate resilient report "/>
    <s v="To be determined (TBD)"/>
    <s v="To be determined (TBD)"/>
    <n v="600000000"/>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10. Improved rural and urban transportation services"/>
    <s v="10.2 Improved transport infrastructure and services"/>
    <s v="10.2.3 Proportion (%) of population who have easy access to public transportation disaggregated  by location (rural and urban area) (SSP  Transport 2017-2024) "/>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x v="4"/>
    <s v="To be determined"/>
    <m/>
    <x v="3"/>
    <m/>
    <m/>
    <s v="To be determined"/>
    <s v="Not Applicable"/>
    <s v="To be determined"/>
    <m/>
    <m/>
    <s v="To be determined"/>
    <m/>
    <m/>
    <m/>
    <m/>
  </r>
  <r>
    <s v="10. Improved rural and urban transportation services"/>
    <s v="10.2 Improved transport infrastructure and services"/>
    <s v="10.2.4 Number of passengers using the public transport each year disaggregated by gender"/>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8"/>
    <n v="0"/>
    <n v="0"/>
    <m/>
    <m/>
    <m/>
    <m/>
    <m/>
    <s v="Not Applicable"/>
    <s v="Not Applicable"/>
    <s v="Transport"/>
    <s v="Transport"/>
    <x v="71"/>
    <s v="Sectoral Ministry"/>
    <m/>
    <x v="0"/>
    <m/>
    <m/>
    <s v="To be determined"/>
    <s v="Low"/>
    <s v="Technical Assistance"/>
    <m/>
    <m/>
    <s v="To be determined"/>
    <s v="2. Policy, Strategy &amp; Legislation"/>
    <m/>
    <n v="0"/>
    <s v="New area of investment"/>
  </r>
  <r>
    <s v="10. Improved rural and urban transportation services"/>
    <s v="10.3 Vehicle emissions standards enhanced "/>
    <s v="10.3.1 Average fuel economy for newly registered vehicles (litres per 100 km)"/>
    <s v="To be determined (TBD)"/>
    <s v="To be determined (TBD)"/>
    <s v="To be determined (TBD)"/>
    <m/>
    <s v="Transport"/>
    <s v="Mitigation"/>
    <s v="Ministry of Infrastructure (MININFRA)"/>
    <s v="Sectoral Ministry "/>
    <s v="Sectoral Ministry "/>
    <s v="Sectoral Ministry "/>
    <s v="To be determined (TBD)"/>
    <m/>
    <s v="Measures introduced to increase vehicle emissions performance of national vehicle fleet, including tax incentives and scrappage of older vehicles, and inspection. "/>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9"/>
    <n v="970100.00000000012"/>
    <n v="5.1057894736842111E-3"/>
    <m/>
    <m/>
    <m/>
    <m/>
    <m/>
    <m/>
    <m/>
    <s v="Multi-Sector"/>
    <s v="Multi-Sector"/>
    <x v="14"/>
    <s v="Sectoral Ministry"/>
    <m/>
    <x v="2"/>
    <n v="2024"/>
    <n v="2025"/>
    <s v="Start date:1/03/2024_x000a_End date: 31/03/2025"/>
    <m/>
    <s v="Technical Assistance"/>
    <s v="BMWK/Germany (IKI)"/>
    <m/>
    <s v="Bilateral"/>
    <s v="2. Policy, Strategy &amp; Legislation"/>
    <m/>
    <n v="970100.00000000012"/>
    <s v="Updadated from Indicative to ongoing (GIZ 2024)"/>
  </r>
  <r>
    <s v="10. Improved rural and urban transportation services"/>
    <s v="10.3 Vehicle emissions standards enhanced "/>
    <s v="10.3.1 Average fuel economy for newly registered vehicles (litres per 100 km)"/>
    <s v="To be determined (TBD)"/>
    <s v="To be determined (TBD)"/>
    <s v="To be determined (TBD)"/>
    <n v="190000000"/>
    <s v="Transport"/>
    <s v="Mitigation"/>
    <s v="Ministry of Infrastructure (MININFRA)"/>
    <s v="Sectoral Ministry "/>
    <s v="Sectoral Ministry "/>
    <s v="Sectoral Ministry "/>
    <s v="To be determined (TBD)"/>
    <s v="RSB, RNP, REM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0"/>
    <n v="0"/>
    <n v="0"/>
    <m/>
    <m/>
    <m/>
    <m/>
    <m/>
    <s v="1.Review of the concept note and development of the project proposal 2. Support to the development of feasibility study"/>
    <n v="600000"/>
    <s v="Transport"/>
    <s v="Transport"/>
    <x v="72"/>
    <s v="Sectoral Ministry"/>
    <m/>
    <x v="0"/>
    <m/>
    <m/>
    <s v="To be determined"/>
    <s v="Medium"/>
    <s v="Technical Assistance"/>
    <s v="Ministry of Finance and Economic Planning (MINECOFIN)/GoR"/>
    <m/>
    <s v="To be determined"/>
    <s v="2. Policy, Strategy &amp; Legislation"/>
    <m/>
    <n v="0"/>
    <s v="Vehicular emission standards are available (gazetted), and their enforcement started at Motovehicle Inspection Center, but need to be strengthened (e.g. for vehicles importation, etc.)."/>
  </r>
  <r>
    <s v="10. Improved rural and urban transportation services"/>
    <s v="10.4 Electric vehicles (EVs) increased "/>
    <s v="10.4.1 Number of Electric vehicles (EV)"/>
    <s v="To be determined (TBD)"/>
    <s v="To be determined (TBD)"/>
    <s v="To be determined (TBD)"/>
    <n v="900000000"/>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1"/>
    <n v="650411.60941888927"/>
    <n v="7.2267956602098805E-4"/>
    <n v="650411.60941888927"/>
    <m/>
    <m/>
    <m/>
    <m/>
    <s v="Not Applicable"/>
    <s v="Not Applicable"/>
    <s v="Transport"/>
    <s v="Transport"/>
    <x v="73"/>
    <s v="Private Sector Company"/>
    <m/>
    <x v="1"/>
    <s v="2020*"/>
    <n v="2020"/>
    <s v="Start date: 18/01/2019_x000a_End date: 31/12/2020_x000a_"/>
    <s v="Not Applicable"/>
    <s v="Project"/>
    <s v="FONERWA"/>
    <s v="Government of Rwanda(GoR)"/>
    <s v="Government of Rwanda(GoR)"/>
    <s v="3. Budgeting &amp; Investment"/>
    <m/>
    <n v="650411.60941888927"/>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2"/>
    <n v="17000000"/>
    <n v="1.8888888888888889E-2"/>
    <m/>
    <m/>
    <m/>
    <m/>
    <m/>
    <s v=" 1.Development of the full proposal  2. Stakeholders engagement "/>
    <n v="500000"/>
    <s v="Transport"/>
    <s v="Transport"/>
    <x v="10"/>
    <s v="Sectoral Ministry"/>
    <m/>
    <x v="5"/>
    <m/>
    <m/>
    <s v="To be determined"/>
    <s v="Medium"/>
    <s v="Project"/>
    <m/>
    <m/>
    <s v="To be determined"/>
    <s v="3. Budgeting &amp; Investment"/>
    <m/>
    <n v="17000000"/>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3"/>
    <n v="48500"/>
    <n v="5.3888888888888889E-5"/>
    <n v="24250"/>
    <n v="24250"/>
    <m/>
    <m/>
    <m/>
    <s v="Not Applicable"/>
    <s v="Not Applicable"/>
    <s v="Transport"/>
    <s v="Transport"/>
    <x v="48"/>
    <s v="Non Government Organizations"/>
    <m/>
    <x v="1"/>
    <s v="2020*"/>
    <n v="2022"/>
    <s v="Start date: 2018_x000a_End date: 2022_x000a_"/>
    <s v="Not Applicable"/>
    <s v="Technical Assistance"/>
    <s v="GGGI"/>
    <s v="Grant"/>
    <s v="Multirateral"/>
    <s v="1. Knowledge Products (Capacity Building or Technology Transfer)"/>
    <m/>
    <n v="48500"/>
    <s v="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s v="RTDA, CoK, RURA"/>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4"/>
    <n v="18000000"/>
    <n v="0.02"/>
    <m/>
    <m/>
    <m/>
    <m/>
    <m/>
    <s v="1.Review of the concept note and development of the project proposal  2. Establish E-moto station "/>
    <n v="800000"/>
    <s v="Transport"/>
    <s v="Transport"/>
    <x v="71"/>
    <s v="Sectoral Ministry"/>
    <m/>
    <x v="5"/>
    <m/>
    <m/>
    <s v="To be determined"/>
    <s v="Medium"/>
    <s v="Project"/>
    <s v="NAMA"/>
    <m/>
    <s v="To be determined"/>
    <s v="3. Budgeting &amp; Investment"/>
    <m/>
    <n v="18000000"/>
    <s v="Concept note"/>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_x000a_reduction of harmful pollutants, enhacing_x000a_resilience of population to disease and_x000a_adverse climate impacts.     "/>
    <x v="385"/>
    <n v="1366278.4015709851"/>
    <n v="5.8891310412542461E-2"/>
    <n v="109599.11724937221"/>
    <n v="134210.74084376448"/>
    <n v="120440.39502689359"/>
    <n v="903534.62188354181"/>
    <n v="98493.526567413108"/>
    <s v="Not Applicable"/>
    <s v="Not Applicable"/>
    <s v="Private Sector Development"/>
    <s v="Private Sector Development"/>
    <x v="17"/>
    <s v="Sectoral Ministry"/>
    <m/>
    <x v="2"/>
    <s v="2020*"/>
    <n v="2026"/>
    <s v="Start date: 28/3/2019_x000a_End date: 31/12/2021     Extended to 2026_x000a_"/>
    <s v="Not Applicable"/>
    <s v="Technical Assistance"/>
    <s v="UNEP/UNIDO"/>
    <s v="Grant"/>
    <s v="Multirateral"/>
    <s v="2. Policy, Strategy &amp; Legislation"/>
    <m/>
    <n v="1366278.4015709851"/>
    <s v="The project intends to streamline ozone protection issues to other stakeholders through trainings .                                            Updated from $46,113 REMA-2024"/>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idem as above "/>
    <x v="386"/>
    <n v="1128648.6179185081"/>
    <n v="4.8648647324073625E-2"/>
    <n v="0"/>
    <n v="0"/>
    <n v="341768.80345648533"/>
    <n v="786879.81446202274"/>
    <n v="0"/>
    <s v="Not Applicable"/>
    <s v="Not Applicable"/>
    <s v="Private Sector Development"/>
    <s v="Private Sector Development"/>
    <x v="17"/>
    <s v="Sectoral Ministry"/>
    <m/>
    <x v="2"/>
    <n v="2021"/>
    <n v="2024"/>
    <s v="Start date: 08/3/2021_x000a_End date: 30/06/2024    _x000a_"/>
    <s v="Not Applicable"/>
    <s v="Technical Assistance"/>
    <s v="UK,GoR"/>
    <s v="Grant"/>
    <s v="Bilateral"/>
    <s v="1. Knowledge Products (Capacity Building or Technology Transfer)"/>
    <m/>
    <n v="1128648.6179185081"/>
    <s v="new project REMA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n v="6000000"/>
    <s v="Multi-sector"/>
    <s v="Cross-cutting"/>
    <s v="Ministry of Environment (MoE)_x000a_"/>
    <s v="Environment or Climate Change"/>
    <s v="Environment or Climate Change"/>
    <s v="Sectoral Ministry "/>
    <s v="To be determined (TBD)"/>
    <s v="other NDC participating sectors"/>
    <s v="The objective of the project is to build practical capacity of agricultural practitioners through learning by doing"/>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x v="387"/>
    <n v="45652777.200000003"/>
    <n v="7.6087962000000005"/>
    <n v="9299182.8132321388"/>
    <n v="231310.88"/>
    <m/>
    <m/>
    <m/>
    <s v="Not Applicable"/>
    <s v="Not Applicable"/>
    <s v="Multi-Sector"/>
    <s v="Multi-Sector"/>
    <x v="23"/>
    <s v="Sectoral Ministry"/>
    <m/>
    <x v="2"/>
    <s v="2020*"/>
    <n v="2023"/>
    <s v="Start date: 01/07/2015_x000a_End date: 30/06/2023_x000a_"/>
    <s v="Not Applicable"/>
    <s v="Technical Assistance"/>
    <s v="Howard G. Buffet/GoR"/>
    <s v="Grant/GoR"/>
    <s v="Multirateral"/>
    <s v="1. Knowledge Products (Capacity Building or Technology Transfer)"/>
    <m/>
    <n v="45652777.200000003"/>
    <s v="The objective of the project is to build practical capacity of agricultural practitioners through learning by doing in Kirehe, Bugeser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8"/>
    <n v="800380.42"/>
    <n v="0.13339673666666668"/>
    <m/>
    <m/>
    <m/>
    <m/>
    <m/>
    <s v="Not Applicable"/>
    <s v="Not Applicable"/>
    <s v="Multi-Sector"/>
    <s v="Multi-Sector"/>
    <x v="23"/>
    <s v="Sectoral Ministry"/>
    <m/>
    <x v="2"/>
    <n v="2020"/>
    <n v="2023"/>
    <s v="Start date: 01/07/2020_x000a_End date: 30/6/2023_x000a_"/>
    <s v="Not Applicable"/>
    <s v="Technical Assistance"/>
    <s v="UNDP"/>
    <s v="Grant"/>
    <s v="Multirateral"/>
    <s v="1. Knowledge Products (Capacity Building or Technology Transfer)"/>
    <m/>
    <n v="800380.42"/>
    <s v="The objective of the project is to implement the milestones of the Nationally Determined Contribution (NDC) falling under Agriculture Sector"/>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9"/>
    <n v="9265000"/>
    <n v="1.5441666666666667"/>
    <m/>
    <m/>
    <m/>
    <m/>
    <m/>
    <s v="Not Applicable"/>
    <s v="Not Applicable"/>
    <s v="Multi-Sector"/>
    <s v="Multi-Sector"/>
    <x v="14"/>
    <s v="Sectoral Ministry"/>
    <m/>
    <x v="2"/>
    <n v="2022"/>
    <n v="2026"/>
    <s v="Start date: 01/10/2022_x000a_End date: 30/9/2026_x000a_"/>
    <s v="Not Applicable"/>
    <s v="Technical Assistance"/>
    <s v="BMZ/Germany"/>
    <s v="Grant"/>
    <s v="Multirateral"/>
    <s v="1. Knowledge Products (Capacity Building or Technology Transfer)"/>
    <m/>
    <n v="926500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0"/>
    <n v="39000"/>
    <n v="6.4999999999999997E-3"/>
    <m/>
    <m/>
    <m/>
    <n v="39000"/>
    <m/>
    <s v="Not Applicable"/>
    <s v="Not Applicable"/>
    <s v="Multi-Sector"/>
    <s v="Multi-Sector"/>
    <x v="74"/>
    <s v="Non Government Organizations"/>
    <m/>
    <x v="2"/>
    <n v="2024"/>
    <n v="2024"/>
    <s v="Start date: 01/03/2024_x000a_End date: 30/8/2024_x000a_"/>
    <s v="Not Applicable"/>
    <s v="Technical Assistance"/>
    <s v="GIZ/DGG-WINS"/>
    <s v="Grant"/>
    <s v="Multirateral"/>
    <s v="1. Knowledge Products (Capacity Building or Technology Transfer)"/>
    <m/>
    <n v="39000"/>
    <s v="New project RENGOF 2024                                                      Kamonyi, Ruhango, Nyanza and Gisagara District/ Southern Provinc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1"/>
    <n v="600590"/>
    <n v="0.10009833333333333"/>
    <m/>
    <m/>
    <m/>
    <m/>
    <m/>
    <s v="Not Applicable"/>
    <s v="Not Applicable"/>
    <s v="Multi-Sector"/>
    <s v="Multi-Sector"/>
    <x v="17"/>
    <s v="Sectoral Ministry"/>
    <m/>
    <x v="2"/>
    <n v="2021"/>
    <n v="2025"/>
    <s v="Start date: 01/12/2021_x000a_End date: 31/12/2025"/>
    <s v="Not Applicable"/>
    <s v="Technical Assistance"/>
    <s v="BMZ/Germany co-financed by New Zealand_x000a_"/>
    <s v="Grant"/>
    <s v="Multirateral"/>
    <s v="1. Knowledge Products (Capacity Building or Technology Transfer)"/>
    <m/>
    <n v="60059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2"/>
    <n v="382740.42000000004"/>
    <n v="6.3790070000000004E-2"/>
    <m/>
    <m/>
    <m/>
    <m/>
    <m/>
    <s v="Not Applicable"/>
    <s v="Not Applicable"/>
    <s v="Multi-Sector"/>
    <s v="Multi-Sector"/>
    <x v="14"/>
    <s v="Sectoral Ministry"/>
    <m/>
    <x v="2"/>
    <n v="2022"/>
    <n v="2024"/>
    <s v="Start date: 01/01/2022_x000a_End date: 31/12/2024"/>
    <s v="Not Applicable"/>
    <s v="Technical Assistance"/>
    <s v="BMZ/Germany_x000a_"/>
    <s v="Grant"/>
    <s v="Multirateral"/>
    <s v="1. Knowledge Products (Capacity Building or Technology Transfer)"/>
    <m/>
    <n v="382740.42"/>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3"/>
    <n v="130800.00000000001"/>
    <n v="2.1800000000000003E-2"/>
    <m/>
    <m/>
    <m/>
    <m/>
    <m/>
    <s v="Not Applicable"/>
    <s v="Not Applicable"/>
    <s v="Multi-Sector"/>
    <s v="Multi-Sector"/>
    <x v="14"/>
    <s v="Sectoral Ministry"/>
    <m/>
    <x v="2"/>
    <n v="2022"/>
    <n v="2025"/>
    <s v="Start date: 01/01/2022_x000a_End date: 31/12/2025"/>
    <s v="Not Applicable"/>
    <s v="Technical Assistance"/>
    <s v="BMZ/Germany_x000a_"/>
    <s v="Grant"/>
    <s v="Multirateral"/>
    <s v="1. Knowledge Products (Capacity Building or Technology Transfer)"/>
    <m/>
    <n v="130800.00000000001"/>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m/>
    <s v="Reduced GHG emissions from improved access to technology and knowledge"/>
    <m/>
    <x v="394"/>
    <n v="0"/>
    <n v="0"/>
    <m/>
    <m/>
    <m/>
    <m/>
    <m/>
    <s v="support to the sector for project implementation"/>
    <n v="300000"/>
    <m/>
    <s v="Meteorology"/>
    <x v="75"/>
    <s v="Sectoral Ministry"/>
    <m/>
    <x v="0"/>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5"/>
    <n v="0"/>
    <n v="0"/>
    <m/>
    <m/>
    <m/>
    <m/>
    <m/>
    <s v="Not Applicable"/>
    <s v="Not Applicable"/>
    <s v="Environment and Natural Resources"/>
    <s v="Environmental Management"/>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6"/>
    <n v="0"/>
    <n v="0"/>
    <m/>
    <m/>
    <m/>
    <m/>
    <m/>
    <s v="1. Support to develop the concept note and development of the project proposal  2. Stakeholders engagement"/>
    <n v="300000"/>
    <s v="Environment and Natural Resources"/>
    <s v="Environmental Management"/>
    <x v="14"/>
    <s v="Sectoral Ministry"/>
    <m/>
    <x v="0"/>
    <m/>
    <m/>
    <s v="To be determined"/>
    <s v="High"/>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7"/>
    <n v="0"/>
    <n v="0"/>
    <m/>
    <m/>
    <m/>
    <m/>
    <m/>
    <s v="Not Applicable"/>
    <s v="Not Applicable"/>
    <s v="Environment and Natural Resources"/>
    <s v="Environmental Management"/>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8"/>
    <n v="0"/>
    <n v="0"/>
    <m/>
    <m/>
    <m/>
    <m/>
    <m/>
    <s v="1.Awareness raising at Distrct level 2. Capacity development  on NDCs at District level. 3. Imbeded technical assistance to LODA ; 4 Support to 4 pilote Districts to finalize Project Idea Notes (PINs) and develop full project proposals."/>
    <n v="550000"/>
    <s v="Environment and Natural Resources"/>
    <s v="Environmental Management"/>
    <x v="14"/>
    <s v="Sectoral Ministry"/>
    <m/>
    <x v="0"/>
    <m/>
    <m/>
    <s v="To be determined"/>
    <s v="High"/>
    <s v="Project"/>
    <m/>
    <m/>
    <s v="To be determined"/>
    <s v="1. Knowledge Products (Capacity Building or Technology Transfer)"/>
    <m/>
    <n v="0"/>
    <s v="Concept  note  (see  Thabith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9"/>
    <n v="0"/>
    <n v="0"/>
    <m/>
    <m/>
    <m/>
    <m/>
    <m/>
    <s v="1.Review of the concept note and development of the project proposal  2.Stakeholders engagement"/>
    <n v="230000"/>
    <s v="Multi-Sector"/>
    <s v="Multi-Sector"/>
    <x v="27"/>
    <s v="Non Government Organizations"/>
    <m/>
    <x v="5"/>
    <m/>
    <m/>
    <s v="To be determined"/>
    <s v="High"/>
    <s v="Technical Assistance"/>
    <s v="KFW Development  Bank"/>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0"/>
    <n v="200000"/>
    <n v="3.3333333333333333E-2"/>
    <m/>
    <m/>
    <m/>
    <m/>
    <m/>
    <s v="Not Applicable"/>
    <s v="Not Applicable"/>
    <s v="Multi-Sector"/>
    <s v="Multi-Sector"/>
    <x v="14"/>
    <s v="Sectoral Ministry"/>
    <m/>
    <x v="2"/>
    <m/>
    <m/>
    <s v="To be determined"/>
    <s v="Not Applicable"/>
    <s v="Technical Assistance"/>
    <s v="CAEP/ World Bank"/>
    <s v="Grant"/>
    <s v="Multirateral"/>
    <s v="2. Policy, Strategy &amp; Legislation"/>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1"/>
    <n v="100000"/>
    <n v="1.6666666666666666E-2"/>
    <m/>
    <m/>
    <m/>
    <m/>
    <m/>
    <s v="Not Applicable"/>
    <s v="Not Applicable"/>
    <s v="Multi-Sector"/>
    <s v="Multi-Sector"/>
    <x v="23"/>
    <s v="Sectoral Ministry"/>
    <m/>
    <x v="1"/>
    <m/>
    <m/>
    <s v="To be determined"/>
    <s v="Not Applicable"/>
    <s v="Technical Assistance"/>
    <s v="NDC Partneship  Support Unit"/>
    <s v="Grant"/>
    <s v="Multirateral"/>
    <s v="1. Knowledge Products (Capacity Building or Technology Transfer)"/>
    <m/>
    <n v="1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2"/>
    <n v="120000"/>
    <n v="0.02"/>
    <m/>
    <m/>
    <m/>
    <m/>
    <m/>
    <s v="Not Applicable"/>
    <s v="Not Applicable"/>
    <s v="Multi-Sector"/>
    <s v="Multi-Sector"/>
    <x v="76"/>
    <s v="Private Sector Company"/>
    <m/>
    <x v="1"/>
    <m/>
    <m/>
    <s v="To be determined"/>
    <s v="Not Applicable"/>
    <s v="Technical Assistance"/>
    <s v="NDC Partneship  Support Unit"/>
    <s v="Grant"/>
    <s v="Multirateral"/>
    <s v="1. Knowledge Products (Capacity Building or Technology Transfer)"/>
    <m/>
    <n v="12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3"/>
    <n v="200000"/>
    <n v="3.3333333333333333E-2"/>
    <m/>
    <m/>
    <m/>
    <m/>
    <m/>
    <s v="1.Review of the concept note and development of the project proposal  2. Support to the development of feasibility study   3. Conduct awaireness raising on climate resilience technologies"/>
    <n v="230000"/>
    <s v="Multi-Sector"/>
    <s v="Multi-Sector"/>
    <x v="14"/>
    <s v="Sectoral Ministry"/>
    <m/>
    <x v="5"/>
    <m/>
    <m/>
    <s v="To be determined"/>
    <s v="High"/>
    <s v="Technical Assistance"/>
    <s v="UNDP"/>
    <m/>
    <s v="To be determined"/>
    <s v="1. Knowledge Products (Capacity Building or Technology Transfer)"/>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4"/>
    <n v="10000000"/>
    <n v="1.6666666666666667"/>
    <m/>
    <m/>
    <m/>
    <m/>
    <m/>
    <s v="Not Applicable"/>
    <s v="Not Applicable"/>
    <s v="Multi-Sector"/>
    <s v="Multi-Sector"/>
    <x v="10"/>
    <s v="Sectoral Ministry"/>
    <m/>
    <x v="4"/>
    <m/>
    <m/>
    <s v="To be determined"/>
    <s v="Not Applicable"/>
    <s v="Project"/>
    <s v="KFW Development  Bank"/>
    <s v="Grant/GoR"/>
    <s v="Multirateral"/>
    <s v="3. Budgeting &amp; Investment"/>
    <m/>
    <n v="10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5"/>
    <n v="5000000"/>
    <n v="0.83333333333333337"/>
    <m/>
    <m/>
    <m/>
    <m/>
    <m/>
    <s v="1.Review of the concept note and development of the project proposal  2.Stakeholders engagement"/>
    <n v="250000"/>
    <s v="Multi-Sector"/>
    <s v="Multi-Sector"/>
    <x v="10"/>
    <s v="Sectoral Ministry"/>
    <m/>
    <x v="5"/>
    <m/>
    <m/>
    <s v="To be determined"/>
    <s v="High"/>
    <s v="Project"/>
    <s v="KFW Development  Bank"/>
    <m/>
    <s v="To be determined"/>
    <s v="3. Budgeting &amp; Investment"/>
    <m/>
    <n v="5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6"/>
    <n v="0"/>
    <n v="0"/>
    <m/>
    <m/>
    <m/>
    <m/>
    <m/>
    <s v="1. Support to develop the concept note 2. Stakeholders engagement"/>
    <n v="250000"/>
    <s v="Multi-Sector"/>
    <s v="Multi-Sector"/>
    <x v="10"/>
    <s v="Sectoral Ministry"/>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7"/>
    <n v="4600000"/>
    <n v="0.76666666666666672"/>
    <m/>
    <m/>
    <m/>
    <m/>
    <m/>
    <s v="Not Applicable"/>
    <s v="Not Applicable"/>
    <s v="Multi-Sector"/>
    <s v="Multi-Sector"/>
    <x v="10"/>
    <s v="Sectoral Ministry"/>
    <m/>
    <x v="1"/>
    <n v="2020"/>
    <n v="2022"/>
    <s v="Start date: 07/01/2020_x000a_End date: 30/06/2022_x000a_"/>
    <s v="Not Applicable"/>
    <s v="Technical Assistance"/>
    <s v="FONERWA"/>
    <s v="Government of Rwanda(GoR)"/>
    <s v="Government of Rwanda(GoR)"/>
    <s v="1. Knowledge Products (Capacity Building or Technology Transfer)"/>
    <m/>
    <n v="46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8"/>
    <n v="4143961.4946600003"/>
    <n v="0.69066024911000001"/>
    <m/>
    <m/>
    <m/>
    <n v="1314874.665"/>
    <n v="2829086.8296600003"/>
    <s v="Not Applicable"/>
    <s v="Not Applicable"/>
    <s v="Multi-Sector"/>
    <s v="Multi-Sector"/>
    <x v="77"/>
    <s v="Local Government (Districts, Provinces, CoK)"/>
    <m/>
    <x v="2"/>
    <n v="2023"/>
    <n v="2026"/>
    <s v="Start date: 2023_x000a_Current End date: 2026_x000a_"/>
    <s v="Not Applicable"/>
    <s v="Technical Assistance"/>
    <s v="Ministry of Finance and Economic Planning (MINECOFIN)/GoR"/>
    <s v="Government of Rwanda(GoR)"/>
    <s v="Government of Rwanda(GoR)"/>
    <s v="1. Knowledge Products (Capacity Building or Technology Transfer)"/>
    <m/>
    <n v="4143961.4946600003"/>
    <s v="Gakenke,Gicumbi, Rusizi                                                                                                    New project MTPIP 2023-2026  MINECOFIN"/>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9"/>
    <n v="4292260.32"/>
    <n v="0.71537672000000008"/>
    <n v="2334884.3199999998"/>
    <n v="1407376"/>
    <n v="550000"/>
    <m/>
    <m/>
    <s v="Not Applicable"/>
    <s v="Not Applicable"/>
    <s v="Multi-Sector"/>
    <s v="Multi-Sector"/>
    <x v="14"/>
    <s v="Sectoral Ministry"/>
    <m/>
    <x v="2"/>
    <s v="2020*"/>
    <n v="2023"/>
    <s v="Start date: 01/01/2019_x000a_Current End date: 30/06/2023_x000a_"/>
    <s v="Not Applicable"/>
    <s v="Technical Assistance"/>
    <s v="UNDP, SIDA"/>
    <s v="Grant"/>
    <s v="Multirateral"/>
    <s v="1. Knowledge Products (Capacity Building or Technology Transfer)"/>
    <m/>
    <n v="4292260.32"/>
    <s v="The project’s objective is to provide technical assistance/Coordination capacities of NDC sectors.                 Updated from $1,336,118 (See UNDP projects 2024) $4,292,260 different to REMA update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0"/>
    <n v="4662339.2183183972"/>
    <n v="0.77705653638639949"/>
    <n v="1734153.4411821517"/>
    <n v="1119698.1325915623"/>
    <n v="904953.02266114112"/>
    <n v="903534.62188354181"/>
    <n v="0"/>
    <s v="Not Applicable"/>
    <s v="Not Applicable"/>
    <s v="Multi-Sector"/>
    <s v="Multi-Sector"/>
    <x v="17"/>
    <s v="Sectoral Ministry"/>
    <m/>
    <x v="2"/>
    <s v="2020*"/>
    <n v="2024"/>
    <s v="Start date: 01/01/2019_x000a_Current End date: 30/06/2024_x000a_"/>
    <s v="Not Applicable"/>
    <s v="Technical Assistance"/>
    <s v="UNEP/GEF"/>
    <s v="Grant"/>
    <s v="Multirateral"/>
    <s v="2. Policy, Strategy &amp; Legislation"/>
    <m/>
    <n v="4662339.2183183972"/>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1"/>
    <n v="0"/>
    <n v="0"/>
    <m/>
    <m/>
    <m/>
    <m/>
    <m/>
    <s v="Not Applicable"/>
    <s v="Not Applicable"/>
    <s v="Multi-Sector"/>
    <s v="Multi-Sector"/>
    <x v="17"/>
    <s v="Sectoral Ministry"/>
    <m/>
    <x v="0"/>
    <m/>
    <m/>
    <s v="To be determined"/>
    <s v="Medium"/>
    <m/>
    <s v="GCF"/>
    <m/>
    <s v="To be determined"/>
    <m/>
    <m/>
    <n v="0"/>
    <s v="NEW ARE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2"/>
    <n v="2079615.75"/>
    <n v="0.346602625"/>
    <m/>
    <n v="219791.26"/>
    <m/>
    <m/>
    <m/>
    <s v="Not Applicable"/>
    <s v="Not Applicable"/>
    <s v="Multi-Sector"/>
    <s v="Multi-Sector"/>
    <x v="78"/>
    <s v="Sectoral Ministry"/>
    <m/>
    <x v="1"/>
    <s v="2020*"/>
    <n v="2023"/>
    <s v="Start Date: 01/07/2019_x000a_End date: 30/06/20223_x000a_"/>
    <s v="Not Applicable"/>
    <s v="Technical Assistance"/>
    <s v="Domestic Financing"/>
    <s v="Government of Rwanda(GoR)"/>
    <s v="Government of Rwanda(GoR)"/>
    <s v="2. Policy, Strategy &amp; Legislation"/>
    <m/>
    <n v="2079615.75"/>
    <s v="Strengthened national capacities for evidence-based planning, innovative policy analysis and M&amp;E to inform the implementation of NST1 and the SDG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3"/>
    <n v="17162062.539999999"/>
    <n v="2.8603437566666665"/>
    <m/>
    <m/>
    <m/>
    <m/>
    <m/>
    <s v="Not Applicable"/>
    <s v="Not Applicable"/>
    <s v="Multi-Sector"/>
    <s v="Multi-Sector"/>
    <x v="1"/>
    <s v="Sectoral Ministry"/>
    <m/>
    <x v="2"/>
    <s v="2020*"/>
    <n v="2024"/>
    <s v="Start Date:01/07/2015_x000a_End date: 31/10/2024_x000a_"/>
    <s v="Not Applicable"/>
    <s v="Technical Assistance"/>
    <s v="Swedish International Development Cooperation Agency (SIDA ) "/>
    <s v="Grant/GoR"/>
    <s v="Multirateral"/>
    <s v="1. Knowledge Products (Capacity Building or Technology Transfer)"/>
    <m/>
    <n v="17162062.539999999"/>
    <s v="The purpose of the project is to equip the workforce with vital skills and attitude for increased productivity that are needed for the private sector growth in all District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4"/>
    <n v="18026580"/>
    <n v="3.0044300000000002"/>
    <m/>
    <m/>
    <n v="5413980"/>
    <n v="6046560"/>
    <n v="6566040"/>
    <s v="Not Applicable"/>
    <s v="Not Applicable"/>
    <s v="Multi-Sector"/>
    <s v="Multi-Sector"/>
    <x v="1"/>
    <s v="Sectoral Ministry"/>
    <m/>
    <x v="2"/>
    <n v="2023"/>
    <n v="2026"/>
    <s v="Start Date:22/03/2023_x000a_End date: 31/12/2026_x000a_"/>
    <s v="Not Applicable"/>
    <s v="Technical Assistance"/>
    <s v="AfDB/Private Investors/GoR"/>
    <s v="Loan/GoR"/>
    <s v="Multirateral"/>
    <s v="3. Budgeting &amp; Investment"/>
    <m/>
    <n v="18026580"/>
    <s v="The objective of this project is to establish the innovation fund (addressing the financing gap that tech-enabled companies face at different growth stages in Rwanda and in the wider East African region) and technical support for innovative companies in Gasabo Distric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5"/>
    <n v="2975884.74"/>
    <n v="0.49598079000000006"/>
    <m/>
    <m/>
    <m/>
    <m/>
    <m/>
    <s v="Not Applicable"/>
    <s v="Not Applicable"/>
    <s v="Multi-Sector"/>
    <s v="Multi-Sector"/>
    <x v="1"/>
    <s v="Sectoral Ministry"/>
    <m/>
    <x v="2"/>
    <n v="2020"/>
    <n v="2026"/>
    <s v="Start Date:10/07/2021_x000a_End date: 30/06/2026_x000a_"/>
    <s v="Not Applicable"/>
    <s v="Project"/>
    <s v="European Union (EU)"/>
    <s v="Grant"/>
    <s v="Multirateral"/>
    <s v="3. Budgeting &amp; Investment"/>
    <m/>
    <n v="2975884.74"/>
    <s v="The objective of this project is to promote trade and investment across sectors which would provide support to households and boost employment and growth towards recovery of COVID-19 impact to Rwand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6"/>
    <n v="3978000"/>
    <n v="0.66300000000000003"/>
    <m/>
    <m/>
    <n v="1482000"/>
    <n v="1014000"/>
    <n v="1482000"/>
    <s v="Not Applicable"/>
    <s v="Not Applicable"/>
    <s v="Multi-Sector"/>
    <s v="Multi-Sector"/>
    <x v="1"/>
    <s v="Sectoral Ministry"/>
    <m/>
    <x v="2"/>
    <n v="2020"/>
    <n v="2026"/>
    <s v="Start Date:01/07/2020_x000a_End date: 31/12/2026_x000a_"/>
    <s v="Not Applicable"/>
    <s v="Technical Assistance"/>
    <s v="GoR"/>
    <s v="Government of Rwanda(GoR)"/>
    <s v="Government of Rwanda(GoR)"/>
    <s v="1. Knowledge Products (Capacity Building or Technology Transfer)"/>
    <m/>
    <n v="3978000"/>
    <s v="The objective of this project is to strengthen the capacity of institutions in priority sector of NST1 by increasing productivity and performance through coaching and training in Gasabo, Kicukiro, Nyarugenge districts. ( Updaded Feb 2024 MINECOFIN MTPIP)"/>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7"/>
    <n v="45749.88"/>
    <n v="7.62498E-3"/>
    <m/>
    <m/>
    <m/>
    <m/>
    <m/>
    <s v="Not Applicable"/>
    <s v="Not Applicable"/>
    <s v="Multi-Sector"/>
    <s v="Multi-Sector"/>
    <x v="78"/>
    <s v="Sectoral Ministry"/>
    <m/>
    <x v="1"/>
    <n v="2020"/>
    <n v="2023"/>
    <s v="Start Date:01/07/2019_x000a_End date: 30/06/2023_x000a_"/>
    <s v="Not Applicable"/>
    <s v="Technical Assistance"/>
    <s v="UNICEF/GoR"/>
    <s v="Grant"/>
    <s v="Multirateral"/>
    <s v="1. Knowledge Products (Capacity Building or Technology Transfer)"/>
    <m/>
    <n v="45749.88"/>
    <s v="Objectives of the project is to Strengthen Citizens' participation in planning and Budgeting"/>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8"/>
    <n v="2099958"/>
    <n v="0.349993"/>
    <m/>
    <n v="2099958"/>
    <m/>
    <m/>
    <m/>
    <s v="Not Applicable"/>
    <s v="Not Applicable"/>
    <s v="Multi-Sector"/>
    <s v="Multi-Sector"/>
    <x v="79"/>
    <s v="Sectoral Ministry"/>
    <m/>
    <x v="1"/>
    <n v="2020"/>
    <n v="2023"/>
    <s v="Start Date:01/07/2019_x000a_End date: 30/06/2023_x000a_"/>
    <s v="Not Applicable"/>
    <s v="Technical Assistance"/>
    <s v="DFID, EU, WB, ONE UN and GOR "/>
    <s v="Loan/GoR"/>
    <s v="Multirateral"/>
    <s v="2. Policy, Strategy &amp; Legislation"/>
    <m/>
    <n v="2099958"/>
    <s v="The objective of the project is to enhance capacity development within NISR and National Statistics Services (NS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Baseline Survey to inform tracking of NDC actions "/>
    <m/>
    <x v="419"/>
    <n v="1186635.6838218304"/>
    <n v="0.19777261397030507"/>
    <n v="186530.63936642843"/>
    <n v="369497.06073249882"/>
    <n v="265186.99585574464"/>
    <n v="267683.76542698586"/>
    <n v="97737.222440172613"/>
    <s v="Not Applicable"/>
    <s v="Not Applicable"/>
    <s v="Multi-Sector"/>
    <s v="Multi-Sector"/>
    <x v="17"/>
    <s v="Sectoral Ministry"/>
    <m/>
    <x v="2"/>
    <s v="2020*"/>
    <n v="2026"/>
    <s v="Start date:1-7-2008_x000a_Current End date:30-6-2026_x000a_"/>
    <s v="Not Applicable"/>
    <s v="Technical Assistance"/>
    <s v="Italy, UNDP,UNEP"/>
    <s v="Grant"/>
    <s v="Multirateral"/>
    <s v="4. Monitoring &amp; Evaluation (M&amp;E)"/>
    <m/>
    <n v="1186635.6838218304"/>
    <s v="Countrywide                                                                                     Updated from $ 2,694,730 (REM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Improve GHG inventory and MRV system"/>
    <m/>
    <m/>
    <x v="420"/>
    <n v="361759.07784660591"/>
    <n v="6.0293179641100987E-2"/>
    <n v="83134.498744446581"/>
    <n v="200466.42373667131"/>
    <n v="78158.155365488055"/>
    <n v="0"/>
    <n v="0"/>
    <s v="Not Applicable"/>
    <s v="Not Applicable"/>
    <s v="Multi-Sector"/>
    <s v="Multi-Sector"/>
    <x v="17"/>
    <s v="Sectoral Ministry"/>
    <m/>
    <x v="2"/>
    <n v="2020"/>
    <n v="2024"/>
    <s v="Start Date: 1-7-2020  _x000a_End date: 30-10-2021                 Extended to 2024_x000a_"/>
    <s v="Not Applicable"/>
    <s v="Technical Assistance"/>
    <s v="Conservation International (CI) ,GEF/UNDP"/>
    <s v="Grant"/>
    <s v="Multirateral"/>
    <s v="4. Monitoring &amp; Evaluation (M&amp;E)"/>
    <m/>
    <n v="361759.07784660591"/>
    <s v="The project aims to strengthen the Capacity of Institutions in Rwanda to comply with the Transparency Requirements of the Paris Agreement .                                                                          Updated from concluded ($724,921) RE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1"/>
    <n v="22288909.279259998"/>
    <n v="3.7148182132099996"/>
    <m/>
    <m/>
    <n v="6984516.4264199995"/>
    <n v="7911936.4264199995"/>
    <n v="7392456.4264199995"/>
    <s v="Not Applicable"/>
    <s v="Not Applicable"/>
    <s v="Multi-Sector"/>
    <s v="Multi-Sector"/>
    <x v="80"/>
    <s v="Sectoral Ministry"/>
    <m/>
    <x v="2"/>
    <s v="2020*"/>
    <n v="2026"/>
    <s v="Start Date: 1-7-2008  _x000a_End date: 30-06-2026_x000a_"/>
    <s v="Not Applicable"/>
    <s v="Project"/>
    <s v="Africa50 and Arab Development Bank-BADEA"/>
    <s v="Loan/GoR"/>
    <s v="Multirateral"/>
    <s v="3. Budgeting &amp; Investment"/>
    <m/>
    <n v="22288909.279259998"/>
    <s v="The project aims to is to attract private investors in ICT sector . Updated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2"/>
    <n v="0"/>
    <n v="0"/>
    <m/>
    <m/>
    <m/>
    <m/>
    <m/>
    <m/>
    <m/>
    <s v="Multi-Sector"/>
    <s v="Multi-Sector"/>
    <x v="81"/>
    <s v="Sectoral Ministry"/>
    <m/>
    <x v="0"/>
    <m/>
    <m/>
    <s v="To be determined"/>
    <s v="High"/>
    <s v="Project"/>
    <m/>
    <m/>
    <s v="To be determined"/>
    <s v="3. Budgeting &amp; Investment"/>
    <m/>
    <n v="0"/>
    <s v="New Project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3"/>
    <n v="7329828"/>
    <n v="1.221638"/>
    <m/>
    <m/>
    <m/>
    <m/>
    <m/>
    <s v="Not Applicable"/>
    <s v="Not Applicable"/>
    <s v="Multi-Sector"/>
    <s v="Multi-Sector"/>
    <x v="80"/>
    <s v="Sectoral Ministry"/>
    <m/>
    <x v="2"/>
    <s v="2020*"/>
    <n v="2023"/>
    <s v="Start Date: 1-7-2015  _x000a_End date: 30-06-2023_x000a_"/>
    <s v="Not Applicable"/>
    <s v="Project"/>
    <s v="Africa50 and Arab Development Bank-BADEA"/>
    <s v="Grant"/>
    <s v="Multirateral"/>
    <s v="3. Budgeting &amp; Investment"/>
    <m/>
    <n v="7329828"/>
    <s v="_x000a_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4"/>
    <n v="9553266.3399999999"/>
    <n v="1.5922110566666667"/>
    <m/>
    <m/>
    <m/>
    <m/>
    <m/>
    <s v="Not Applicable"/>
    <s v="Not Applicable"/>
    <s v="Multi-Sector"/>
    <s v="Multi-Sector"/>
    <x v="82"/>
    <s v="Sectoral Ministry"/>
    <m/>
    <x v="2"/>
    <s v="2020*"/>
    <n v="2024"/>
    <s v="Start Date: 10-07-2017  _x000a_End date: 30-09-2024_x000a_"/>
    <s v="Not Applicable"/>
    <s v="Project"/>
    <s v="China/GoR"/>
    <s v="Loan/GoR"/>
    <s v="Bilateral"/>
    <s v="3. Budgeting &amp; Investment"/>
    <m/>
    <n v="9553266.3399999999"/>
    <s v="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5"/>
    <n v="1000000"/>
    <n v="0.16666666666666666"/>
    <n v="200000"/>
    <n v="400000"/>
    <n v="400000"/>
    <m/>
    <m/>
    <s v="Not Applicable"/>
    <s v="Not Applicable"/>
    <s v="Multi-Sector"/>
    <s v="Multi-Sector"/>
    <x v="32"/>
    <s v="Non Government Organizations"/>
    <m/>
    <x v="4"/>
    <n v="2021"/>
    <n v="2024"/>
    <s v="Start Date: 1/08/2021_x000a_End date: 31/07/2024_x000a_"/>
    <s v="Not Applicable"/>
    <s v="Technical Assistance"/>
    <s v="Government of Italy"/>
    <s v="Grant"/>
    <s v="Bilateral"/>
    <s v="1. Knowledge Products (Capacity Building or Technology Transfer)"/>
    <m/>
    <n v="1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6"/>
    <n v="27298.518"/>
    <n v="4.5497530000000001E-3"/>
    <n v="27298.518"/>
    <m/>
    <m/>
    <m/>
    <m/>
    <s v="Not Applicable"/>
    <s v="Not Applicable"/>
    <s v="Multi-Sector"/>
    <s v="Multi-Sector"/>
    <x v="29"/>
    <s v="Non Government Organizations"/>
    <m/>
    <x v="1"/>
    <n v="2020"/>
    <n v="2021"/>
    <s v="Start Date: 15/06/2020_x000a_End date: 31/08/2021_x000a_"/>
    <s v="Not Applicable"/>
    <s v="Technical Assistance"/>
    <s v="UNDP"/>
    <s v="Grant"/>
    <s v="Multirateral"/>
    <s v="1. Knowledge Products (Capacity Building or Technology Transfer)"/>
    <m/>
    <n v="27298.518"/>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7"/>
    <n v="0"/>
    <n v="0"/>
    <m/>
    <m/>
    <m/>
    <m/>
    <m/>
    <s v="1. Support to develop the concept note                                                                        2. Stakeholders engagement"/>
    <n v="250000"/>
    <s v="Multi-Sector"/>
    <s v="Multi-Sector"/>
    <x v="29"/>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8"/>
    <n v="0"/>
    <n v="0"/>
    <m/>
    <m/>
    <m/>
    <m/>
    <m/>
    <s v="1. Support to develop the concept note                                                                    2. Stakeholders engagement"/>
    <n v="250000"/>
    <s v="Multi-Sector"/>
    <s v="Multi-Sector"/>
    <x v="29"/>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29"/>
    <n v="0"/>
    <n v="0"/>
    <m/>
    <m/>
    <m/>
    <m/>
    <m/>
    <s v="1. Support to develop the concept note                                                                         2. Stakeholders engagement"/>
    <n v="230000"/>
    <s v="Multi-Sector"/>
    <s v="Multi-Sector"/>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0"/>
    <n v="0"/>
    <n v="0"/>
    <m/>
    <m/>
    <m/>
    <m/>
    <m/>
    <s v="1. Support to develop the concept note                                                                        2. Stakeholders engagement"/>
    <n v="230000"/>
    <s v="Multi-Sector"/>
    <s v="Multi-Sector"/>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1"/>
    <n v="0"/>
    <n v="0"/>
    <m/>
    <m/>
    <m/>
    <m/>
    <m/>
    <s v="1. Support to develop the concept note                                                                        2. Stakeholders engagement"/>
    <n v="300000"/>
    <s v="Environment and Natural Resources"/>
    <s v="Environmental Management"/>
    <x v="83"/>
    <s v="Non Government Organizations"/>
    <m/>
    <x v="0"/>
    <m/>
    <m/>
    <s v="To be determined"/>
    <s v="Medium"/>
    <s v="Technical Assistance"/>
    <m/>
    <m/>
    <s v="To be determined"/>
    <s v="2. Policy, Strategy &amp; Legislation"/>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2"/>
    <n v="0"/>
    <n v="0"/>
    <m/>
    <m/>
    <m/>
    <m/>
    <m/>
    <s v="1. Support to develop the concept note                                                                       2. Stakeholders engagement"/>
    <n v="300000"/>
    <s v="Environment and Natural Resources"/>
    <s v="Environmental Management"/>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3"/>
    <n v="1020614.20045"/>
    <n v="0.17010236674166668"/>
    <n v="68417.820449999999"/>
    <n v="596279"/>
    <n v="163667.84"/>
    <n v="192249.54"/>
    <m/>
    <s v="Not Applicable"/>
    <s v="Not Applicable"/>
    <s v="Education"/>
    <s v="Education"/>
    <x v="20"/>
    <s v="Non Government Organizations"/>
    <m/>
    <x v="2"/>
    <n v="2020"/>
    <n v="2023"/>
    <s v="Start: 30/09/2020_x000a_End: 30/09/2023_x000a_"/>
    <s v="Not Applicable"/>
    <s v="Project"/>
    <s v="Danish Outdoor Council/Civil Society in Development (DOC-CISU)"/>
    <s v="Grant"/>
    <s v="Multirateral"/>
    <s v="3. Budgeting &amp; Investment"/>
    <m/>
    <n v="1020614.20045"/>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4"/>
    <n v="0"/>
    <n v="0"/>
    <m/>
    <m/>
    <m/>
    <m/>
    <m/>
    <s v="1.Review of the concept note and development of the project proposal                                            2. Develop awaireness tools and curricula integrating for integrating sustainable development and climate action sustainable development and climate action "/>
    <n v="250000"/>
    <s v="Education"/>
    <s v="Education"/>
    <x v="20"/>
    <s v="Non Government Organizations"/>
    <m/>
    <x v="0"/>
    <m/>
    <m/>
    <s v="To be determined"/>
    <s v="Medium"/>
    <s v="Project"/>
    <m/>
    <m/>
    <s v="To be determined"/>
    <s v="3. Budgeting &amp; Investment"/>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5"/>
    <n v="0"/>
    <n v="0"/>
    <m/>
    <m/>
    <m/>
    <m/>
    <m/>
    <s v=" Support to develop the concept note "/>
    <n v="300000"/>
    <s v="Environment and Natural Resources"/>
    <s v="Environmental Management"/>
    <x v="83"/>
    <s v="Non Government Organizations"/>
    <m/>
    <x v="0"/>
    <m/>
    <m/>
    <s v="To be determined"/>
    <s v="Medium"/>
    <s v="Technical Assistance"/>
    <m/>
    <m/>
    <s v="To be determined"/>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6"/>
    <n v="0"/>
    <n v="0"/>
    <m/>
    <m/>
    <m/>
    <m/>
    <m/>
    <s v=" Support to develop the concept note "/>
    <n v="300000"/>
    <s v="Environment and Natural Resources"/>
    <s v="Environmental Management"/>
    <x v="20"/>
    <s v="Non Government Organizations"/>
    <m/>
    <x v="0"/>
    <m/>
    <m/>
    <s v="To be determined"/>
    <s v="Medium"/>
    <s v="Technical Assistance"/>
    <m/>
    <m/>
    <s v="To be determined"/>
    <m/>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7"/>
    <n v="0"/>
    <n v="0"/>
    <m/>
    <m/>
    <m/>
    <m/>
    <m/>
    <s v="Not Applicable"/>
    <s v="Not Applicable"/>
    <s v="Environment and Natural Resources"/>
    <s v="Environmental Management"/>
    <x v="84"/>
    <s v="Non Government Organizations"/>
    <m/>
    <x v="0"/>
    <n v="2020"/>
    <n v="2023"/>
    <s v="Start: 30/09/2020_x000a_End: 30/09/2023_x000a_"/>
    <s v="Low"/>
    <s v="Technical Assistance"/>
    <s v="US State Department"/>
    <m/>
    <s v="To be determined"/>
    <s v="1. Knowledge Products (Capacity Building or Technology Transfer)"/>
    <m/>
    <n v="0"/>
    <s v="Build a strong international community of practice that provides an exchange of knowledge, teaching materials, and data among scientists, practitioners, decision makers, and other stakeholders towards the goal of clean air in East Afric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8"/>
    <n v="239542.08657118049"/>
    <n v="3.9923681095196749E-2"/>
    <n v="239542.08657118049"/>
    <m/>
    <m/>
    <m/>
    <m/>
    <s v="Not Applicable"/>
    <s v="Not Applicable"/>
    <s v="Multi-Sector"/>
    <s v="Environmental Management"/>
    <x v="17"/>
    <s v="Sectoral Ministry"/>
    <m/>
    <x v="1"/>
    <s v="2020*"/>
    <n v="2021"/>
    <s v="Start date: 01/07/2017_x000a_Current End date: 25-3-2021_x000a_"/>
    <s v="Not Applicable"/>
    <s v="Technical Assistance"/>
    <s v="UNEP/GoR"/>
    <s v="Grant/GoR"/>
    <s v="Multirateral"/>
    <s v="4. Monitoring &amp; Evaluation (M&amp;E)"/>
    <m/>
    <n v="239542.08657118049"/>
    <s v="The objective of the project is to Monitor Air Quality and Climate chang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9"/>
    <n v="0"/>
    <n v="0"/>
    <m/>
    <m/>
    <m/>
    <m/>
    <m/>
    <s v="1.Review of the concept note and development of the project proposal            2. Support to the development of feasibility study"/>
    <n v="230000"/>
    <s v="Multi-Sector"/>
    <s v="Environmental Management"/>
    <x v="17"/>
    <s v="Sectoral Ministry"/>
    <m/>
    <x v="0"/>
    <m/>
    <m/>
    <s v="To be determined"/>
    <s v="Medium"/>
    <s v="Technical Assistance"/>
    <s v="Ozone Secretariat/ UNEP&amp; UNIDO"/>
    <m/>
    <s v="To be determined"/>
    <s v="4. Monitoring &amp; Evaluation (M&amp;E)"/>
    <m/>
    <n v="0"/>
    <s v="NEW AREA"/>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2 NDC MRV report, 1 NCs and 1 BURs"/>
    <s v="To be determined (TBD)"/>
    <n v="7000000"/>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0"/>
    <n v="0"/>
    <n v="0"/>
    <m/>
    <m/>
    <m/>
    <m/>
    <m/>
    <s v="1.Review of the concept note and development of the project proposal            2. Support to the development of feasibility study"/>
    <n v="230000"/>
    <s v="Multi-Sector"/>
    <s v="Multi-Sector"/>
    <x v="14"/>
    <s v="Sectoral Ministry"/>
    <m/>
    <x v="0"/>
    <m/>
    <m/>
    <s v="To be determined"/>
    <s v="High"/>
    <s v="Technical Assistance"/>
    <m/>
    <m/>
    <s v="To be determined"/>
    <s v="4. Monitoring &amp; Evaluation (M&amp;E)"/>
    <m/>
    <n v="0"/>
    <s v="Concept note   "/>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3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1"/>
    <n v="0"/>
    <n v="0"/>
    <m/>
    <m/>
    <m/>
    <m/>
    <m/>
    <s v="1.Review of the concept note and development of the project proposal              2. Support to the development of feasibility study"/>
    <n v="230000"/>
    <s v="Multi-Sector"/>
    <s v="Multi-Sector"/>
    <x v="14"/>
    <s v="Sectoral Ministry"/>
    <m/>
    <x v="0"/>
    <m/>
    <m/>
    <s v="To be determined"/>
    <s v="High"/>
    <s v="Technical Assistance"/>
    <m/>
    <m/>
    <s v="To be determined"/>
    <s v="4. Monitoring &amp; Evaluation (M&amp;E)"/>
    <m/>
    <n v="0"/>
    <s v=" MRV framework for Rwanda’s updated NDC"/>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4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2"/>
    <n v="356417.69774936943"/>
    <n v="5.0916813964195631E-2"/>
    <n v="0"/>
    <n v="0"/>
    <m/>
    <n v="27246.277224230671"/>
    <n v="329171.42052513873"/>
    <s v="Not Applicable"/>
    <s v="Not Applicable"/>
    <s v="Multi-Sector"/>
    <s v="Multi-Sector"/>
    <x v="17"/>
    <s v="Sectoral Ministry"/>
    <m/>
    <x v="2"/>
    <n v="2021"/>
    <n v="2024"/>
    <s v="Start date: 14/9/2021_x000a_Current End date:14/9/2024_x000a_"/>
    <s v="Not Applicable"/>
    <s v="Technical Assistance"/>
    <s v="UNEP"/>
    <s v="Grant"/>
    <s v="Multirateral"/>
    <s v="4. Monitoring &amp; Evaluation (M&amp;E)"/>
    <m/>
    <n v="559314.00532096613"/>
    <s v="Conduct National GHG inventory of GHG emissions by sources and removals by sink.                                                                        Updated from $479,084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5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3"/>
    <n v="560410.83417057607"/>
    <n v="8.0058690595796581E-2"/>
    <n v="13521.344407958275"/>
    <n v="82127.648585999079"/>
    <n v="241671.11894894633"/>
    <n v="131450.70653524392"/>
    <n v="91640.015692428409"/>
    <m/>
    <m/>
    <s v="Multi-Sector"/>
    <s v="Multi-Sector"/>
    <x v="17"/>
    <s v="Sectoral Ministry"/>
    <m/>
    <x v="2"/>
    <n v="2021"/>
    <n v="2024"/>
    <s v="Start date: 14/09/2021_x000a_Current End date:09/04/2024_x000a_"/>
    <s v="Not Applicable"/>
    <s v="Technical Assistance"/>
    <s v="UNEP/GEF"/>
    <s v="Grant/GoR"/>
    <s v="Multirateral"/>
    <s v="4. Monitoring &amp; Evaluation (M&amp;E)"/>
    <m/>
    <n v="560410.83417057607"/>
    <s v="Updated from without support to ongoing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6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4"/>
    <n v="0"/>
    <n v="0"/>
    <m/>
    <m/>
    <m/>
    <m/>
    <m/>
    <s v=" 1.Support to develop the concept note 2. Conduct capacity need assessment "/>
    <n v="230000"/>
    <s v="Multi-Sector"/>
    <s v="Multi-Sector"/>
    <x v="14"/>
    <s v="Sectoral Ministry"/>
    <m/>
    <x v="0"/>
    <m/>
    <m/>
    <s v="To be determined"/>
    <s v="Medium"/>
    <s v="Technical Assistance"/>
    <s v="Swedish Environmental Protection Agency"/>
    <m/>
    <s v="To be determined"/>
    <s v="4. Monitoring &amp; Evaluation (M&amp;E)"/>
    <m/>
    <n v="0"/>
    <s v="New area of investment"/>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7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5"/>
    <n v="0"/>
    <n v="0"/>
    <m/>
    <m/>
    <m/>
    <m/>
    <m/>
    <s v="1. Support to develop the concept note and development of the project proposal"/>
    <n v="230000"/>
    <s v="Multi-Sector"/>
    <s v="Multi-Sector"/>
    <x v="14"/>
    <s v="Sectoral Ministry"/>
    <m/>
    <x v="0"/>
    <m/>
    <m/>
    <s v="To be determined"/>
    <s v="High"/>
    <s v="Technical Assistance"/>
    <m/>
    <m/>
    <s v="To be determined"/>
    <s v="4. Monitoring &amp; Evaluation (M&amp;E)"/>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6"/>
    <n v="0"/>
    <e v="#DIV/0!"/>
    <m/>
    <m/>
    <m/>
    <m/>
    <m/>
    <s v="Not Applicable"/>
    <s v="Not Applicable"/>
    <s v="Multi-Sector"/>
    <s v="Multi-Sector"/>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7"/>
    <n v="0"/>
    <e v="#DIV/0!"/>
    <m/>
    <m/>
    <m/>
    <m/>
    <m/>
    <s v="Not Applicable"/>
    <s v="Not Applicable"/>
    <s v="Multi-Sector"/>
    <s v="Multi-Sector"/>
    <x v="14"/>
    <s v="Sectoral Ministry"/>
    <m/>
    <x v="0"/>
    <m/>
    <m/>
    <s v="To be determined"/>
    <s v="Low"/>
    <s v="Technical Assistance"/>
    <m/>
    <m/>
    <s v="To be determined"/>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2 2 Number of awareness Campaign on ECC mainstreaming conducted"/>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6"/>
    <n v="0"/>
    <e v="#DIV/0!"/>
    <m/>
    <m/>
    <m/>
    <m/>
    <m/>
    <s v="Support to the sector for project identification"/>
    <s v="Not Applicable"/>
    <s v="To be determined"/>
    <s v="To be determined"/>
    <x v="4"/>
    <s v="To be determined"/>
    <m/>
    <x v="3"/>
    <m/>
    <m/>
    <s v="To be determined"/>
    <s v="Not Applicable"/>
    <s v="To be determined"/>
    <m/>
    <m/>
    <s v="To be determined"/>
    <m/>
    <m/>
    <m/>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n v="3000000"/>
    <s v="Multi-sector"/>
    <s v="Mitigation"/>
    <s v="Ministry of Finance (MINECOFIN)"/>
    <s v="Finance or Planning"/>
    <s v="Environment or Climate Change"/>
    <s v="Sectoral Ministry "/>
    <s v="To be determined (TBD)"/>
    <s v="MoE,  REMA and other NDC participating sectors)"/>
    <s v="technical assistance to scale up project proposal"/>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8"/>
    <n v="101068.10124484875"/>
    <n v="3.3689367081616246E-2"/>
    <m/>
    <m/>
    <m/>
    <m/>
    <m/>
    <s v="Not Applicable"/>
    <s v="Not Applicable"/>
    <s v="Multi-Sector"/>
    <s v="Environmental Management"/>
    <x v="14"/>
    <s v="Sectoral Ministry"/>
    <m/>
    <x v="2"/>
    <s v="2020*"/>
    <n v="2023"/>
    <s v="Start: 30/06/2018_x000a_End: 30/06/2023_x000a_"/>
    <s v="Not Applicable"/>
    <s v="Technical Assistance"/>
    <s v="UNFCCC"/>
    <s v="Grant/GoR"/>
    <s v="Multirateral"/>
    <s v="2. Policy, Strategy &amp; Legislation"/>
    <m/>
    <n v="101068.10124484875"/>
    <s v="The project aims to design and develop scaling up pathways for adaptation funds proje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9"/>
    <n v="832742.10669030191"/>
    <n v="0.27758070223010062"/>
    <n v="208185.52667257548"/>
    <n v="208185.52667257548"/>
    <n v="208185.52667257548"/>
    <n v="208185.52667257548"/>
    <m/>
    <s v="Not Applicable"/>
    <s v="Not Applicable"/>
    <s v="Multi-Sector"/>
    <s v="Environmental Management"/>
    <x v="17"/>
    <s v="Sectoral Ministry"/>
    <m/>
    <x v="2"/>
    <s v="2020*"/>
    <n v="2024"/>
    <s v="Start date: 12/7/2017_x000a_End date: 30/6/2024_x000a_"/>
    <s v="Not Applicable"/>
    <s v="Technical Assistance"/>
    <s v="UNEP/UNDP "/>
    <s v="Grant/GoR"/>
    <s v="Multirateral"/>
    <s v="2. Policy, Strategy &amp; Legislation"/>
    <m/>
    <n v="832742.10669030191"/>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0"/>
    <n v="0"/>
    <n v="0"/>
    <m/>
    <m/>
    <m/>
    <m/>
    <m/>
    <s v="1.Review of the concept note and development of the project proposal              2. Support to the development of feasibility study"/>
    <n v="230000"/>
    <s v="Multi-Sector"/>
    <s v="Environmental Management"/>
    <x v="17"/>
    <s v="Sectoral Ministry"/>
    <m/>
    <x v="0"/>
    <m/>
    <m/>
    <s v="To be determined"/>
    <s v="Medium"/>
    <s v="Technical Assistance"/>
    <s v="EU,GoR"/>
    <m/>
    <s v="To be determined"/>
    <m/>
    <m/>
    <n v="0"/>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1"/>
    <n v="38832.464329176823"/>
    <n v="1.2944154776392275E-2"/>
    <n v="19416.232164588411"/>
    <n v="19416.232164588411"/>
    <m/>
    <m/>
    <m/>
    <s v="Not Applicable"/>
    <s v="Not Applicable"/>
    <s v="Multi-Sector"/>
    <s v="Environmental Management"/>
    <x v="85"/>
    <s v="Non Government Organizations"/>
    <m/>
    <x v="1"/>
    <s v="2020*"/>
    <n v="2022"/>
    <s v="Start date: 21/10/2010_x000a_End date: 30/6/2022_x000a_"/>
    <s v="Not Applicable"/>
    <s v="Project"/>
    <s v="FONERWA"/>
    <s v="Grant/GoR"/>
    <s v="Government of Rwanda(GoR)"/>
    <s v="3. Budgeting &amp; Investment"/>
    <m/>
    <n v="194162.32164588411"/>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2"/>
    <n v="0"/>
    <n v="0"/>
    <m/>
    <m/>
    <m/>
    <m/>
    <m/>
    <m/>
    <m/>
    <s v="Agriculture"/>
    <s v="Agriculture"/>
    <x v="12"/>
    <s v="Sectoral Ministry"/>
    <m/>
    <x v="0"/>
    <m/>
    <m/>
    <s v="To be determined"/>
    <s v="Medium"/>
    <s v="To be determined"/>
    <m/>
    <m/>
    <s v="To be determined"/>
    <m/>
    <m/>
    <n v="0"/>
    <s v="New MTPIP MINECOFIN 2023-2026"/>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3"/>
    <n v="19500"/>
    <n v="6.4999999999999997E-3"/>
    <n v="19500"/>
    <m/>
    <m/>
    <m/>
    <m/>
    <s v="Not Applicable"/>
    <s v="Not Applicable"/>
    <s v="Multi-Sector"/>
    <s v="Environmental Management"/>
    <x v="29"/>
    <s v="Non Government Organizations"/>
    <m/>
    <x v="1"/>
    <n v="2020"/>
    <n v="2021"/>
    <s v="Start date:19/03/2020_x000a_End date: 19/08/2021_x000a_"/>
    <s v="Not Applicable"/>
    <s v="Project"/>
    <s v="UNDP"/>
    <s v="Grant"/>
    <s v="Multirateral"/>
    <s v="3. Budgeting &amp; Investment"/>
    <m/>
    <n v="19500"/>
    <s v="Updated from $25,000 (RENFOF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4"/>
    <n v="0"/>
    <n v="0"/>
    <m/>
    <m/>
    <m/>
    <m/>
    <m/>
    <s v=" Support to develop the concept note "/>
    <n v="300000"/>
    <s v="Multi-Sector"/>
    <s v="Environmental Management"/>
    <x v="19"/>
    <s v="Non Government Organizations"/>
    <m/>
    <x v="0"/>
    <n v="2022"/>
    <n v="2023"/>
    <s v="Start date: 30/06/2022_x000a_End date: 30/06/2023_x000a_"/>
    <s v="Medium"/>
    <s v="Project"/>
    <m/>
    <m/>
    <s v="To be determined"/>
    <s v="3. Budgeting &amp; Investment"/>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5"/>
    <n v="11384818.51"/>
    <n v="3.7949395033333331"/>
    <n v="2825017"/>
    <n v="84750.51"/>
    <n v="2825017"/>
    <n v="2825017"/>
    <n v="2825017"/>
    <s v="Not Applicable"/>
    <m/>
    <s v="Multi-Sector"/>
    <s v="Multi-Sector"/>
    <x v="78"/>
    <s v="Sectoral Ministry"/>
    <m/>
    <x v="1"/>
    <s v="2020*"/>
    <n v="2024"/>
    <s v="Start date: 01/07/2015_x000a_End date: 30/06/2024_x000a_"/>
    <s v="Not Applicable"/>
    <s v="Technical Assistance"/>
    <s v="Ministry of Finance and Economic Planning (MINECOFIN)/GoR"/>
    <s v="Government of Rwanda(GoR)"/>
    <s v="Government of Rwanda(GoR)"/>
    <s v="3. Budgeting &amp; Investment"/>
    <m/>
    <n v="25425153"/>
    <s v="The project aims atpromoting and facilitating the private sector access finance, technology outsourcing, demonstration, adaptation, transfer, capacity development, innovation and value addition for sustained rural industrializ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6"/>
    <n v="102397.99"/>
    <n v="3.4132663333333334E-2"/>
    <m/>
    <n v="102397.99"/>
    <m/>
    <m/>
    <m/>
    <s v="Not Applicable"/>
    <m/>
    <s v="Multi-Sector"/>
    <s v="Private Sector Development"/>
    <x v="8"/>
    <s v="Sectoral Ministry"/>
    <m/>
    <x v="1"/>
    <s v="2020*"/>
    <n v="2022"/>
    <s v="Start date: 01/07/2017_x000a_End date: 30/06/2022_x000a_"/>
    <s v="Not Applicable"/>
    <s v="Project"/>
    <s v="European Union (EU)"/>
    <s v="Grant"/>
    <s v="Multirateral"/>
    <s v="4. Monitoring &amp; Evaluation (M&amp;E)"/>
    <m/>
    <n v="102397.99"/>
    <s v="To reinforce and strengthen permanent national capabilities to maximize the absorption, effectiveness and coherence of EU aid to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7"/>
    <n v="27654.736444017577"/>
    <n v="9.2182454813391924E-3"/>
    <n v="27654.736444017577"/>
    <m/>
    <m/>
    <m/>
    <m/>
    <s v="Not Applicable"/>
    <s v="Not Applicable"/>
    <s v="Multi-Sector"/>
    <s v="Environmental Management"/>
    <x v="86"/>
    <s v="Non Government Organizations"/>
    <m/>
    <x v="1"/>
    <n v="2020"/>
    <n v="2021"/>
    <s v="Start date: 30/09/2020_x000a_End date: 30/09/2021_x000a_"/>
    <s v="Not Applicable"/>
    <s v="Project"/>
    <s v="UNDP "/>
    <s v="Grant"/>
    <s v="Multirateral"/>
    <s v="3. Budgeting &amp; Investment"/>
    <m/>
    <n v="27654.7364440175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8"/>
    <n v="14465.395487249994"/>
    <n v="4.8217984957499979E-3"/>
    <n v="14465.395487249994"/>
    <m/>
    <m/>
    <m/>
    <m/>
    <s v="Not Applicable"/>
    <s v="Not Applicable"/>
    <s v="Multi-Sector"/>
    <s v="Environmental Management"/>
    <x v="32"/>
    <s v="Non Government Organizations"/>
    <m/>
    <x v="1"/>
    <n v="2020"/>
    <n v="2021"/>
    <s v="Start date: 30/05/2020_x000a_End date: 30/06/2021_x000a_"/>
    <s v="Not Applicable"/>
    <s v="Project"/>
    <s v="Austria"/>
    <s v="Grant"/>
    <s v="Bilateral"/>
    <s v="3. Budgeting &amp; Investment"/>
    <m/>
    <n v="14465.39548724999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9"/>
    <n v="38725.955556955443"/>
    <n v="1.2908651852318482E-2"/>
    <m/>
    <n v="0"/>
    <n v="21703.763169913538"/>
    <n v="17022.192387041905"/>
    <n v="0"/>
    <s v="Not Applicable"/>
    <s v="Not Applicable"/>
    <s v="Multi-Sector"/>
    <s v="Environmental Management"/>
    <x v="20"/>
    <s v="Non Government Organizations"/>
    <m/>
    <x v="2"/>
    <n v="2023"/>
    <n v="2024"/>
    <s v="Start date: 2023_x000a_End date: 2024_x000a_"/>
    <s v="Not Applicable"/>
    <s v="Project"/>
    <s v="CISU (Danish Civil Society Development Fund) "/>
    <s v="Grant"/>
    <s v="Multirateral"/>
    <s v="3. Budgeting &amp; Investment"/>
    <m/>
    <n v="38725.955556955443"/>
    <s v="ARCOS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0"/>
    <n v="1640"/>
    <n v="5.4666666666666665E-4"/>
    <n v="410"/>
    <n v="410"/>
    <n v="410"/>
    <n v="410"/>
    <m/>
    <s v="Not Applicable"/>
    <s v="Not Applicable"/>
    <s v="Multi-Sector"/>
    <s v="Environmental Management"/>
    <x v="87"/>
    <s v="Non Government Organizations"/>
    <m/>
    <x v="2"/>
    <s v="2020*"/>
    <n v="2024"/>
    <s v="Start date: 2012_x000a_End date: 2024_x000a_"/>
    <s v="Not Applicable"/>
    <s v="Technical Assistance"/>
    <s v="West Chester University"/>
    <s v="Grant"/>
    <s v="Multirateral"/>
    <s v="1. Knowledge Products (Capacity Building or Technology Transfer)"/>
    <m/>
    <n v="4915.0451999999996"/>
    <s v="Monitoring and habituating the Gishwati chimps’ community for tourism purpose. The progress is promis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1"/>
    <n v="10410.9252"/>
    <n v="3.4703083999999998E-3"/>
    <n v="10410.9252"/>
    <m/>
    <m/>
    <m/>
    <m/>
    <s v="Not Applicable"/>
    <s v="Not Applicable"/>
    <s v="Multi-Sector"/>
    <s v="Environmental Management"/>
    <x v="87"/>
    <s v="Non Government Organizations"/>
    <m/>
    <x v="2"/>
    <n v="2020"/>
    <n v="2024"/>
    <s v="Start date: 2020_x000a_End date: 2024_x000a_"/>
    <s v="Not Applicable"/>
    <s v="Technical Assistance"/>
    <s v="Wilderness Safari_Rwanda"/>
    <s v="Grant"/>
    <s v="Multirateral"/>
    <s v="1. Knowledge Products (Capacity Building or Technology Transfer)"/>
    <m/>
    <n v="10410.9252"/>
    <s v="Rutsiro District, Western Provi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2"/>
    <n v="11497736.48"/>
    <n v="3.8325788266666669"/>
    <m/>
    <m/>
    <m/>
    <m/>
    <m/>
    <s v="Not Applicable"/>
    <s v="Not Applicable"/>
    <s v="Multi-Sector"/>
    <s v="Environmental Management"/>
    <x v="1"/>
    <s v="Sectoral Ministry"/>
    <m/>
    <x v="1"/>
    <n v="2020"/>
    <n v="2023"/>
    <s v="Start date: 31/12/2020_x000a_End date: 30/06/2023_x000a_"/>
    <s v="Not Applicable"/>
    <s v="Project"/>
    <s v="Buffet Foundation "/>
    <s v="Grant"/>
    <s v="Multirateral"/>
    <s v="3. Budgeting &amp; Investment"/>
    <m/>
    <n v="11497736.48"/>
    <s v="The objective of this project is to conserve the rich biodiversity of the protected Areas and to develop sustainable tourism with stakeholders for the benefit of all the Rwandan Peopl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3"/>
    <n v="28920598.074420001"/>
    <n v="9.6401993581400003"/>
    <m/>
    <m/>
    <n v="8796598.0744199995"/>
    <n v="9672000"/>
    <n v="10452000"/>
    <s v="Not Applicable"/>
    <s v="Not Applicable"/>
    <s v="Multi-Sector"/>
    <s v="Environmental Management"/>
    <x v="1"/>
    <s v="Sectoral Ministry"/>
    <m/>
    <x v="2"/>
    <n v="2023"/>
    <n v="2026"/>
    <s v="Start date: 31/12/2023_x000a_End date: 30/06/2026_x000a_"/>
    <s v="Not Applicable"/>
    <s v="Project"/>
    <s v="GoR"/>
    <s v="Government of Rwanda(GoR)"/>
    <s v="Government of Rwanda(GoR)"/>
    <s v="3. Budgeting &amp; Investment"/>
    <m/>
    <n v="28920598.074420001"/>
    <s v="New Project MINECOFIN MTPIP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4"/>
    <n v="4227109"/>
    <n v="1.4090363333333333"/>
    <n v="845421.8"/>
    <n v="845421.8"/>
    <n v="845421.8"/>
    <m/>
    <m/>
    <s v="Not Applicable"/>
    <s v="Not Applicable"/>
    <s v="Multi-Sector"/>
    <s v="Sport and culture"/>
    <x v="1"/>
    <s v="Sectoral Ministry"/>
    <m/>
    <x v="1"/>
    <s v="2020*"/>
    <n v="2023"/>
    <s v="Start date: 01/07/2018_x000a_End date: 30/06/2023_x000a_"/>
    <s v="Not Applicable"/>
    <s v="Project"/>
    <s v="GoR"/>
    <s v="Grant/GoR"/>
    <s v="Government of Rwanda(GoR)"/>
    <s v="3. Budgeting &amp; Investment"/>
    <m/>
    <n v="4227109"/>
    <s v="The Project aims at diversification of tourism products, cultural, historical and religious tourism promotion and job cre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5"/>
    <n v="4721464.28"/>
    <n v="1.5738214266666668"/>
    <m/>
    <n v="497297.9"/>
    <m/>
    <m/>
    <m/>
    <s v="Not Applicable"/>
    <s v="Not Applicable"/>
    <s v="Multi-Sector"/>
    <s v="Education"/>
    <x v="42"/>
    <s v="Local Government (Districts, Provinces, CoK)"/>
    <m/>
    <x v="2"/>
    <n v="2021"/>
    <n v="2025"/>
    <s v="Start date: 22/09/2021_x000a_End date: 22/09/2025_x000a_"/>
    <s v="Not Applicable"/>
    <s v="Technical Assistance"/>
    <s v="European Union (EU)"/>
    <s v="Grant"/>
    <s v="Multirateral"/>
    <s v="1. Knowledge Products (Capacity Building or Technology Transfer)"/>
    <m/>
    <n v="4721464.28"/>
    <s v="The Project aims at improving market-oriented skills of the youth in the tourism and hospitality sector in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6"/>
    <n v="204181.19404809564"/>
    <n v="6.8060398016031878E-2"/>
    <n v="17015.099504007969"/>
    <n v="17015.099504007969"/>
    <m/>
    <m/>
    <m/>
    <s v="Not Applicable"/>
    <s v="Not Applicable"/>
    <s v="Multi-Sector"/>
    <s v="Environmental Management"/>
    <x v="88"/>
    <s v="Non Government Organizations"/>
    <m/>
    <x v="1"/>
    <s v="2020*"/>
    <n v="2022"/>
    <s v="Start date: 21/10/2010_x000a_End date: 30/6/2022_x000a_"/>
    <s v="Not Applicable"/>
    <s v="Project"/>
    <s v="FONERWA"/>
    <s v="Government of Rwanda(GoR)"/>
    <s v="Government of Rwanda(GoR)"/>
    <s v="3. Budgeting &amp; Investment"/>
    <m/>
    <n v="204181.1940480956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7"/>
    <n v="626523.3320367455"/>
    <n v="0.20884111067891517"/>
    <n v="262460.3320367455"/>
    <m/>
    <n v="115465"/>
    <n v="248598"/>
    <m/>
    <s v="Not Applicable"/>
    <s v="Not Applicable"/>
    <s v="Multi-Sector"/>
    <s v="Environmental Management"/>
    <x v="17"/>
    <s v="Sectoral Ministry"/>
    <m/>
    <x v="2"/>
    <n v="2020"/>
    <n v="2026"/>
    <s v="Start Date: 1-7-2020 _x000a_End date: 30/9/2026_x000a_"/>
    <s v="Not Applicable"/>
    <s v="Technical Assistance"/>
    <s v="UNDP"/>
    <s v="Grant/GoR"/>
    <s v="Multirateral"/>
    <s v="3. Budgeting &amp; Investment"/>
    <m/>
    <n v="626523.3320367455"/>
    <s v="The project aims to fully Channeling Environmental Fees and Fines through FONERWA.                                                             Updated from Concluded ( $ 262,460) to ongoing (UNDP,2024) , $626,523 Different from currente REMA Updat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8"/>
    <n v="1986136.5404929598"/>
    <n v="0.66204551349765328"/>
    <n v="515764.61524647987"/>
    <n v="954607.31"/>
    <n v="515764.61524647987"/>
    <m/>
    <m/>
    <s v="Not Applicable"/>
    <s v="Not Applicable"/>
    <s v="Multi-Sector"/>
    <s v="Multi-Sector"/>
    <x v="89"/>
    <s v="Sectoral Ministry"/>
    <m/>
    <x v="1"/>
    <s v="2020*"/>
    <n v="2023"/>
    <s v="Start date: 01/05/2018_x000a_End date: 30/06/2023_x000a_"/>
    <s v="Not Applicable"/>
    <s v="Technical Assistance"/>
    <s v="JAPAN"/>
    <s v="Grant/GoR"/>
    <s v="Bilateral"/>
    <s v="3. Budgeting &amp; Investment"/>
    <m/>
    <n v="2578823.0762323993"/>
    <s v="The number of taxpayers with EBM Version 2 is increasing and will help complete migration from EBM V1 to EBMV2 which is more user friendl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9"/>
    <n v="0"/>
    <n v="0"/>
    <m/>
    <m/>
    <m/>
    <m/>
    <m/>
    <s v=" Support to develop the concept note "/>
    <n v="230000"/>
    <s v="Multi-Sector"/>
    <s v="Multi-Sector"/>
    <x v="10"/>
    <s v="Sectoral Ministry"/>
    <m/>
    <x v="0"/>
    <m/>
    <m/>
    <s v="To be determined"/>
    <s v="Medium"/>
    <s v="Technical Assistance"/>
    <s v="BMZ"/>
    <m/>
    <s v="To be determined"/>
    <s v="3. Budgeting &amp; Investment"/>
    <m/>
    <n v="0"/>
    <s v="FONERWA is aiming to recapitalize its basket fund and put out a call for proposals (CFP) earmarked for NDC implementation measure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0"/>
    <n v="297677"/>
    <n v="9.922566666666667E-2"/>
    <m/>
    <m/>
    <m/>
    <m/>
    <m/>
    <s v="Not Applicable"/>
    <s v="Not Applicable"/>
    <s v="Multi-Sector"/>
    <s v="Multi-Sector"/>
    <x v="17"/>
    <s v="Sectoral Ministry"/>
    <m/>
    <x v="2"/>
    <n v="2021"/>
    <n v="2023"/>
    <s v="Start: 01/07/2021_x000a_End: 30/06/2023_x000a_"/>
    <s v="Not Applicable"/>
    <s v="Technical Assistance"/>
    <s v="GCF"/>
    <s v="Loan/GoR"/>
    <s v="Multirateral"/>
    <s v="1. Knowledge Products (Capacity Building or Technology Transfer)"/>
    <m/>
    <n v="2976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1"/>
    <n v="699940"/>
    <n v="0.23331333333333334"/>
    <n v="699940"/>
    <m/>
    <m/>
    <m/>
    <m/>
    <s v="                                                                 "/>
    <s v="Not Applicable"/>
    <s v="Multi-Sector"/>
    <s v="Multi-Sector"/>
    <x v="48"/>
    <s v="Non Government Organizations"/>
    <m/>
    <x v="1"/>
    <n v="2020"/>
    <n v="2021"/>
    <s v="Start: 06/05/2020_x000a_End:  06/11/2021_x000a_"/>
    <s v="Not Applicable"/>
    <s v="Technical Assistance"/>
    <s v="GCF"/>
    <s v="Grant"/>
    <s v="Multirateral"/>
    <s v="1. Knowledge Products (Capacity Building or Technology Transfer)"/>
    <m/>
    <n v="699940"/>
    <s v="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2"/>
    <n v="9932678.9106366243"/>
    <n v="3.3108929702122083"/>
    <n v="1802292.9683213569"/>
    <n v="2970670.7871565628"/>
    <n v="2912352.2787315487"/>
    <n v="2247362.876427155"/>
    <m/>
    <s v="Not Applicable"/>
    <s v="Not Applicable"/>
    <s v="Multi-Sector"/>
    <s v="Multi-Sector"/>
    <x v="43"/>
    <s v="Sectoral Ministry"/>
    <m/>
    <x v="2"/>
    <n v="2020"/>
    <n v="2024"/>
    <s v="Start: 01/03/2020_x000a_End: 30/06/2024_x000a_"/>
    <s v="Not Applicable"/>
    <s v="Project"/>
    <s v="ENABEL"/>
    <s v="Loan/GoR"/>
    <s v="Bilateral"/>
    <s v="3. Budgeting &amp; Investment"/>
    <m/>
    <n v="9932678.9106366243"/>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3"/>
    <n v="117379.8"/>
    <n v="3.9126600000000004E-2"/>
    <m/>
    <n v="117379.8"/>
    <m/>
    <m/>
    <m/>
    <s v="Not Applicable"/>
    <s v="Not Applicable"/>
    <s v="Multi-Sector"/>
    <s v="Private Sector Development"/>
    <x v="43"/>
    <s v="Sectoral Ministry"/>
    <m/>
    <x v="1"/>
    <s v="2020*"/>
    <n v="2022"/>
    <s v="Start: 01/07/2018_x000a_End: 31/04/2022_x000a_"/>
    <s v="Not Applicable"/>
    <s v="Technical Assistance"/>
    <s v="EIF/UNOPS "/>
    <s v="Grant"/>
    <s v="Multirateral"/>
    <s v="2. Policy, Strategy &amp; Legislation"/>
    <m/>
    <n v="300000"/>
    <s v="Overall project achievements;_x000a_-_x0009_The trade policy was developed as planned._x000a_-_x0009_ The National Cross Border Trade Strategy (NCBTS) was reviewed and updated in consultation with key stakeholders, and was approved at sector level waiting Cabinet approval."/>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4"/>
    <n v="846092.29"/>
    <n v="0.28203076333333332"/>
    <m/>
    <n v="846092.29"/>
    <m/>
    <m/>
    <m/>
    <s v="Not Applicable"/>
    <s v="Not Applicable"/>
    <s v="Multi-Sector"/>
    <s v="Private Sector Development"/>
    <x v="43"/>
    <s v="Sectoral Ministry"/>
    <m/>
    <x v="1"/>
    <s v="2020*"/>
    <n v="2022"/>
    <s v="Start: 01/07/2018_x000a_End: 30/12/2022_x000a_"/>
    <s v="Not Applicable"/>
    <s v="Technical Assistance"/>
    <s v="EIF/UNOPS "/>
    <s v="Grant"/>
    <s v="Multirateral"/>
    <s v="1. Knowledge Products (Capacity Building or Technology Transfer)"/>
    <m/>
    <n v="500000"/>
    <s v="This project aims to integrate Rwanda into global trade in a way which contributes to poverty reduction and sustainable develop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5"/>
    <n v="257500000"/>
    <n v="85.833333333333329"/>
    <m/>
    <m/>
    <m/>
    <n v="352290.12624000001"/>
    <n v="46866.985619999999"/>
    <s v="Not Applicable"/>
    <s v="Not Applicable"/>
    <s v="Multi-Sector"/>
    <s v="Private Sector Development"/>
    <x v="90"/>
    <s v="Non Government Organizations"/>
    <m/>
    <x v="2"/>
    <n v="2021"/>
    <n v="2026"/>
    <s v="Start: 20/10/2021_x000a_End: 30/06/2026_x000a_"/>
    <s v="Not Applicable"/>
    <s v="Project"/>
    <s v="WB and Asian Infrastructure Investment Bank"/>
    <s v="Grant"/>
    <s v="Multirateral"/>
    <s v="3. Budgeting &amp; Investment"/>
    <m/>
    <n v="257500000"/>
    <s v="Objective: To increase access to finance and further support economic recovery mostly through investments._x000a_The ERF 2 will provide funding to key sectors in manufacturing that champion innovation, create employment opportunities and prioritize Made in Rwanda such as construction material, agro processing, textiles and light manufactur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6"/>
    <n v="26018406.57"/>
    <n v="8.6728021900000005"/>
    <m/>
    <n v="10030650.720000001"/>
    <m/>
    <m/>
    <m/>
    <s v="Not Applicable"/>
    <s v="Not Applicable"/>
    <s v="Multi-Sector"/>
    <s v="Multi-Sector"/>
    <x v="78"/>
    <s v="Sectoral Ministry"/>
    <m/>
    <x v="2"/>
    <s v="2020*"/>
    <n v="2024"/>
    <s v="Start: 01/07/2018_x000a_End: 30/06/2024_x000a_"/>
    <s v="Not Applicable"/>
    <s v="Technical Assistance"/>
    <s v="KFW/EU"/>
    <s v="Grant"/>
    <s v="Multirateral"/>
    <s v="1. Knowledge Products (Capacity Building or Technology Transfer)"/>
    <m/>
    <n v="26018406.57"/>
    <s v="The project’s objective is to improve government’s capacity and systems to utilize public funds towards meeting Government goal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7"/>
    <n v="29839126"/>
    <n v="9.946375333333334"/>
    <m/>
    <m/>
    <m/>
    <m/>
    <m/>
    <s v="Not Applicable"/>
    <s v="Not Applicable"/>
    <s v="Multi-Sector"/>
    <s v="Multi-Sector"/>
    <x v="10"/>
    <s v="Sectoral Ministry"/>
    <m/>
    <x v="2"/>
    <n v="2022"/>
    <m/>
    <s v="Start: 07/11/2022_x000a_End:_x000a_"/>
    <s v="Not Applicable"/>
    <s v="Project"/>
    <s v="GIZ/BMGF/DANIDA/BRD"/>
    <s v="Grant/GoR"/>
    <s v="Multirateral"/>
    <s v="3. Budgeting &amp; Investment"/>
    <m/>
    <n v="29839126"/>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8"/>
    <n v="213953865"/>
    <n v="71.317954999999998"/>
    <m/>
    <m/>
    <m/>
    <m/>
    <m/>
    <s v="Not Applicable"/>
    <s v="Not Applicable"/>
    <s v="Multi-Sector"/>
    <s v="Multi-Sector"/>
    <x v="10"/>
    <s v="Sectoral Ministry"/>
    <m/>
    <x v="4"/>
    <n v="2022"/>
    <m/>
    <s v="Start: 07/11/2022_x000a_End:_x000a_"/>
    <s v="Not Applicable"/>
    <s v="Project"/>
    <s v="FCDO/GCF/EIB/AFD/SIDA/Afdb"/>
    <s v="Grant/GoR"/>
    <s v="Multirateral"/>
    <s v="3. Budgeting &amp; Investment"/>
    <m/>
    <n v="213953865"/>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9"/>
    <n v="35000000"/>
    <n v="11.666666666666666"/>
    <m/>
    <m/>
    <m/>
    <m/>
    <m/>
    <s v="Not Applicable"/>
    <s v="Not Applicable"/>
    <s v="Multi-Sector"/>
    <s v="Multi-Sector"/>
    <x v="10"/>
    <s v="Sectoral Ministry"/>
    <m/>
    <x v="4"/>
    <n v="2022"/>
    <m/>
    <s v="Start: 07/11/2022_x000a_End:_x000a_"/>
    <s v="Not Applicable"/>
    <s v="Project"/>
    <s v="CIF"/>
    <s v="Grant/GoR"/>
    <s v="Multirateral"/>
    <s v="3. Budgeting &amp; Investment"/>
    <m/>
    <n v="35000000"/>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0"/>
    <n v="46000000"/>
    <n v="15.333333333333334"/>
    <m/>
    <m/>
    <m/>
    <m/>
    <m/>
    <s v="Not Applicable"/>
    <s v="Not Applicable"/>
    <s v="Multi-Sector"/>
    <s v="Multi-Sector"/>
    <x v="10"/>
    <s v="Sectoral Ministry"/>
    <m/>
    <x v="2"/>
    <n v="2022"/>
    <m/>
    <s v="Start: 07/11/2022_x000a_End:_x000a_"/>
    <s v="Not Applicable"/>
    <s v="Project"/>
    <s v="KFW"/>
    <s v="Grant/GoR"/>
    <s v="Multirateral"/>
    <s v="3. Budgeting &amp; Investment"/>
    <m/>
    <n v="46000000"/>
    <s v="Intego will finance the implementation of public sector led projects that align to at least one of the mitigation or adaptation measures as per sectors of intervention in Rwanda's NDC climate action pla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1"/>
    <n v="18000000"/>
    <n v="6"/>
    <m/>
    <m/>
    <m/>
    <m/>
    <m/>
    <s v="Not Applicable"/>
    <s v="Not Applicable"/>
    <s v="Multi-Sector"/>
    <s v="Multi-Sector"/>
    <x v="10"/>
    <s v="Sectoral Ministry"/>
    <m/>
    <x v="4"/>
    <n v="2022"/>
    <m/>
    <s v="Start: 07/11/2022_x000a_End:_x000a_"/>
    <s v="Not Applicable"/>
    <s v="Project"/>
    <s v="NAMA (MAF)"/>
    <s v="Grant/GoR"/>
    <s v="Multirateral"/>
    <s v="3. Budgeting &amp; Investment"/>
    <m/>
    <n v="18000000"/>
    <s v="under Irem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2"/>
    <n v="50000000"/>
    <n v="16.666666666666668"/>
    <m/>
    <m/>
    <m/>
    <m/>
    <m/>
    <s v="Not Applicable"/>
    <s v="Not Applicable"/>
    <s v="Multi-Sector"/>
    <s v="Multi-Sector"/>
    <x v="10"/>
    <s v="Sectoral Ministry"/>
    <m/>
    <x v="4"/>
    <n v="2022"/>
    <m/>
    <s v="Start: 07/11/2022_x000a_End:_x000a_"/>
    <s v="Not Applicable"/>
    <s v="Project"/>
    <s v="IMF"/>
    <s v="Loan"/>
    <s v="Multirateral"/>
    <s v="3. Budgeting &amp; Investment"/>
    <m/>
    <n v="50000000"/>
    <s v="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3"/>
    <n v="14407586.699999999"/>
    <n v="4.8025288999999995"/>
    <m/>
    <m/>
    <m/>
    <m/>
    <m/>
    <s v="Not Applicable"/>
    <s v="Not Applicable"/>
    <s v="Multi-Sector"/>
    <s v="Multi-Sector"/>
    <x v="78"/>
    <s v="Sectoral Ministry"/>
    <m/>
    <x v="2"/>
    <s v="2020*"/>
    <n v="2024"/>
    <s v="Start: 01/07/2018_x000a_End: 30/06/2024_x000a_"/>
    <s v="Not Applicable"/>
    <s v="Technical Assistance"/>
    <s v="World Bank"/>
    <s v="Loan"/>
    <s v="Multirateral"/>
    <s v="1. Knowledge Products (Capacity Building or Technology Transfer)"/>
    <m/>
    <n v="14407586.699999999"/>
    <s v="The project’s objective is to strengthen policy alignment of the budget, improve reliability and control of funds for service delivery, and transparency of budget execution and plann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4"/>
    <n v="0"/>
    <n v="0"/>
    <m/>
    <m/>
    <m/>
    <m/>
    <m/>
    <m/>
    <m/>
    <s v="Multi-Sector"/>
    <s v="Multi-Sector"/>
    <x v="78"/>
    <s v="Sectoral Ministry"/>
    <m/>
    <x v="0"/>
    <m/>
    <m/>
    <s v="To be determined"/>
    <s v="High"/>
    <s v="Technical Assistance"/>
    <s v="BMZ/Germany "/>
    <m/>
    <s v="To be determined"/>
    <s v="1. Knowledge Products (Capacity Building or Technology Transfer)"/>
    <m/>
    <n v="0"/>
    <s v="new areas of investement GIZ project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5"/>
    <n v="475632.43194000004"/>
    <n v="0.15854414398000002"/>
    <n v="175494.00311999998"/>
    <n v="76449.957047999997"/>
    <n v="73420.402386000002"/>
    <n v="73420.402386000002"/>
    <n v="76847.667000000001"/>
    <s v="Not Applicable"/>
    <s v="Not Applicable"/>
    <s v="Multi-Sector"/>
    <s v="Multi-Sector"/>
    <x v="20"/>
    <s v="Non Government Organizations"/>
    <m/>
    <x v="2"/>
    <n v="2020"/>
    <n v="2025"/>
    <s v="Start: 2020_x000a_End: 2025_x000a_"/>
    <s v="Not Applicable"/>
    <s v="Project"/>
    <s v="Danish Outdoor Council/Civil Society in Development (DOC-CISU)"/>
    <s v="Grant"/>
    <s v="Multirateral"/>
    <s v="3. Budgeting &amp; Investment"/>
    <m/>
    <n v="475632.4319400000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6"/>
    <n v="50000"/>
    <n v="1.6666666666666666E-2"/>
    <m/>
    <n v="50000"/>
    <m/>
    <m/>
    <m/>
    <s v="Not Applicable"/>
    <s v="Not Applicable"/>
    <s v="Multi-Sector"/>
    <s v="Multi-Sector"/>
    <x v="20"/>
    <s v="Non Government Organizations"/>
    <m/>
    <x v="4"/>
    <n v="2020"/>
    <n v="2021"/>
    <s v="Start: 2020_x000a_End: 2021_x000a_"/>
    <s v="Not Applicable"/>
    <s v="Project"/>
    <s v="UNEP-Grid Arental "/>
    <s v="Grant"/>
    <s v="Multirateral"/>
    <s v="3. Budgeting &amp; Investment"/>
    <m/>
    <n v="5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7"/>
    <n v="0"/>
    <n v="0"/>
    <m/>
    <m/>
    <m/>
    <m/>
    <m/>
    <s v=" Support to develop the concept note "/>
    <n v="230000"/>
    <s v="Multi-Sector"/>
    <s v="Multi-Sector"/>
    <x v="5"/>
    <s v="Non Government Organizations"/>
    <m/>
    <x v="0"/>
    <n v="2020"/>
    <n v="2025"/>
    <s v="Start: 01/03/2020_x000a_End: 30/06/2025_x000a_"/>
    <s v="Medium"/>
    <s v="Technical Assistance"/>
    <s v="ENABEL"/>
    <m/>
    <s v="To be determined"/>
    <s v="2. Policy, Strategy &amp; Legislation"/>
    <m/>
    <n v="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8"/>
    <n v="124493051.06"/>
    <n v="41.497683686666669"/>
    <m/>
    <n v="7754475.7599999998"/>
    <m/>
    <m/>
    <m/>
    <s v="Not Applicable"/>
    <m/>
    <s v="Multi-Sector"/>
    <s v="Education"/>
    <x v="91"/>
    <s v="Sectoral Ministry"/>
    <m/>
    <x v="2"/>
    <n v="2020"/>
    <n v="2023"/>
    <s v="Start: 30/09/2020_x000a_End: 09/09/2023_x000a_"/>
    <s v="Not Applicable"/>
    <s v="Technical Assistance"/>
    <s v="World Bank"/>
    <s v="Loan"/>
    <s v="Multirateral"/>
    <s v="1. Knowledge Products (Capacity Building or Technology Transfer)"/>
    <m/>
    <n v="124493051.06"/>
    <s v="The objective of this project is to expand opportunities for the acquisition of quality, market-relevant skills in 5 economic sectors (Energy, Transport and Logistics, and Manufacturing with a focus on ‘Made in Rwanda’ produ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9"/>
    <n v="16996399.050000001"/>
    <n v="5.66546635"/>
    <m/>
    <n v="4249238.9400000004"/>
    <m/>
    <m/>
    <m/>
    <s v="Not Applicable"/>
    <m/>
    <s v="Multi-Sector"/>
    <s v="Education"/>
    <x v="42"/>
    <s v="Local Government (Districts, Provinces, CoK)"/>
    <m/>
    <x v="2"/>
    <n v="2020"/>
    <n v="2023"/>
    <s v="Start:01/10/2020_x000a_End: 30/09/2023_x000a_"/>
    <s v="Not Applicable"/>
    <s v="Technical Assistance"/>
    <s v="World Bank"/>
    <s v="Loan"/>
    <s v="Multirateral"/>
    <s v="1. Knowledge Products (Capacity Building or Technology Transfer)"/>
    <m/>
    <n v="16996399.050000001"/>
    <s v="1.Employer-led short-term vocational training responding to specific skills requirements (Rapid Response Training)_x000a_2.Provision of labor market relevant skills for out-of-school youth, recognition of skills acquired through informal and non-formal training, and upgrading of the skills of owners and employees of micro enterprises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0"/>
    <n v="18000000"/>
    <n v="6"/>
    <m/>
    <m/>
    <m/>
    <m/>
    <m/>
    <s v="Not Applicable"/>
    <s v="Not Applicable"/>
    <s v="Multi-Sector"/>
    <s v="Multi-Sector"/>
    <x v="5"/>
    <s v="Non Government Organizations"/>
    <m/>
    <x v="4"/>
    <n v="2022"/>
    <n v="2025"/>
    <s v="Start: 01/07/2022_x000a_End: 30/06/2025_x000a_"/>
    <s v="Not Applicable"/>
    <s v="Project"/>
    <s v="ENABEL"/>
    <s v="Loan/GoR"/>
    <s v="Bilateral"/>
    <s v="3. Budgeting &amp; Investment"/>
    <m/>
    <n v="1800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1"/>
    <n v="283914.21000000002"/>
    <n v="9.4638070000000005E-2"/>
    <m/>
    <n v="187298.63"/>
    <m/>
    <m/>
    <m/>
    <s v="Not Applicable"/>
    <s v="Not Applicable"/>
    <s v="Multi-Sector"/>
    <s v="Multi-Sector"/>
    <x v="43"/>
    <s v="Sectoral Ministry"/>
    <m/>
    <x v="1"/>
    <s v="2020*"/>
    <n v="2023"/>
    <s v="Start: 01/07/2017_x000a_End: 30/06/2023_x000a_"/>
    <s v="Not Applicable"/>
    <s v="Project"/>
    <s v="Ministry of Finance and Economic Planning (MINECOFIN)/GoR"/>
    <s v="Government of Rwanda(GoR)"/>
    <s v="Government of Rwanda(GoR)"/>
    <s v="3. Budgeting &amp; Investment"/>
    <m/>
    <n v="283914.21000000002"/>
    <s v="The objective of this project is to create off-farm jobs countrywide. Ended project with low perorma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2"/>
    <n v="477810.4"/>
    <n v="0.15927013333333334"/>
    <m/>
    <n v="477810.4"/>
    <m/>
    <m/>
    <m/>
    <s v="Not Applicable"/>
    <s v="Not Applicable"/>
    <s v="Multi-Sector"/>
    <s v="Multi-Sector"/>
    <x v="92"/>
    <s v="Sectoral Ministry"/>
    <m/>
    <x v="1"/>
    <s v="2020*"/>
    <n v="2022"/>
    <s v="Start: 01/07/2019_x000a_End: 30/06/2022_x000a_"/>
    <s v="Not Applicable"/>
    <s v="Technical Assistance"/>
    <s v="Netherlands/GoR"/>
    <s v="Grant/GoR"/>
    <s v="Bilateral"/>
    <s v="1. Knowledge Products (Capacity Building or Technology Transfer)"/>
    <m/>
    <n v="477810.4"/>
    <s v="The objective of the project to develop the institutional capacity to deliver professional services and to provide opportunities to prisoners gain skills which will increase their chances of finding gainful employment and achieve self-resilience upon release from pris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3"/>
    <n v="0"/>
    <n v="0"/>
    <m/>
    <m/>
    <m/>
    <m/>
    <m/>
    <s v="1.Review of the concept note and development of the project proposal                2. Support to the development of feasibility study                                                     3. Conduct awaireness raising on climate resilience technologies"/>
    <n v="230000"/>
    <s v="Multi-Sector"/>
    <s v="Multi-Sector"/>
    <x v="83"/>
    <s v="Non Government Organizations"/>
    <m/>
    <x v="0"/>
    <m/>
    <m/>
    <s v="To be determined"/>
    <s v="High"/>
    <s v="Technical Assistance"/>
    <m/>
    <m/>
    <s v="To be determined"/>
    <s v="1. Knowledge Products (Capacity Building or Technology Transfer)"/>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4"/>
    <n v="82610.840385149917"/>
    <n v="2.7536946795049973E-2"/>
    <n v="82610.840385149917"/>
    <m/>
    <m/>
    <m/>
    <m/>
    <s v="Not Applicable"/>
    <s v="Not Applicable"/>
    <s v="Multi-Sector"/>
    <s v="Multi-Sector"/>
    <x v="89"/>
    <s v="Sectoral Ministry"/>
    <m/>
    <x v="1"/>
    <s v="2020*"/>
    <n v="2021"/>
    <s v="Start date: 01/05/2018_x000a_End date: 30/06/2021_x000a_"/>
    <s v="Not Applicable"/>
    <s v="Technical Assistance"/>
    <s v=" TMEA"/>
    <s v="Grant/GoR"/>
    <s v="Multirateral"/>
    <s v="3. Budgeting &amp; Investment"/>
    <m/>
    <n v="82610.840385149917"/>
    <s v="The project contributes to increase the number of taxpayers with EBM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5"/>
    <n v="2205799.62"/>
    <n v="0.73526654000000002"/>
    <m/>
    <n v="468527.19"/>
    <m/>
    <m/>
    <m/>
    <s v="Not Applicable"/>
    <s v="Not Applicable"/>
    <s v="Multi-Sector"/>
    <s v="Multi-Sector"/>
    <x v="93"/>
    <s v="Sectoral Ministry"/>
    <m/>
    <x v="2"/>
    <s v="2020*"/>
    <n v="2023"/>
    <s v="Start date: 01/12/2018_x000a_End date: 30/06/2023_x000a_"/>
    <s v="Not Applicable"/>
    <s v="Technical Assistance"/>
    <s v="Domestic Financing"/>
    <s v="Government of Rwanda(GoR)"/>
    <s v="Government of Rwanda(GoR)"/>
    <s v="1. Knowledge Products (Capacity Building or Technology Transfer)"/>
    <m/>
    <n v="2205799.62"/>
    <s v="Objective of the Project is designed to support the JRO ambition of enhnancing rule of law to promote accountable governance by providing the most suitable IT environment . Low performing project"/>
  </r>
  <r>
    <s v="12. Integrated and sustained  Waste Management Services  "/>
    <s v="12.1 Waste-to-energy (WtE) plants inceased "/>
    <s v="12.1.1 Number of WtE sites"/>
    <s v="To be determined (TBD)"/>
    <s v="To be determined (TBD)"/>
    <s v="To be determined (TBD)"/>
    <n v="8000000"/>
    <s v="Waste"/>
    <s v="Mitigation"/>
    <s v="Ministry of Infrastructure (MININFRA)"/>
    <s v="Sectoral Ministry "/>
    <m/>
    <s v="Sectoral Ministry "/>
    <s v="To be determined (TBD)"/>
    <m/>
    <s v="Development of WtE plants in Kigali and other urban areas through energy recovery options other than LFG. "/>
    <s v="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6"/>
    <n v="11465359.27"/>
    <n v="1.4331699087500001"/>
    <m/>
    <m/>
    <m/>
    <m/>
    <m/>
    <s v="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_x000a_"/>
    <n v="320000"/>
    <s v="Water and Sanitation"/>
    <s v="Sanitation"/>
    <x v="14"/>
    <s v="Sectoral Ministry"/>
    <m/>
    <x v="5"/>
    <m/>
    <m/>
    <s v="To be determined"/>
    <s v="Medium"/>
    <s v="Project"/>
    <s v="Investing for Employment (IFE)"/>
    <m/>
    <s v="To be determined"/>
    <s v="3. Budgeting &amp; Investment"/>
    <m/>
    <n v="11465359.27"/>
    <s v="IFE-07-RWA-C1 Concept Note: Project (W1)"/>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7"/>
    <n v="0"/>
    <n v="0"/>
    <m/>
    <m/>
    <m/>
    <m/>
    <m/>
    <s v="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
    <n v="600000"/>
    <s v="Water and Sanitation"/>
    <s v="Sanitation"/>
    <x v="14"/>
    <s v="Sectoral Ministry"/>
    <m/>
    <x v="0"/>
    <m/>
    <m/>
    <s v="To be determined"/>
    <s v="High"/>
    <s v="Project"/>
    <m/>
    <m/>
    <s v="To be determined"/>
    <m/>
    <m/>
    <n v="0"/>
    <s v="new area of Investment; project with business plan"/>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8"/>
    <n v="7630000"/>
    <n v="0.95374999999999999"/>
    <m/>
    <m/>
    <m/>
    <m/>
    <m/>
    <s v="Not Applicable"/>
    <s v="Not Applicable"/>
    <s v="Water and Sanitation"/>
    <s v="Sanitation"/>
    <x v="14"/>
    <s v="Sectoral Ministry"/>
    <m/>
    <x v="2"/>
    <n v="2022"/>
    <n v="2026"/>
    <s v="Start: 01/09/2022_x000a_End: 31/08/2026_x000a_"/>
    <m/>
    <s v="Project"/>
    <s v="BMZ/Germany"/>
    <s v="Grant/GoR"/>
    <s v="Multirateral"/>
    <s v="3. Budgeting &amp; Investment"/>
    <m/>
    <n v="7630000"/>
    <s v="New project GIZ 2024"/>
  </r>
  <r>
    <s v="12. Integrated and sustained  Waste Management Services  "/>
    <s v="12.1 Waste-to-energy (WtE) plants inceased "/>
    <s v="12.1.2 Quantity of energy (MW) generated through f WtE"/>
    <s v="22.1MW (SSP)"/>
    <s v="To be determined (TBD)"/>
    <s v="To be determined (TBD)"/>
    <n v="8000000"/>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2 Landfill gas utilisation increased "/>
    <s v="12.2.1 Number of Sites with LFG capture"/>
    <s v="To be determined (TBD)"/>
    <s v="To be determined (TBD)"/>
    <s v="To be determined (TBD)"/>
    <n v="28000000"/>
    <s v="Waste"/>
    <s v="Mitigation"/>
    <s v="Ministry of Infrastructure (MININFRA)"/>
    <s v="Sectoral Ministry "/>
    <s v="Sectoral Ministry "/>
    <s v="Sectoral Ministry "/>
    <s v="To be determined (TBD)"/>
    <m/>
    <s v="Extraction and utilization of landfill gas (LFG) for power generation in connection to semi- or fully- controlled landfills for urban areas."/>
    <s v=" 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9"/>
    <n v="27893729.68"/>
    <n v="0.99620463142857141"/>
    <m/>
    <m/>
    <m/>
    <m/>
    <m/>
    <s v="Not Applicable"/>
    <s v="Not Applicable"/>
    <s v="Water and Sanitation"/>
    <s v="Sanitation"/>
    <x v="94"/>
    <s v="Sectoral Ministry"/>
    <m/>
    <x v="2"/>
    <s v="2020*"/>
    <n v="2025"/>
    <s v="Start date:_x000a_End date: 2025_x000a_"/>
    <s v="Not Applicable"/>
    <s v="Project"/>
    <s v="Not identified"/>
    <s v="Grant"/>
    <s v="Multirateral"/>
    <s v="3. Budgeting &amp; Investment"/>
    <m/>
    <n v="27893729.68"/>
    <s v="Feasibility study ongoing and will be completed March, 2021"/>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0"/>
    <n v="0"/>
    <n v="0"/>
    <m/>
    <m/>
    <m/>
    <m/>
    <m/>
    <s v="1.Suppot to develop projects pipeline from the stratgy                                                                                           "/>
    <n v="250000"/>
    <s v="Water and Sanitation"/>
    <s v="Sanitation"/>
    <x v="94"/>
    <s v="Sectoral Ministry"/>
    <m/>
    <x v="0"/>
    <m/>
    <m/>
    <s v="To be determined"/>
    <s v="High"/>
    <s v="Technical Assistance"/>
    <s v="Not identified"/>
    <m/>
    <s v="To be determined"/>
    <s v="2. Policy, Strategy &amp; Legislation"/>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1"/>
    <n v="309972.7604410713"/>
    <n v="1.1070455730038261E-2"/>
    <n v="309972.7604410713"/>
    <m/>
    <m/>
    <m/>
    <m/>
    <s v="Not Applicable"/>
    <s v="Not Applicable"/>
    <s v="Water and Sanitation"/>
    <s v="Sanitation"/>
    <x v="94"/>
    <s v="Sectoral Ministry"/>
    <m/>
    <x v="4"/>
    <n v="2021"/>
    <n v="2022"/>
    <s v="Start: 01/07/2021_x000a_End: 30/06/2022_x000a_"/>
    <s v="Not Applicable"/>
    <s v="Project"/>
    <s v="WASAC &amp; CoK"/>
    <s v="Government of Rwanda(GoR)"/>
    <s v="Government of Rwanda(GoR)"/>
    <s v="3. Budgeting &amp; Investment"/>
    <m/>
    <n v="309972.7604410713"/>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2"/>
    <n v="1112478.5984215455"/>
    <n v="3.9731378515055198E-2"/>
    <n v="1112478.5984215455"/>
    <m/>
    <m/>
    <m/>
    <m/>
    <s v="Not Applicable"/>
    <s v="Not Applicable"/>
    <s v="Water and Sanitation"/>
    <s v="Sanitation"/>
    <x v="94"/>
    <s v="Sectoral Ministry"/>
    <m/>
    <x v="4"/>
    <n v="2021"/>
    <n v="2022"/>
    <s v="Start: 01/07/2021_x000a_End: 30/06/2022_x000a_"/>
    <s v="Not Applicable"/>
    <s v="Project"/>
    <s v="WASAC &amp; CoK"/>
    <s v="Government of Rwanda(GoR)"/>
    <s v="Government of Rwanda(GoR)"/>
    <s v="3. Budgeting &amp; Investment"/>
    <m/>
    <n v="1112478.5984215455"/>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3"/>
    <n v="0"/>
    <n v="0"/>
    <m/>
    <m/>
    <m/>
    <m/>
    <m/>
    <s v=" 1. Support to develop the concept note  2. Support to the development of feasibility study"/>
    <n v="300000"/>
    <s v="Water and Sanitation"/>
    <s v="Sanitation"/>
    <x v="2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4"/>
    <n v="0"/>
    <n v="0"/>
    <m/>
    <m/>
    <m/>
    <m/>
    <m/>
    <s v=" 1.Support to develop the concept note and ToR"/>
    <n v="300000"/>
    <s v="Water and Sanitation"/>
    <s v="Sanitation"/>
    <x v="2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5"/>
    <n v="0"/>
    <n v="0"/>
    <m/>
    <m/>
    <m/>
    <m/>
    <m/>
    <s v=" 1. Support to develop the concept note                                                               2. Support to the development of feasibility study"/>
    <n v="300000"/>
    <s v="Water and Sanitation"/>
    <s v="Sanitation"/>
    <x v="3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6"/>
    <n v="0"/>
    <n v="0"/>
    <m/>
    <m/>
    <m/>
    <m/>
    <m/>
    <s v=" 1. Support to develop the concept note                                                                          2. Support to the development of feasibility study"/>
    <n v="300000"/>
    <s v="Water and Sanitation"/>
    <s v="Sanitation"/>
    <x v="3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7"/>
    <n v="0"/>
    <n v="0"/>
    <m/>
    <m/>
    <m/>
    <m/>
    <m/>
    <s v=" 1. Support to develop the concept note  2. Support to the development of feasibility study"/>
    <n v="300000"/>
    <s v="Water and Sanitation"/>
    <s v="Sanitation"/>
    <x v="47"/>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8"/>
    <n v="0"/>
    <n v="0"/>
    <m/>
    <m/>
    <m/>
    <m/>
    <m/>
    <s v=" 1. Support to develop the concept note                                                                 2. Support to the development of feasibility study"/>
    <n v="300000"/>
    <s v="Water and Sanitation"/>
    <s v="Sanitation"/>
    <x v="47"/>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9"/>
    <n v="0"/>
    <n v="0"/>
    <m/>
    <m/>
    <m/>
    <m/>
    <m/>
    <s v=" Support to develop the concept note "/>
    <n v="300000"/>
    <s v="Water and Sanitation"/>
    <s v="Sanitation"/>
    <x v="4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0"/>
    <n v="0"/>
    <n v="0"/>
    <m/>
    <m/>
    <m/>
    <m/>
    <m/>
    <s v=" 1. Support to develop the concept note 2. Support to the development of feasibility study"/>
    <n v="300000"/>
    <s v="Water and Sanitation"/>
    <s v="Sanitation"/>
    <x v="44"/>
    <s v="Local Government (Districts, Provinces, CoK)"/>
    <m/>
    <x v="0"/>
    <n v="2021"/>
    <n v="2025"/>
    <s v="Start: 01/07/2021_x000a_End: 30/06/2025_x000a_"/>
    <s v="Medium"/>
    <s v="Project"/>
    <m/>
    <m/>
    <s v="To be determined"/>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1"/>
    <n v="0"/>
    <n v="0"/>
    <m/>
    <m/>
    <m/>
    <m/>
    <m/>
    <s v=" 1. Support to develop the concept note                                                                         2. Support to the development of feasibility study"/>
    <n v="300000"/>
    <s v="Water and Sanitation"/>
    <s v="Sanitation"/>
    <x v="33"/>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2"/>
    <n v="0"/>
    <n v="0"/>
    <m/>
    <m/>
    <m/>
    <m/>
    <m/>
    <s v=" 1. Support to develop the concept note                                                                        2. Support to the development of feasibility study"/>
    <n v="300000"/>
    <s v="Water and Sanitation"/>
    <s v="Sanitation"/>
    <x v="33"/>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3"/>
    <n v="0"/>
    <n v="0"/>
    <m/>
    <m/>
    <m/>
    <m/>
    <m/>
    <s v=" 1. Support to develop the concept note                                                                          2. Support to the development of feasibility study"/>
    <n v="300000"/>
    <s v="Water and Sanitation"/>
    <s v="Sanitation"/>
    <x v="95"/>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4"/>
    <n v="0"/>
    <n v="0"/>
    <m/>
    <m/>
    <m/>
    <m/>
    <m/>
    <s v=" 1. Support to develop the concept note                                                                       2. Support to the development of feasibility study"/>
    <n v="300000"/>
    <s v="Water and Sanitation"/>
    <s v="Sanitation"/>
    <x v="95"/>
    <s v="Local Government (Districts, Provinces, CoK)"/>
    <m/>
    <x v="0"/>
    <m/>
    <m/>
    <s v="To be determined"/>
    <s v="Medium"/>
    <s v="Project"/>
    <m/>
    <m/>
    <s v="To be determined"/>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5"/>
    <n v="713892.68506214337"/>
    <n v="2.5496167323647977E-2"/>
    <m/>
    <n v="178473.17126553584"/>
    <n v="178473.17126553584"/>
    <n v="178473.17126553584"/>
    <n v="178473.17126553584"/>
    <s v="Not Applicable"/>
    <s v="Not Applicable"/>
    <s v="Environment and Natural Resources"/>
    <s v="Private Sector Development"/>
    <x v="96"/>
    <s v="Sectoral Ministry"/>
    <m/>
    <x v="4"/>
    <n v="2021"/>
    <n v="2025"/>
    <s v="Start date: 2021_x000a_End date: 2025"/>
    <s v="Not Applicable"/>
    <s v="Project"/>
    <s v="Private Sector Federation (PSF)"/>
    <s v="Government of Rwanda(GoR)"/>
    <s v="Government of Rwanda(GoR)"/>
    <s v="3. Budgeting &amp; Investment"/>
    <m/>
    <n v="713892.68506214337"/>
    <s v="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6"/>
    <n v="0"/>
    <n v="0"/>
    <m/>
    <m/>
    <m/>
    <m/>
    <m/>
    <s v=" Support to develop the concept note "/>
    <n v="250000"/>
    <s v="Water and Sanitation"/>
    <s v="Sanitation"/>
    <x v="83"/>
    <s v="Non Government Organizations"/>
    <m/>
    <x v="0"/>
    <m/>
    <m/>
    <s v="To be determined"/>
    <s v="Medium"/>
    <s v="Project"/>
    <m/>
    <m/>
    <s v="To be determined"/>
    <s v="3. Budgeting &amp; Investment"/>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7"/>
    <n v="88000"/>
    <n v="3.142857142857143E-3"/>
    <m/>
    <m/>
    <m/>
    <m/>
    <m/>
    <s v="Not Applicable"/>
    <s v="Not Applicable"/>
    <s v="Environment and Natural Resources"/>
    <s v="Environmental Management"/>
    <x v="17"/>
    <s v="Sectoral Ministry"/>
    <m/>
    <x v="1"/>
    <n v="2021"/>
    <n v="2022"/>
    <s v="Start: 01/07/2021_x000a_End: 30/06/2022_x000a_"/>
    <s v="Not Applicable"/>
    <s v="Project"/>
    <s v="Global Environment Facility (GEF) "/>
    <s v="Grant"/>
    <s v="Multirateral"/>
    <s v="3. Budgeting &amp; Investment"/>
    <m/>
    <n v="88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8"/>
    <n v="320000"/>
    <n v="1.1428571428571429E-2"/>
    <m/>
    <m/>
    <m/>
    <m/>
    <m/>
    <s v="Not Applicable"/>
    <s v="Not Applicable"/>
    <s v="Environment and Natural Resources"/>
    <s v="Environmental Management"/>
    <x v="17"/>
    <s v="Sectoral Ministry"/>
    <m/>
    <x v="2"/>
    <n v="2022"/>
    <n v="2023"/>
    <s v="Start: 01/07/2022_x000a_End: 30/06/2023_x000a_"/>
    <s v="Not Applicable"/>
    <s v="Project"/>
    <s v="Global Environment Facility (GEF) "/>
    <s v="Grant"/>
    <s v="Multirateral"/>
    <s v="3. Budgeting &amp; Investment"/>
    <m/>
    <n v="32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9"/>
    <n v="60000"/>
    <n v="2.142857142857143E-3"/>
    <m/>
    <m/>
    <m/>
    <m/>
    <m/>
    <s v="Not Applicable"/>
    <s v="Not Applicable"/>
    <s v="Environment and Natural Resources"/>
    <s v="Environmental Management"/>
    <x v="17"/>
    <s v="Sectoral Ministry"/>
    <m/>
    <x v="1"/>
    <n v="2020"/>
    <n v="2024"/>
    <s v="Start: 01/07/2020_x000a_End: 30/12/2021_x000a_"/>
    <s v="Not Applicable"/>
    <s v="Technical Assistance"/>
    <s v="Global Environment Facility (GEF) "/>
    <s v="Grant"/>
    <s v="Multirateral"/>
    <s v="1. Knowledge Products (Capacity Building or Technology Transfer)"/>
    <m/>
    <n v="6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0"/>
    <n v="250000"/>
    <n v="8.9285714285714281E-3"/>
    <m/>
    <m/>
    <m/>
    <m/>
    <m/>
    <s v="Not Applicable"/>
    <s v="Not Applicable"/>
    <s v="Environment and Natural Resources"/>
    <s v="Environmental Management"/>
    <x v="17"/>
    <s v="Sectoral Ministry"/>
    <m/>
    <x v="2"/>
    <n v="2021"/>
    <n v="2024"/>
    <s v="Start: 01/07/2021_x000a_End: 30/06/2024_x000a_"/>
    <s v="Not Applicable"/>
    <s v="Technical Assistance"/>
    <s v="GCF"/>
    <s v="Grant"/>
    <s v="Multirateral"/>
    <s v="1. Knowledge Products (Capacity Building or Technology Transfer)"/>
    <m/>
    <n v="25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1"/>
    <n v="7284911"/>
    <n v="0.26017539285714286"/>
    <n v="409380"/>
    <n v="1415000"/>
    <n v="2007752"/>
    <n v="1546409"/>
    <n v="1906370"/>
    <m/>
    <m/>
    <s v="Environment and Natural Resources"/>
    <s v="Environmental Management"/>
    <x v="17"/>
    <s v="Sectoral Ministry"/>
    <m/>
    <x v="2"/>
    <n v="2022"/>
    <n v="2027"/>
    <s v="Start: 01/03/2022_x000a_End: 30/03/2027_x000a_"/>
    <m/>
    <s v="Project"/>
    <s v="UNDP/GEF"/>
    <s v="Grant"/>
    <s v="Multirateral"/>
    <s v="3. Budgeting &amp; Investment"/>
    <m/>
    <n v="7284911"/>
    <s v="Updated fron Without support to ongoing (UNDP 2024)"/>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2"/>
    <n v="0"/>
    <n v="0"/>
    <m/>
    <m/>
    <m/>
    <m/>
    <m/>
    <s v=" Support to develop the concept note "/>
    <n v="300000"/>
    <s v="Environment and Natural Resources"/>
    <s v="Environmental Management"/>
    <x v="17"/>
    <s v="Sectoral Ministry"/>
    <m/>
    <x v="0"/>
    <m/>
    <m/>
    <s v="To be determined"/>
    <s v="Medium"/>
    <s v="Project"/>
    <m/>
    <m/>
    <s v="To be determined"/>
    <m/>
    <m/>
    <n v="0"/>
    <s v="New area of investment"/>
  </r>
  <r>
    <s v="12. Integrated and sustained  Waste Management Services  "/>
    <s v="12.2 Landfill gas utilisation increased "/>
    <s v="12.2.2 Quantity (MW) of LFG genera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3 Aerobic composting increased"/>
    <s v="12.3.1 Amount produced (t)"/>
    <s v="To be determined (TBD)"/>
    <s v="To be determined (TBD)"/>
    <s v="To be determined (TBD)"/>
    <n v="6000000"/>
    <s v="Waste"/>
    <s v="Mitigation"/>
    <s v="Ministry of Infrastructure (MININFRA)"/>
    <s v="Sectoral Ministry "/>
    <m/>
    <s v="Sectoral Ministry "/>
    <s v="To be determined (TBD)"/>
    <m/>
    <s v="Development of commercial scale aerobic composting systems for agricultural and forestry residue, manure, food processing, household kitchen and garden waste, and biosolids (organic solids from treated sewage)."/>
    <s v="Reduction in CH4 emissions, since methane-producing microbes are not active in the presence of oxygen."/>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3 Aerobic composting increased"/>
    <s v="12.3.2 Composting rate (% organic waste compos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x v="4"/>
    <s v="To be determined"/>
    <m/>
    <x v="3"/>
    <m/>
    <m/>
    <s v="To be determined"/>
    <s v="Not Applicable"/>
    <s v="To be determined"/>
    <m/>
    <m/>
    <s v="To be determined"/>
    <m/>
    <m/>
    <m/>
    <m/>
  </r>
  <r>
    <s v="12. Integrated and sustained  Waste Management Services  "/>
    <s v="12.4 Waste-water treatment plants (WWTP) increased "/>
    <s v="12.4.1 Number of WWTP facilities"/>
    <s v="To be determined (TBD)"/>
    <s v="To be determined (TBD)"/>
    <s v="To be determined (TBD)"/>
    <n v="1500000"/>
    <s v="Waste"/>
    <s v="Mitigation"/>
    <s v="Ministry of Infrastructure (MININFRA)"/>
    <s v="Sectoral Ministry "/>
    <s v="Sectoral Ministry "/>
    <s v="Sectoral Ministry "/>
    <s v="To be determined (TBD)"/>
    <m/>
    <s v="Investment in wastewater treatment and reuse technology, reducing methane emissions from wastewater and providing a nutrient-rich digestate that can be used as a fertilizer. "/>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3"/>
    <n v="1643635.0982646428"/>
    <n v="1.0957567321764285"/>
    <n v="61994.552088214259"/>
    <n v="61994.552088214259"/>
    <n v="61994.552088214259"/>
    <n v="354305.02068000002"/>
    <n v="1103346.42132"/>
    <s v="Not Applicable"/>
    <s v="Not Applicable"/>
    <s v="Water and Sanitation"/>
    <s v="Sanitation"/>
    <x v="63"/>
    <s v="Sectoral Ministry"/>
    <m/>
    <x v="2"/>
    <s v="2020*"/>
    <n v="2026"/>
    <s v="Start date:7/1/2019_x000a_Current End date:17/30/2025 Extended to 2026"/>
    <s v="Not Applicable"/>
    <s v="Technical Assistance"/>
    <s v="Wolrd Bank/GoR"/>
    <s v="Grant"/>
    <s v="Multirateral"/>
    <s v="1. Knowledge Products (Capacity Building or Technology Transfer)"/>
    <m/>
    <n v="1020967.9661646427"/>
    <s v="Extended from $309,373 from ongoing to ongoing . MINECOFIN MTPIP"/>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4"/>
    <n v="112889184"/>
    <n v="75.259456"/>
    <m/>
    <m/>
    <m/>
    <m/>
    <m/>
    <s v="Not Applicable"/>
    <s v="Not Applicable"/>
    <s v="Water and Sanitation"/>
    <s v="Sanitation"/>
    <x v="63"/>
    <s v="Sectoral Ministry"/>
    <m/>
    <x v="2"/>
    <s v="2020*"/>
    <n v="2024"/>
    <s v="Start date:_x000a_Current End date:2024"/>
    <s v="Not Applicable"/>
    <s v="Project"/>
    <s v="AfDB and EIB"/>
    <s v="Loan"/>
    <s v="Multirateral"/>
    <s v="3. Budgeting &amp; Investment"/>
    <m/>
    <n v="112889184"/>
    <s v="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5"/>
    <n v="3125763.4254590906"/>
    <n v="2.0838422836393939"/>
    <n v="3125763.4254590906"/>
    <m/>
    <m/>
    <m/>
    <m/>
    <s v="Not Applicable"/>
    <s v="Not Applicable"/>
    <s v="Water and Sanitation"/>
    <s v="Sanitation"/>
    <x v="63"/>
    <s v="Sectoral Ministry"/>
    <m/>
    <x v="4"/>
    <n v="2021"/>
    <n v="2022"/>
    <s v="Start: 01/07/2021_x000a_End: 30/06/2022_x000a_"/>
    <s v="Not Applicable"/>
    <s v="Project"/>
    <s v="WASAC &amp; AfDB"/>
    <s v="Grant/GoR"/>
    <s v="Multirateral"/>
    <s v="3. Budgeting &amp; Investment"/>
    <m/>
    <n v="3125763.425459090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6"/>
    <n v="4479399.1080500754"/>
    <n v="2.9862660720333838"/>
    <n v="4479399.1080500754"/>
    <m/>
    <m/>
    <m/>
    <m/>
    <s v="Not Applicable"/>
    <s v="Not Applicable"/>
    <s v="Water and Sanitation"/>
    <s v="Sanitation"/>
    <x v="63"/>
    <s v="Sectoral Ministry"/>
    <m/>
    <x v="4"/>
    <n v="2021"/>
    <n v="2022"/>
    <s v="Start: 01/07/2021_x000a_End: 30/06/2022_x000a_"/>
    <s v="Not Applicable"/>
    <s v="Project"/>
    <s v="GoR, WASAC &amp; Kigali Water Ltd (Metito)"/>
    <s v="Government of Rwanda(GoR)"/>
    <s v="Government of Rwanda(GoR)"/>
    <s v="3. Budgeting &amp; Investment"/>
    <m/>
    <n v="4479399.108050075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7"/>
    <n v="791847.7862475951"/>
    <n v="0.52789852416506344"/>
    <n v="791847.7862475951"/>
    <m/>
    <m/>
    <m/>
    <m/>
    <s v="Not Applicable"/>
    <s v="Not Applicable"/>
    <s v="Water and Sanitation"/>
    <s v="Sanitation"/>
    <x v="63"/>
    <s v="Sectoral Ministry"/>
    <m/>
    <x v="4"/>
    <n v="2021"/>
    <n v="2022"/>
    <s v="Start: 01/07/2021_x000a_End: 30/06/2022_x000a_"/>
    <s v="Not Applicable"/>
    <s v="Project"/>
    <s v="WASAC&amp; AfDB"/>
    <s v="Grant/GoR"/>
    <s v="Multirateral"/>
    <s v="3. Budgeting &amp; Investment"/>
    <m/>
    <n v="791847.7862475951"/>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8"/>
    <n v="14084838.527336443"/>
    <n v="9.3898923515576289"/>
    <n v="14084838.527336443"/>
    <m/>
    <m/>
    <m/>
    <m/>
    <s v="Not Applicable"/>
    <s v="Not Applicable"/>
    <s v="Water and Sanitation"/>
    <s v="Sanitation"/>
    <x v="63"/>
    <s v="Sectoral Ministry"/>
    <m/>
    <x v="4"/>
    <n v="2021"/>
    <n v="2022"/>
    <s v="Start: 01/07/2021_x000a_End: 30/06/2022_x000a_"/>
    <s v="Not Applicable"/>
    <s v="Project"/>
    <s v="WASAC, AfDB &amp; CoK"/>
    <s v="Grant/GoR"/>
    <s v="Multirateral"/>
    <s v="3. Budgeting &amp; Investment"/>
    <m/>
    <n v="14084838.52733644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9"/>
    <n v="2462317.332747465"/>
    <n v="1.6415448884983099"/>
    <n v="2462317.332747465"/>
    <m/>
    <m/>
    <m/>
    <m/>
    <s v="Not Applicable"/>
    <s v="Not Applicable"/>
    <s v="Water and Sanitation"/>
    <s v="Sanitation"/>
    <x v="63"/>
    <s v="Sectoral Ministry"/>
    <m/>
    <x v="4"/>
    <n v="2021"/>
    <n v="2022"/>
    <s v="Start: 01/07/2021_x000a_End: 30/06/2022_x000a_"/>
    <s v="Not Applicable"/>
    <s v="Project"/>
    <s v="WASAC, AfDB &amp; CoK"/>
    <s v="Grant/GoR"/>
    <s v="Multirateral"/>
    <s v="3. Budgeting &amp; Investment"/>
    <m/>
    <n v="2462317.332747465"/>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0"/>
    <n v="51662.126740178552"/>
    <n v="3.4441417826785704E-2"/>
    <n v="51662.126740178552"/>
    <m/>
    <m/>
    <m/>
    <m/>
    <s v="Not Applicable"/>
    <s v="Not Applicable"/>
    <s v="Water and Sanitation"/>
    <s v="Sanitation"/>
    <x v="63"/>
    <s v="Sectoral Ministry"/>
    <m/>
    <x v="4"/>
    <n v="2021"/>
    <n v="2022"/>
    <s v="Start: 01/07/2021_x000a_End: 30/06/2022_x000a_"/>
    <s v="Not Applicable"/>
    <s v="Project"/>
    <s v="WASAC &amp; Districts"/>
    <s v="Government of Rwanda(GoR)"/>
    <s v="Government of Rwanda(GoR)"/>
    <s v="3. Budgeting &amp; Investment"/>
    <m/>
    <n v="51662.12674017855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1"/>
    <n v="197233.54105551704"/>
    <n v="0.13148902737034468"/>
    <n v="197233.54105551704"/>
    <m/>
    <m/>
    <m/>
    <m/>
    <s v="Not Applicable"/>
    <s v="Not Applicable"/>
    <s v="Water and Sanitation"/>
    <s v="Sanitation"/>
    <x v="63"/>
    <s v="Sectoral Ministry"/>
    <m/>
    <x v="4"/>
    <n v="2021"/>
    <n v="2022"/>
    <s v="Start: 01/07/2021_x000a_End: 30/06/2022_x000a_"/>
    <s v="Not Applicable"/>
    <s v="Project"/>
    <s v="WASAC &amp; Districts"/>
    <s v="Government of Rwanda(GoR)"/>
    <s v="Government of Rwanda(GoR)"/>
    <s v="3. Budgeting &amp; Investment"/>
    <m/>
    <n v="197233.5410555170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2"/>
    <n v="1319607.399908623"/>
    <n v="0.87973826660574861"/>
    <n v="1319607.399908623"/>
    <m/>
    <m/>
    <m/>
    <m/>
    <s v="Not Applicable"/>
    <s v="Not Applicable"/>
    <s v="Water and Sanitation"/>
    <s v="Sanitation"/>
    <x v="63"/>
    <s v="Sectoral Ministry"/>
    <m/>
    <x v="4"/>
    <n v="2021"/>
    <n v="2022"/>
    <s v="Start: 01/07/2021_x000a_End: 30/06/2022_x000a_"/>
    <s v="Not Applicable"/>
    <s v="Project"/>
    <s v="WASAC &amp; CoK"/>
    <s v="Government of Rwanda(GoR)"/>
    <s v="Government of Rwanda(GoR)"/>
    <s v="3. Budgeting &amp; Investment"/>
    <m/>
    <n v="1319607.39990862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3"/>
    <n v="7762073.3812609222"/>
    <n v="5.1747155875072819"/>
    <n v="7762073.3812609222"/>
    <m/>
    <m/>
    <m/>
    <m/>
    <s v="Not Applicable"/>
    <s v="Not Applicable"/>
    <s v="Water and Sanitation"/>
    <s v="Sanitation"/>
    <x v="63"/>
    <s v="Sectoral Ministry"/>
    <m/>
    <x v="4"/>
    <n v="2021"/>
    <n v="2022"/>
    <s v="Start: 01/07/2021_x000a_End: 30/06/2022_x000a_"/>
    <s v="Not Applicable"/>
    <s v="Project"/>
    <s v="WASAC &amp; CoK"/>
    <s v="Government of Rwanda(GoR)"/>
    <s v="Government of Rwanda(GoR)"/>
    <s v="3. Budgeting &amp; Investment"/>
    <m/>
    <n v="7762073.381260922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4"/>
    <n v="0"/>
    <n v="0"/>
    <m/>
    <m/>
    <m/>
    <m/>
    <m/>
    <s v="1.Review of the concept note and development of the project proposal                  2. Support to the development of feasibility study"/>
    <n v="250000"/>
    <s v="Water and Sanitation"/>
    <s v="Sanitation"/>
    <x v="97"/>
    <s v="Non Government Organizations"/>
    <m/>
    <x v="5"/>
    <m/>
    <m/>
    <s v="To be determined"/>
    <s v="Medium"/>
    <s v="Project"/>
    <m/>
    <m/>
    <s v="To be determined"/>
    <s v="3. Budgeting &amp; Investment"/>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5"/>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6"/>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7"/>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8"/>
    <n v="0"/>
    <n v="0"/>
    <m/>
    <m/>
    <m/>
    <m/>
    <m/>
    <m/>
    <m/>
    <s v="Water and Sanitation"/>
    <s v="Sanitation"/>
    <x v="63"/>
    <s v="Sectoral Ministry"/>
    <m/>
    <x v="0"/>
    <m/>
    <m/>
    <s v="To be determined"/>
    <s v="Medium"/>
    <s v="Project"/>
    <s v="MINECOFIN,_x000a_MININFRA,_x000a_WASAC &amp;_x000a_Districts"/>
    <m/>
    <s v="To be determined"/>
    <s v="3. Budgeting &amp; Investment"/>
    <m/>
    <n v="0"/>
    <s v="New project MINECOFIn MTPIP 2024, Mixed funds $67,24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9"/>
    <n v="182883.92866023208"/>
    <n v="0.12192261910682138"/>
    <n v="182883.92866023208"/>
    <m/>
    <m/>
    <m/>
    <m/>
    <s v="Not Applicable"/>
    <s v="Not Applicable"/>
    <s v="Water and Sanitation"/>
    <s v="Sanitation"/>
    <x v="63"/>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0"/>
    <n v="4712499.2357879896"/>
    <n v="3.141666157191993"/>
    <n v="4712499.2357879896"/>
    <m/>
    <m/>
    <m/>
    <m/>
    <s v="Not Applicable"/>
    <s v="Not Applicable"/>
    <s v="Water and Sanitation"/>
    <s v="Sanitation"/>
    <x v="94"/>
    <s v="Sectoral Ministry"/>
    <m/>
    <x v="4"/>
    <n v="2021"/>
    <n v="2022"/>
    <s v="Start: 01/07/2021_x000a_End: 30/06/2022_x000a_"/>
    <s v="Not Applicable"/>
    <s v="Project"/>
    <s v="WASAC, AfDB &amp; Districts"/>
    <s v="Grant/GoR"/>
    <s v="Multirateral"/>
    <s v="3. Budgeting &amp; Investment"/>
    <m/>
    <n v="4712499.235787989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1"/>
    <n v="90240000"/>
    <n v="60.16"/>
    <n v="40000000"/>
    <n v="50240000"/>
    <m/>
    <m/>
    <m/>
    <s v="1.Review of the concept note and development of the project proposal            2. Support to the development of feasibility study"/>
    <n v="250000"/>
    <s v="Water and Sanitation"/>
    <s v="Sanitation"/>
    <x v="94"/>
    <s v="Sectoral Ministry"/>
    <m/>
    <x v="5"/>
    <n v="2021"/>
    <n v="2022"/>
    <s v="Start: 01/07/2021_x000a_End: 30/06/2022_x000a_"/>
    <s v="Medium"/>
    <s v="Project"/>
    <s v="French Embassy"/>
    <m/>
    <s v="To be determined"/>
    <s v="3. Budgeting &amp; Investment"/>
    <m/>
    <n v="9024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2"/>
    <n v="115000000"/>
    <n v="76.666666666666671"/>
    <m/>
    <n v="15000000"/>
    <n v="100000000"/>
    <m/>
    <m/>
    <s v="1.Review of the concept note and development of the project proposal          2. Support to the development of feasibility study"/>
    <n v="250000"/>
    <s v="Water and Sanitation"/>
    <s v="Sanitation"/>
    <x v="94"/>
    <s v="Sectoral Ministry"/>
    <m/>
    <x v="5"/>
    <n v="2024"/>
    <n v="2027"/>
    <s v="Start: 01/07/2024_x000a_End: 30/06/2027_x000a_"/>
    <s v="Medium"/>
    <s v="Project"/>
    <m/>
    <m/>
    <s v="To be determined"/>
    <s v="3. Budgeting &amp; Investment"/>
    <m/>
    <n v="1150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3"/>
    <n v="3700000"/>
    <n v="2.4666666666666668"/>
    <n v="1700000"/>
    <n v="2000000"/>
    <m/>
    <m/>
    <m/>
    <s v="1.Review of the concept note and development of the project proposal            2. Support to the development of feasibility study"/>
    <n v="250000"/>
    <s v="Water and Sanitation"/>
    <s v="Sanitation"/>
    <x v="94"/>
    <s v="Sectoral Ministry"/>
    <m/>
    <x v="5"/>
    <n v="2023"/>
    <n v="2026"/>
    <s v="Start: 01/07/2023_x000a_End: 30/06/2024_x000a_"/>
    <s v="Medium"/>
    <s v="Project"/>
    <s v="Ministry of Finance and Economic Planning (MINECOFIN)/GoR"/>
    <m/>
    <s v="To be determined"/>
    <s v="3. Budgeting &amp; Investment"/>
    <m/>
    <n v="37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4"/>
    <n v="0"/>
    <n v="0"/>
    <m/>
    <m/>
    <m/>
    <n v="0"/>
    <n v="0"/>
    <s v=" 1. Support to develop the concept note                                                                      2. Support to the development of feasibility study"/>
    <n v="300000"/>
    <s v="Water and Sanitation"/>
    <s v="Sanitation"/>
    <x v="94"/>
    <s v="Sectoral Ministry"/>
    <m/>
    <x v="0"/>
    <n v="2023"/>
    <n v="2026"/>
    <s v="To be determined"/>
    <s v="Medium"/>
    <s v="Project"/>
    <m/>
    <m/>
    <s v="To be determined"/>
    <s v="3. Budgeting &amp; Investment"/>
    <m/>
    <n v="0"/>
    <s v="New project , MINEcOFIN MTPIP2024, Mixed funds $13,295,259"/>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5"/>
    <n v="7687146.8200000003"/>
    <n v="5.1247645466666665"/>
    <m/>
    <m/>
    <m/>
    <m/>
    <m/>
    <m/>
    <m/>
    <s v="Water and Sanitation"/>
    <s v="Sanitation"/>
    <x v="94"/>
    <s v="Sectoral Ministry"/>
    <m/>
    <x v="5"/>
    <n v="2023"/>
    <n v="2026"/>
    <s v="Start: 01/07/2023_x000a_End: 30/06/2026_x000a_"/>
    <s v="Medium"/>
    <s v="Project"/>
    <m/>
    <m/>
    <s v="To be determined"/>
    <s v="3. Budgeting &amp; Investment"/>
    <m/>
    <n v="7687146.8200000003"/>
    <s v="New project 202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6"/>
    <n v="45900000"/>
    <n v="30.6"/>
    <m/>
    <n v="10000000"/>
    <n v="35900000"/>
    <m/>
    <m/>
    <s v="1.Review of the concept note and development of the project proposal                            2. Support to the development of feasibility study"/>
    <n v="250000"/>
    <s v="Water and Sanitation"/>
    <s v="Sanitation"/>
    <x v="94"/>
    <s v="Sectoral Ministry"/>
    <m/>
    <x v="5"/>
    <n v="2024"/>
    <n v="2027"/>
    <s v="Start: 01/07/2024_x000a_End: 30/06/2027_x000a_"/>
    <s v="Medium"/>
    <s v="Project"/>
    <s v="Ministry of Finance and Economic Planning (MINECOFIN)/GoR"/>
    <m/>
    <s v="To be determined"/>
    <s v="3. Budgeting &amp; Investment"/>
    <m/>
    <n v="459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7"/>
    <n v="0"/>
    <n v="0"/>
    <m/>
    <m/>
    <m/>
    <m/>
    <m/>
    <s v=" 1. Support to develop the concept note                                                                      2. Support to the development of feasibility study"/>
    <n v="250000"/>
    <s v="Water and Sanitation"/>
    <s v="Sanitation"/>
    <x v="34"/>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8"/>
    <n v="0"/>
    <n v="0"/>
    <m/>
    <m/>
    <m/>
    <m/>
    <m/>
    <s v=" 1. Support to develop the concept note                                                                2. Support to the development of feasibility study"/>
    <n v="250000"/>
    <s v="Water and Sanitation"/>
    <s v="Sanitation"/>
    <x v="47"/>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9"/>
    <n v="0"/>
    <n v="0"/>
    <m/>
    <m/>
    <m/>
    <m/>
    <m/>
    <s v=" 1. Support to develop the concept note                                                                  2. Support to the development of feasibility study"/>
    <n v="250000"/>
    <s v="Water and Sanitation"/>
    <s v="Sanitation"/>
    <x v="44"/>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0"/>
    <n v="0"/>
    <n v="0"/>
    <m/>
    <m/>
    <m/>
    <m/>
    <m/>
    <s v=" Support to develop the concept note "/>
    <n v="250000"/>
    <s v="Water and Sanitation"/>
    <s v="Sanitation"/>
    <x v="33"/>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1"/>
    <n v="0"/>
    <n v="0"/>
    <m/>
    <m/>
    <m/>
    <m/>
    <m/>
    <s v=" 1. Support to develop the concept note                                                                 2. Support to the development of feasibility study"/>
    <n v="250000"/>
    <s v="Water and Sanitation"/>
    <s v="Sanitation"/>
    <x v="33"/>
    <s v="Local Government (Districts, Provinces, CoK)"/>
    <m/>
    <x v="0"/>
    <m/>
    <m/>
    <s v="To be determined"/>
    <s v="Medium"/>
    <s v="Project"/>
    <m/>
    <m/>
    <s v="To be determined"/>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2"/>
    <n v="20849.689175193322"/>
    <n v="1.3899792783462215E-2"/>
    <n v="20849.689175193322"/>
    <m/>
    <m/>
    <m/>
    <m/>
    <s v="Not Applicable"/>
    <s v="Not Applicable"/>
    <s v="Water and Sanitation"/>
    <s v="Sanitation"/>
    <x v="6"/>
    <s v="Non Government Organizations"/>
    <m/>
    <x v="1"/>
    <s v="2020*"/>
    <n v="2020"/>
    <s v="Start date: 2017_x000a_Current end date: 2020_x000a_"/>
    <s v="Not Applicable"/>
    <s v="Project"/>
    <m/>
    <s v="Grant/GoR"/>
    <s v="Multirateral"/>
    <s v="3. Budgeting &amp; Investment"/>
    <m/>
    <n v="20849.689175193322"/>
    <s v="Nyarugenge, Rwamagana,Kayonza"/>
  </r>
  <r>
    <s v="12. Integrated and sustained  Waste Management Services  "/>
    <s v="12.4 Waste-water treatment plants (WWTP) increased "/>
    <s v="12.4.2 Number of households connected to WWTP disaggregated by gender of head of household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3"/>
    <n v="12458252.1335"/>
    <n v="8.3055014223333341"/>
    <n v="1274700.8"/>
    <m/>
    <m/>
    <n v="3485679.9307200001"/>
    <n v="7697871.4027800001"/>
    <s v="Not Applicable"/>
    <s v="Not Applicable"/>
    <s v="Water and Sanitation"/>
    <s v="Sanitation"/>
    <x v="94"/>
    <s v="Sectoral Ministry"/>
    <m/>
    <x v="2"/>
    <s v="2020*"/>
    <n v="2026"/>
    <s v="Start date: 1/07/2015_x000a_Current end date: 7/1/2021_x000a_Extended to 2026"/>
    <s v="Not Applicable"/>
    <s v="Project"/>
    <s v="ADF, KFW, CDF/GoR "/>
    <s v="Grant/GoR"/>
    <s v="Multirateral"/>
    <s v="2. Policy, Strategy &amp; Legislation"/>
    <m/>
    <n v="14535889.523290906"/>
    <s v="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n v="164300000"/>
    <s v="Water"/>
    <s v="Adaptation"/>
    <s v="Ministry of Environment (MoE)_x000a_"/>
    <s v="Environment or Climate Change"/>
    <s v="Environment or Climate Change"/>
    <s v="Sectoral Ministry "/>
    <s v="To be determined (TBD)"/>
    <m/>
    <m/>
    <s v="Global mitigation of climate change and promote carbon sequestration through Ecosystem rehabilitation "/>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4"/>
    <n v="0"/>
    <n v="0"/>
    <m/>
    <m/>
    <m/>
    <m/>
    <m/>
    <s v="No immediate activity  so far "/>
    <n v="250000"/>
    <s v="Environment and Natural Resources"/>
    <s v="Integrated Water Resources Management "/>
    <x v="98"/>
    <s v="Sectoral Ministry"/>
    <m/>
    <x v="0"/>
    <m/>
    <m/>
    <s v="To be determined"/>
    <s v="High"/>
    <s v="Project"/>
    <m/>
    <m/>
    <s v="To be determined"/>
    <s v="3. Budgeting &amp; Investment"/>
    <m/>
    <n v="0"/>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5"/>
    <n v="10000000"/>
    <n v="6.0864272671941569E-2"/>
    <m/>
    <m/>
    <m/>
    <m/>
    <m/>
    <s v="1.Review of the concept note and development of the project proposal                       2. Support to the development of feasibility study"/>
    <n v="260000"/>
    <s v="Environment and Natural Resources"/>
    <s v="Integrated Water Resources Management "/>
    <x v="98"/>
    <s v="Sectoral Ministry"/>
    <m/>
    <x v="5"/>
    <m/>
    <m/>
    <s v="To be determined"/>
    <s v="High"/>
    <s v="Project"/>
    <s v="GCF"/>
    <m/>
    <s v="To be determined"/>
    <s v="3. Budgeting &amp; Investment"/>
    <m/>
    <n v="10000000"/>
    <s v="Concept note submited to GCF"/>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6"/>
    <n v="28080"/>
    <n v="1.7090687766281194E-4"/>
    <m/>
    <n v="28080"/>
    <m/>
    <m/>
    <m/>
    <s v="Not Applicable"/>
    <m/>
    <s v="Environment and Natural Resources"/>
    <s v="Integrated Water Resources Management "/>
    <x v="31"/>
    <s v="Non Government Organizations"/>
    <m/>
    <x v="1"/>
    <n v="2021"/>
    <n v="2022"/>
    <s v="Start date:2021_x000a_Current end date: 2022"/>
    <m/>
    <s v="Technical Assistance"/>
    <s v="SNV"/>
    <s v="Grant"/>
    <s v="Multirateral"/>
    <s v="4. Monitoring &amp; Evaluation (M&amp;E)"/>
    <m/>
    <n v="28080"/>
    <s v="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7"/>
    <n v="0"/>
    <n v="0"/>
    <m/>
    <m/>
    <m/>
    <m/>
    <m/>
    <s v=" 1.Support to develop the concept note                                                                2. Purchase and distribution of water storage equipment "/>
    <n v="260000"/>
    <s v="Environment and Natural Resources"/>
    <s v="Integrated Water Resources Management "/>
    <x v="98"/>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8"/>
    <n v="0"/>
    <n v="0"/>
    <m/>
    <m/>
    <m/>
    <m/>
    <m/>
    <s v=" Support to develop the concept note and develop awereness tools"/>
    <n v="260000"/>
    <s v="Environment and Natural Resources"/>
    <s v="Integrated Water Resources Management "/>
    <x v="98"/>
    <s v="Sectoral Ministry"/>
    <m/>
    <x v="0"/>
    <m/>
    <m/>
    <s v="To be determined"/>
    <s v="Medium"/>
    <s v="Technical Assistance"/>
    <m/>
    <m/>
    <s v="To be determined"/>
    <s v="1. Knowledge Products (Capacity Building or Technology Transfer)"/>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9"/>
    <n v="26554424.219999999"/>
    <n v="0.16162157163724894"/>
    <m/>
    <m/>
    <m/>
    <m/>
    <m/>
    <s v=" Support to develop the concept note and develop awereness tools"/>
    <n v="260000"/>
    <s v="Environment and Natural Resources"/>
    <s v="Integrated Water Resources Management "/>
    <x v="98"/>
    <s v="Sectoral Ministry"/>
    <m/>
    <x v="5"/>
    <m/>
    <m/>
    <s v="To be determined"/>
    <s v="Medium"/>
    <s v="Project"/>
    <m/>
    <m/>
    <s v="To be determined"/>
    <s v="3. Budgeting &amp; Investment"/>
    <m/>
    <n v="26554424.219999999"/>
    <s v="Concept note 2022, 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0"/>
    <n v="0"/>
    <n v="0"/>
    <m/>
    <m/>
    <m/>
    <m/>
    <m/>
    <s v=" 1.Support to develop the concept note. . Purchase and distribution of water storage equipment "/>
    <n v="260000"/>
    <s v="Environment and Natural Resources"/>
    <s v="Integrated Water Resources Management "/>
    <x v="98"/>
    <s v="Sectoral Ministry"/>
    <m/>
    <x v="5"/>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1"/>
    <n v="171001.68641920207"/>
    <n v="1.0407893269580163E-3"/>
    <n v="171001.68641920207"/>
    <m/>
    <m/>
    <m/>
    <m/>
    <s v="Not Applicable"/>
    <s v="Not Applicable"/>
    <s v="Environment and Natural Resources"/>
    <s v="Environmental Management"/>
    <x v="17"/>
    <s v="Sectoral Ministry"/>
    <m/>
    <x v="1"/>
    <s v="2020*"/>
    <n v="2021"/>
    <s v="Start date:15/11/2016 _x000a_Current End date:15/11/2021_x000a_"/>
    <s v="Not Applicable"/>
    <s v="Project"/>
    <s v="ITALY"/>
    <s v="Grant/GoR"/>
    <s v="Bilateral"/>
    <s v="3. Budgeting &amp; Investment"/>
    <m/>
    <n v="171001.68641920207"/>
    <s v=" Gasabo, Kicukiro"/>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2"/>
    <n v="0"/>
    <n v="0"/>
    <m/>
    <m/>
    <m/>
    <m/>
    <m/>
    <s v="1.Review of the concept note and development of the project proposal  2. Support to the development of feasibility study"/>
    <n v="350000"/>
    <s v="Environment and Natural Resources"/>
    <s v="Environmental Management"/>
    <x v="14"/>
    <s v="Sectoral Ministry"/>
    <m/>
    <x v="5"/>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3"/>
    <n v="0"/>
    <n v="0"/>
    <m/>
    <m/>
    <m/>
    <m/>
    <m/>
    <s v="1.Review of the concept note and development of the project proposal  2. Support to the development of feasibility study"/>
    <n v="350000"/>
    <s v="Environment and Natural Resources"/>
    <s v="Environmental Management"/>
    <x v="17"/>
    <s v="Sectoral Ministry"/>
    <m/>
    <x v="0"/>
    <m/>
    <m/>
    <s v="To be determined"/>
    <s v="High"/>
    <s v="Project"/>
    <m/>
    <m/>
    <s v="To be determined"/>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4"/>
    <n v="0"/>
    <n v="0"/>
    <m/>
    <m/>
    <m/>
    <m/>
    <m/>
    <s v="1.Review of the concept note and development of the project proposal  2. Support to the development of feasibility study"/>
    <n v="350000"/>
    <s v="Environment and Natural Resources"/>
    <s v="Environmental Management"/>
    <x v="17"/>
    <s v="Sectoral Ministry"/>
    <m/>
    <x v="0"/>
    <m/>
    <m/>
    <s v="To be determined"/>
    <s v="Medium"/>
    <s v="Project"/>
    <s v="Rwanda Green Fund "/>
    <m/>
    <s v="To be determined"/>
    <m/>
    <m/>
    <n v="0"/>
    <s v="New area of investement                                                                                Updated from  (REMA,2024)"/>
  </r>
  <r>
    <s v="jmjmmjjmm   p"/>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5"/>
    <n v="0"/>
    <n v="0"/>
    <m/>
    <m/>
    <m/>
    <m/>
    <m/>
    <s v="1.Review of the concept note and development of the project proposal  2. Support to the development of feasibility study"/>
    <n v="350000"/>
    <s v="Environment and Natural Resources"/>
    <s v="Environmental Management"/>
    <x v="15"/>
    <s v="Sectoral Ministry"/>
    <m/>
    <x v="0"/>
    <m/>
    <m/>
    <s v="To be determined"/>
    <s v="Medium"/>
    <s v="Project"/>
    <s v="RPCL"/>
    <m/>
    <s v="To be determined"/>
    <m/>
    <m/>
    <n v="0"/>
    <s v="New area of investement                                                                                Updated from  (IUCN,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6"/>
    <n v="0"/>
    <n v="0"/>
    <m/>
    <m/>
    <m/>
    <m/>
    <m/>
    <s v="1.Review of the concept note and development of the project proposal  2. Support to the development of feasibility study"/>
    <n v="350000"/>
    <s v="Environment and Natural Resources"/>
    <s v="Environmental Management"/>
    <x v="17"/>
    <s v="Sectoral Ministry"/>
    <m/>
    <x v="0"/>
    <m/>
    <m/>
    <s v="To be determined"/>
    <s v="Medium"/>
    <s v="Project"/>
    <s v="KfW"/>
    <m/>
    <s v="To be determined"/>
    <m/>
    <m/>
    <n v="0"/>
    <s v="New area of investement                                                                                Updated from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7"/>
    <n v="2483558.7651102506"/>
    <n v="1.5115999787646078E-2"/>
    <m/>
    <n v="161473.03361019894"/>
    <n v="848706.44135373202"/>
    <n v="636801.80319195846"/>
    <n v="836577.48695436097"/>
    <s v="Not Applicable"/>
    <s v="Not Applicable"/>
    <s v="Environment and Natural Resources"/>
    <s v="Environmental Management"/>
    <x v="17"/>
    <s v="Sectoral Ministry"/>
    <m/>
    <x v="2"/>
    <s v="2020*"/>
    <n v="2027"/>
    <s v="Start date: 12/7/2017_x000a_End date: 30/4/2021                     Extended to 2027_x000a_"/>
    <s v="Not Applicable"/>
    <s v="Project"/>
    <s v="FONERWA, ITALY, LDCFII "/>
    <s v="Grant/GoR"/>
    <s v="Multirateral"/>
    <s v="3. Budgeting &amp; Investment"/>
    <m/>
    <n v="2483558.7651102506"/>
    <s v="Kicukiro, Gasabo                                                                                Updated from $1,114,274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8"/>
    <n v="3000000"/>
    <n v="1.8259281801582473E-2"/>
    <m/>
    <m/>
    <n v="1000000"/>
    <n v="1000000"/>
    <n v="1000000"/>
    <s v="Not Applicable"/>
    <s v="Not Applicable"/>
    <s v="Environment and Natural Resources"/>
    <s v="Environmental Management"/>
    <x v="99"/>
    <s v="Non Government Organizations"/>
    <s v="Dr. Olivier Nsengimana"/>
    <x v="2"/>
    <n v="2020"/>
    <n v="2024"/>
    <s v="Start date: 2020_x000a_End date: 2024  _x000a_"/>
    <s v="Not Applicable"/>
    <s v="Project"/>
    <s v="U, National geographic society, Rainforest Track, water aid Rwanda, Worldlife conservation society"/>
    <s v="Grant"/>
    <s v="Multirateral"/>
    <s v="3. Budgeting &amp; Investment"/>
    <m/>
    <n v="3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9"/>
    <n v="960000"/>
    <n v="5.8429701765063905E-3"/>
    <m/>
    <m/>
    <n v="960000"/>
    <m/>
    <m/>
    <s v="Not Applicable"/>
    <s v="Not Applicable"/>
    <s v="Environment and Natural Resources"/>
    <s v="Environmental Management"/>
    <x v="99"/>
    <s v="Non Government Organizations"/>
    <s v="Dr. Olivier Nsengimana"/>
    <x v="2"/>
    <n v="2020"/>
    <n v="2024"/>
    <s v="Start date: 2020_x000a_End date: 2024  _x000a_"/>
    <s v="Not Applicable"/>
    <s v="Project"/>
    <s v="EU, National geographic society, Rainforest Track, water aid Rwanda, Worldlife conservation society"/>
    <s v="Grant"/>
    <s v="Multirateral"/>
    <s v="3. Budgeting &amp; Investment"/>
    <m/>
    <n v="96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0"/>
    <n v="4000000"/>
    <n v="2.4345709068776627E-2"/>
    <m/>
    <m/>
    <n v="4000000"/>
    <m/>
    <m/>
    <s v="Not Applicable"/>
    <s v="Not Applicable"/>
    <s v="Environment and Natural Resources"/>
    <s v="Environmental Management"/>
    <x v="99"/>
    <s v="Non Government Organizations"/>
    <s v="Dr. Olivier Nsengimana"/>
    <x v="4"/>
    <n v="2024"/>
    <n v="2027"/>
    <s v="Start date: 2024_x000a_End date: 2027_x000a_"/>
    <s v="Not Applicable"/>
    <s v="Project"/>
    <s v="FONERWA, ITALY, LDCFII "/>
    <s v="Grant"/>
    <s v="Multirateral"/>
    <s v="3. Budgeting &amp; Investment"/>
    <m/>
    <n v="4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1"/>
    <n v="16534700"/>
    <n v="0.10063724893487523"/>
    <m/>
    <m/>
    <m/>
    <m/>
    <m/>
    <s v="1.Review of the concept note and development of the project proposal  2. Support to the development of feasibility study  3. Conduct awaireness raising on climate resilience technologies"/>
    <n v="350000"/>
    <s v="Environment and Natural Resources"/>
    <s v="Environmental Management"/>
    <x v="20"/>
    <s v="Non Government Organizations"/>
    <m/>
    <x v="5"/>
    <m/>
    <m/>
    <s v="To be determined"/>
    <s v="High"/>
    <s v="Project"/>
    <s v="International Climate Initiative ( IKI) "/>
    <m/>
    <s v="To be determined"/>
    <s v="3. Budgeting &amp; Investment"/>
    <m/>
    <n v="16534700"/>
    <s v="Developed by International Union for Conservation of Nature (IUCN) in collaboration with the Ministry of Ministry of Environment and Albertine Rift Conservation Society ( ARCOS)"/>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2"/>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3"/>
    <n v="0"/>
    <n v="0"/>
    <m/>
    <m/>
    <m/>
    <m/>
    <m/>
    <s v=" Support to develop the concept note "/>
    <n v="300000"/>
    <s v="Environment and Natural Resources"/>
    <s v="Environmental Management"/>
    <x v="20"/>
    <s v="Non Government Organizations"/>
    <m/>
    <x v="0"/>
    <m/>
    <m/>
    <s v="To be determined"/>
    <s v="Medium"/>
    <s v="Project"/>
    <m/>
    <m/>
    <s v="To be determined"/>
    <s v="3. Budgeting &amp; Investment"/>
    <m/>
    <n v="0"/>
    <s v="New area of investment 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4"/>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5"/>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6"/>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7"/>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8"/>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9"/>
    <n v="0"/>
    <n v="0"/>
    <m/>
    <m/>
    <m/>
    <m/>
    <m/>
    <s v=" Support to develop the concept note "/>
    <n v="300000"/>
    <s v="Environment and Natural Resources"/>
    <s v="Environmental Management"/>
    <x v="24"/>
    <s v="Local Government (Districts, Provinces, CoK)"/>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0"/>
    <n v="0"/>
    <n v="0"/>
    <m/>
    <m/>
    <m/>
    <m/>
    <m/>
    <s v=" Support to develop the concept note "/>
    <n v="300000"/>
    <s v="Agriculture"/>
    <s v="Environmental Management"/>
    <x v="0"/>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1"/>
    <n v="590692.4340079031"/>
    <n v="3.5952065368709866E-3"/>
    <n v="590692.4340079031"/>
    <m/>
    <m/>
    <m/>
    <m/>
    <s v="Not Applicable"/>
    <s v="Not Applicable"/>
    <s v="Environment and Natural Resources"/>
    <s v="Environmental Management"/>
    <x v="100"/>
    <s v="Local Government (Districts, Provinces, CoK)"/>
    <m/>
    <x v="1"/>
    <s v="2020*"/>
    <n v="2020"/>
    <s v="Start date:24/02/2017                End date: 30/06/2020"/>
    <s v="Not Applicable"/>
    <s v="Project"/>
    <s v="FONERWA"/>
    <s v="Government of Rwanda(GoR)"/>
    <s v="Government of Rwanda(GoR)"/>
    <s v="3. Budgeting &amp; Investment"/>
    <m/>
    <n v="590692.4340079031"/>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2"/>
    <n v="1465411.69866"/>
    <n v="8.9191217203895314E-3"/>
    <m/>
    <m/>
    <m/>
    <n v="522259.42235999997"/>
    <n v="943152.27630000003"/>
    <s v="Not Applicable"/>
    <s v="Not Applicable"/>
    <s v="Environment and Natural Resources"/>
    <s v="Environmental Management"/>
    <x v="98"/>
    <s v="Sectoral Ministry"/>
    <m/>
    <x v="2"/>
    <n v="2023"/>
    <n v="2026"/>
    <s v="Start date:01/07/2023                End date: 30/06/2026"/>
    <s v="Not Applicable"/>
    <s v="Project"/>
    <s v="Ministry of Finance and Economic Planning (MINECOFIN)/GoR"/>
    <s v="Government of Rwanda(GoR)"/>
    <s v="Government of Rwanda(GoR)"/>
    <s v="3. Budgeting &amp; Investment"/>
    <m/>
    <n v="1465411.69866"/>
    <s v="Submitted to MINECOFIN.                                                             Updated from indicative to ongoing (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idem as above "/>
    <x v="583"/>
    <n v="399374.81833472446"/>
    <n v="2.4307657841431797E-3"/>
    <m/>
    <n v="36117.122068759156"/>
    <n v="230002.18120541127"/>
    <n v="133042.26262658078"/>
    <n v="213.25243397325855"/>
    <s v="Not Applicable"/>
    <s v="Not Applicable"/>
    <s v="Environment and Natural Resources"/>
    <s v="Environmental Management"/>
    <x v="20"/>
    <s v="Non Government Organizations"/>
    <m/>
    <x v="2"/>
    <n v="2022"/>
    <n v="2027"/>
    <s v="Start date:2022                            End date: 2027"/>
    <s v="Not Applicable"/>
    <s v="Project"/>
    <s v="German Federal Ministry of Environment through the International Climate Initiative (IKI)/ Global Nature Fund"/>
    <s v="Grant"/>
    <s v="Multirateral"/>
    <s v="3. Budgeting &amp; Investment"/>
    <m/>
    <n v="399374.81833472446"/>
    <s v="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4"/>
    <n v="0"/>
    <n v="0"/>
    <m/>
    <m/>
    <m/>
    <m/>
    <m/>
    <s v="1.Review of the concept note and development of the project proposal            2. Support to the development of feasibility study"/>
    <n v="300000"/>
    <s v="Environment and Natural Resources"/>
    <s v="Integrated Water Resources Management "/>
    <x v="98"/>
    <s v="Sectoral Ministry"/>
    <s v="Musana S.Bernard, "/>
    <x v="0"/>
    <m/>
    <m/>
    <s v="To be determined"/>
    <s v="High"/>
    <s v="Project"/>
    <s v="FONERWA"/>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5"/>
    <n v="0"/>
    <n v="0"/>
    <m/>
    <m/>
    <m/>
    <m/>
    <m/>
    <s v="1.Support to develop the concept note and project proposal                                 2. Support to the development of feasibility study"/>
    <n v="300000"/>
    <s v="Environment and Natural Resources"/>
    <s v="Integrated Water Resources Management "/>
    <x v="98"/>
    <s v="Sectoral Ministry"/>
    <m/>
    <x v="0"/>
    <m/>
    <m/>
    <s v="To be determined"/>
    <s v="High"/>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6"/>
    <n v="765910.21003756311"/>
    <n v="4.661656786595028E-3"/>
    <m/>
    <m/>
    <m/>
    <m/>
    <m/>
    <s v="1.Review of the concept note and development of the project proposal                          2. Support to the development of feasibility study"/>
    <n v="300000"/>
    <s v="Environment and Natural Resources"/>
    <s v="Environmental Management"/>
    <x v="98"/>
    <s v="Sectoral Ministry"/>
    <m/>
    <x v="5"/>
    <n v="2021"/>
    <n v="2024"/>
    <s v="Start date:01/07/2021                  End date: 30/06/2024"/>
    <s v="High"/>
    <s v="Project"/>
    <s v="Ministry of Finance and Economic Planning (MINECOFIN)/GoR"/>
    <m/>
    <s v="To be determined"/>
    <s v="3. Budgeting &amp; Investment"/>
    <m/>
    <n v="765910.21003756311"/>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Trade and Industry (MINICOM)"/>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7"/>
    <n v="12347738.387284342"/>
    <n v="7.515361160854743E-2"/>
    <n v="4115912.7957614474"/>
    <n v="4115912.7957614474"/>
    <n v="4115912.7957614474"/>
    <m/>
    <m/>
    <s v="Not Applicable"/>
    <s v="Not Applicable"/>
    <s v="Environment and Natural Resources"/>
    <s v="Environmental Management"/>
    <x v="43"/>
    <s v="Sectoral Ministry"/>
    <m/>
    <x v="1"/>
    <s v="2020*"/>
    <n v="2023"/>
    <s v="Start date: 01/07/2011_x000a_End date: 30/06/2023_x000a_"/>
    <s v="Not Applicable"/>
    <s v="Project"/>
    <s v="Ministry of Finance and Economic Planning (MINECOFIN)/GoR"/>
    <s v="Government of Rwanda(GoR)"/>
    <s v="Government of Rwanda(GoR)"/>
    <s v="3. Budgeting &amp; Investment"/>
    <m/>
    <n v="12347738.387284342"/>
    <s v="The project’s objective is to relocate the Gikondo industrial park that has been identified as a marchland so as to conserve and protect the environment. Project was put on hold"/>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8"/>
    <n v="1567483.6871513617"/>
    <n v="9.5403754543600828E-3"/>
    <n v="182938.69051457665"/>
    <n v="1384544.9966367851"/>
    <m/>
    <m/>
    <m/>
    <s v="Not Applicable"/>
    <s v="Not Applicable"/>
    <s v="Environment and Natural Resources"/>
    <s v="Integrated Water Resources Management "/>
    <x v="98"/>
    <s v="Sectoral Ministry"/>
    <m/>
    <x v="2"/>
    <n v="2020"/>
    <n v="2023"/>
    <s v="Start date: 07/01/2020_x000a_End date: 30/06/2023_x000a_"/>
    <s v="Not Applicable"/>
    <s v="Project"/>
    <s v="FONERWA"/>
    <s v="Government of Rwanda(GoR)"/>
    <s v="Government of Rwanda(GoR)"/>
    <s v="3. Budgeting &amp; Investment"/>
    <m/>
    <n v="1567483.6871513617"/>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9"/>
    <n v="13503734.013013363"/>
    <n v="8.2189494905741706E-2"/>
    <n v="29843.609233146606"/>
    <n v="188382.95132127954"/>
    <n v="2348949.9638479855"/>
    <n v="10936557.488610951"/>
    <n v="0"/>
    <m/>
    <m/>
    <s v="Environment and Natural Resources"/>
    <s v="Integrated Water Resources Management "/>
    <x v="17"/>
    <s v="Sectoral Ministry"/>
    <m/>
    <x v="2"/>
    <n v="2021"/>
    <n v="2025"/>
    <s v="Start date:01/07/2021                  End date:  30/12/2025"/>
    <s v="High"/>
    <s v="Project"/>
    <s v="NDF"/>
    <s v="Grant/GoR"/>
    <s v="Multirateral"/>
    <s v="3. Budgeting &amp; Investment"/>
    <m/>
    <n v="13503734.013013363"/>
    <s v="At indicative status,the project was called Tackling storm water, soil erosion, and sedimentation in Kigali City flood hotspots (Gatsata, Gisozi and MAGERWA-RWANDEX).                              Updated from indicative ( by RWB) to ongoing (REMA)"/>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0"/>
    <n v="47890.6662"/>
    <n v="2.9148305660377358E-4"/>
    <m/>
    <m/>
    <m/>
    <n v="47890.6662"/>
    <m/>
    <m/>
    <m/>
    <s v="Environment and Natural Resources"/>
    <s v="Integrated Water Resources Management "/>
    <x v="98"/>
    <s v="Sectoral Ministry"/>
    <m/>
    <x v="2"/>
    <n v="2023"/>
    <n v="2024"/>
    <s v="Start date:2023                              End date:  2024"/>
    <s v="Not Applicable"/>
    <s v="Project"/>
    <s v="Grant (Source TBD)"/>
    <s v="Grant"/>
    <s v="Bilateral"/>
    <s v="3. Budgeting &amp; Investment"/>
    <m/>
    <n v="47890.6662"/>
    <s v="New project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1"/>
    <n v="872397.04946517816"/>
    <n v="5.3097811896845905E-3"/>
    <m/>
    <m/>
    <m/>
    <m/>
    <m/>
    <s v="1.Review of the concept note and development of the project proposal  2. Support to the development of feasibility study"/>
    <n v="260000"/>
    <s v="Environment and Natural Resources"/>
    <s v="Integrated Water Resources Management "/>
    <x v="98"/>
    <s v="Sectoral Ministry"/>
    <s v="Remy Nobert DUHUZE"/>
    <x v="5"/>
    <n v="2021"/>
    <n v="2024"/>
    <s v="Start date:01/07/2021                      End date: 30/06/2024"/>
    <s v="High"/>
    <s v="Project"/>
    <s v="Ministry of Finance and Economic Planning (MINECOFIN)/GoR"/>
    <m/>
    <s v="To be determined"/>
    <s v="3. Budgeting &amp; Investment"/>
    <m/>
    <n v="872397.04946517816"/>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2"/>
    <n v="3566316.554913858"/>
    <n v="2.1706126323273633E-2"/>
    <n v="0"/>
    <n v="0"/>
    <n v="204554.12750198398"/>
    <n v="1355627.0064539129"/>
    <n v="2006135.4209579611"/>
    <m/>
    <m/>
    <s v="Environment and Natural Resources"/>
    <s v="Integrated Water Resources Management "/>
    <x v="17"/>
    <s v="Sectoral Ministry"/>
    <m/>
    <x v="2"/>
    <n v="2024"/>
    <n v="2029"/>
    <s v="Start: 01/01/2024                                               End: 31/12/2029"/>
    <m/>
    <s v="Project"/>
    <s v="WB (IDA)"/>
    <s v="Grant/GoR"/>
    <s v="Multirateral"/>
    <s v="3. Budgeting &amp; Investment"/>
    <m/>
    <n v="50000000"/>
    <s v="Full proposal in development under NDC deep dive project/FONERWA.                                                                              Updated from indicative (Climate adaptation in the volcanoes region of Rwanda by RWB) to ongoing VCRP by REMA (2024)    https://projects.worldbank.org/en/projects-operations/project-detail/P17816 1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3"/>
    <n v="30500000"/>
    <n v="0.1856360316494218"/>
    <m/>
    <m/>
    <m/>
    <m/>
    <m/>
    <s v="1.Review of the concept note and development of the project proposal  2. Support to the development of feasibility study"/>
    <n v="260000"/>
    <s v="Environment and Natural Resources"/>
    <s v="Integrated Water Resources Management "/>
    <x v="98"/>
    <s v="Sectoral Ministry"/>
    <m/>
    <x v="5"/>
    <m/>
    <m/>
    <s v="To be determined"/>
    <s v="High"/>
    <s v="Project"/>
    <s v="GCF"/>
    <m/>
    <s v="To be determined"/>
    <s v="3. Budgeting &amp; Investment"/>
    <m/>
    <n v="30500000"/>
    <s v="Concept Note development and Feasibility study Submitted to AfDB"/>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4"/>
    <n v="32761.333333333332"/>
    <n v="1.9939947250963684E-4"/>
    <n v="32761.333333333332"/>
    <m/>
    <m/>
    <m/>
    <m/>
    <s v="Not Applicable"/>
    <s v="Not Applicable"/>
    <s v="Environment and Natural Resources"/>
    <s v="Environmental Management"/>
    <x v="17"/>
    <s v="Sectoral Ministry"/>
    <m/>
    <x v="1"/>
    <s v="2020*"/>
    <n v="2021"/>
    <s v="Start date: 2018_x000a_End date: 2021_x000a_"/>
    <s v="Not Applicable"/>
    <s v="Project"/>
    <s v="GGGI and Italian Ministry of Environment,  Lands and Seas (IMELS) "/>
    <s v="Grant"/>
    <s v="Multirateral"/>
    <s v="1. Knowledge Products (Capacity Building or Technology Transfer)"/>
    <m/>
    <n v="32761.333333333332"/>
    <s v="https://gggi.org/project/project-reference-profiles-rwanda-rw15-imels-gggi-contribution-agreement-phase-2/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5"/>
    <n v="0"/>
    <n v="0"/>
    <m/>
    <m/>
    <m/>
    <m/>
    <m/>
    <s v=" Support to develop the concept note and cconduct feasibility study"/>
    <n v="550000"/>
    <s v="Environment and Natural Resources"/>
    <s v="Environmental Management"/>
    <x v="13"/>
    <s v="Non Government Organizations"/>
    <m/>
    <x v="0"/>
    <m/>
    <m/>
    <s v="To be determined"/>
    <s v="Medium"/>
    <s v="Project"/>
    <m/>
    <m/>
    <s v="To be determined"/>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6"/>
    <n v="31600.631306229199"/>
    <n v="1.923349440427827E-4"/>
    <n v="15800.3156531146"/>
    <n v="15800.3156531146"/>
    <m/>
    <m/>
    <m/>
    <s v="Not Applicable"/>
    <s v="Not Applicable"/>
    <s v="Environment and Natural Resources"/>
    <s v="Integrated Water Resources Management "/>
    <x v="6"/>
    <s v="Non Government Organizations"/>
    <m/>
    <x v="1"/>
    <s v="2020*"/>
    <n v="2022"/>
    <s v="Start date: 2018_x000a_End date: 2022_x000a_"/>
    <s v="Not Applicable"/>
    <s v="Technical Assistance"/>
    <m/>
    <s v="Grant/GoR"/>
    <s v="Multirateral"/>
    <s v="1. Knowledge Products (Capacity Building or Technology Transfer)"/>
    <m/>
    <n v="31600.631306229199"/>
    <s v="Functionnal environmental committee at District level (Rulindo and Gakenke)"/>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7"/>
    <n v="1956029.7703083153"/>
    <n v="1.1905232929448055E-2"/>
    <n v="643813.42343610513"/>
    <n v="643813.42343610513"/>
    <n v="643813.42343610513"/>
    <n v="7800"/>
    <n v="16789.5"/>
    <s v="Not Applicable"/>
    <s v="Not Applicable"/>
    <s v="Environment and Natural Resources"/>
    <s v="Water Supply "/>
    <x v="98"/>
    <s v="Sectoral Ministry"/>
    <m/>
    <x v="2"/>
    <s v="2020*"/>
    <n v="2030"/>
    <s v="Start date: 30/11/2011_x000a_Current End date: 30/06/2037_x000a_"/>
    <s v="Not Applicable"/>
    <s v="Project"/>
    <s v="Living water international/GoR "/>
    <s v="Grant"/>
    <s v="Multirateral"/>
    <s v="3. Budgeting &amp; Investment"/>
    <m/>
    <n v="3219067.1171805258"/>
    <s v="Countrywide Updated MIN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8"/>
    <n v="177823727.19499999"/>
    <n v="1.0823111819537432"/>
    <n v="59954231.75"/>
    <m/>
    <m/>
    <n v="34361893.363980003"/>
    <n v="83507602.081019998"/>
    <s v="Not Applicable"/>
    <s v="Not Applicable"/>
    <s v="Water and Sanitation"/>
    <s v="Water Supply "/>
    <x v="94"/>
    <s v="Sectoral Ministry"/>
    <m/>
    <x v="2"/>
    <s v="2020*"/>
    <n v="2026"/>
    <s v="Start date: 7/12/2017_x000a_End date: 12/31/2025               Extended to 2026_x000a_"/>
    <s v="Not Applicable"/>
    <s v="Project"/>
    <s v="AfDB"/>
    <s v="Grant"/>
    <s v="Multirateral"/>
    <s v="3. Budgeting &amp; Investment"/>
    <m/>
    <n v="479633854"/>
    <s v=" increase water supply and sanitation in the city of Kigali, and 6 satellite cities (Rubavu, Rusizi, Nyagatare, Muhanga, Huye, Musanze and Karongi).                                                             Extended (initial $ 479,633,854)MINECOFIN MTPIP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9"/>
    <n v="13821409.12542"/>
    <n v="8.4123001372002432E-2"/>
    <n v="974992.2"/>
    <m/>
    <m/>
    <n v="5269496.9254200002"/>
    <n v="7576920"/>
    <s v="Not Applicable"/>
    <s v="Not Applicable"/>
    <s v="Water and Sanitation"/>
    <s v="Water Supply "/>
    <x v="94"/>
    <s v="Sectoral Ministry"/>
    <m/>
    <x v="2"/>
    <s v="2020*"/>
    <n v="2026"/>
    <s v="Start date: 01/07/2013 _x000a_End date: 30/10/2021_x000a_Extended to 2026"/>
    <s v="Not Applicable"/>
    <s v="Project"/>
    <s v="JICA/GoR "/>
    <s v="Grant/GoR"/>
    <s v="Bilateral"/>
    <s v="3. Budgeting &amp; Investment"/>
    <m/>
    <n v="20646355.082341269"/>
    <s v="Improve water access and production in urban cities (Nyarugenge  Bugesera, Kicukiro, Gasabo and Gicumbi)                                                                          Extended from Concluded ($7,799,938)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0"/>
    <n v="392340"/>
    <n v="2.3879488740109556E-3"/>
    <m/>
    <m/>
    <m/>
    <n v="78780"/>
    <n v="313560"/>
    <s v="Not Applicable"/>
    <s v="Not Applicable"/>
    <s v="Water and Sanitation"/>
    <s v="Water Supply "/>
    <x v="101"/>
    <s v="Local Government (Districts, Provinces, CoK)"/>
    <m/>
    <x v="2"/>
    <n v="2023"/>
    <n v="2026"/>
    <s v="Start date:2023 _x000a_End date:2026_x000a_"/>
    <s v="Not Applicable"/>
    <s v="Project"/>
    <s v="Ministry of Finance and Economic Planning (MINECOFIN)/GoR"/>
    <s v="Government of Rwanda(GoR)"/>
    <s v="Government of Rwanda(GoR)"/>
    <s v="3. Budgeting &amp; Investment"/>
    <m/>
    <n v="392340"/>
    <s v="Nyagatare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1"/>
    <n v="8009734.5248315651"/>
    <n v="4.8750666614921272E-2"/>
    <n v="4004867.2624157825"/>
    <n v="4004867.2624157825"/>
    <m/>
    <m/>
    <m/>
    <s v="Not Applicable"/>
    <s v="Not Applicable"/>
    <s v="Water and Sanitation"/>
    <s v="Water Supply "/>
    <x v="94"/>
    <s v="Sectoral Ministry"/>
    <m/>
    <x v="1"/>
    <s v="2020*"/>
    <n v="2022"/>
    <s v="Start date: 01/01/2014_x000a_End date:  12/1/2022_x000a_"/>
    <s v="Not Applicable"/>
    <s v="Project"/>
    <s v="UNICEF/GoR"/>
    <s v="Grant/GoR"/>
    <s v="Multirateral"/>
    <s v="3. Budgeting &amp; Investment"/>
    <m/>
    <n v="8009734.5248315651"/>
    <s v="Improve water access for critical districts up to 70 % (Gatsibo, Gicumbi, Burera, Gisagara, Muhanga and  Bugesera)"/>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2"/>
    <n v="2606655.5622800002"/>
    <n v="1.586521949044431E-2"/>
    <n v="915247"/>
    <n v="915247"/>
    <m/>
    <n v="677935.81362000003"/>
    <n v="98225.748659999997"/>
    <s v="Not Applicable"/>
    <s v="Not Applicable"/>
    <s v="Water and Sanitation"/>
    <s v="Water Supply "/>
    <x v="94"/>
    <s v="Sectoral Ministry"/>
    <m/>
    <x v="2"/>
    <s v="2020*"/>
    <n v="2026"/>
    <s v="Start date: 1/1/2015_x000a_End date:  6/30/2022_x000a_Extended to 2026"/>
    <s v="Not Applicable"/>
    <s v="Project"/>
    <s v="CHINA/GoR"/>
    <s v="Grant/GoR"/>
    <s v="Bilateral"/>
    <s v="3. Budgeting &amp; Investment"/>
    <m/>
    <n v="7182891.0667171627"/>
    <s v="Extended from Concluded ($6,406,730)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3"/>
    <n v="12333751.804060001"/>
    <n v="7.5068483287035914E-2"/>
    <n v="2396213.6"/>
    <n v="2396213.6"/>
    <m/>
    <n v="341924.60405999998"/>
    <n v="7199400"/>
    <s v="Not Applicable"/>
    <s v="Not Applicable"/>
    <s v="Water and Sanitation"/>
    <s v="Water Supply "/>
    <x v="94"/>
    <s v="Sectoral Ministry"/>
    <m/>
    <x v="2"/>
    <s v="2020*"/>
    <n v="2026"/>
    <s v="Start date: 3/4/2016_x000a_End date:  31- Dece-2022_x000a_Extended to 2026"/>
    <s v="Not Applicable"/>
    <s v="Project"/>
    <s v="Water for People/ GoR "/>
    <s v="Grant/GoR"/>
    <s v="Multirateral"/>
    <s v="3. Budgeting &amp; Investment"/>
    <m/>
    <n v="21918607.075307667"/>
    <s v="Gicumbi.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4"/>
    <n v="14118471.197441656"/>
    <n v="8.5931048067204238E-2"/>
    <m/>
    <m/>
    <m/>
    <m/>
    <m/>
    <s v="Not Applicable"/>
    <s v="Not Applicable"/>
    <s v="Water and Sanitation"/>
    <s v="Water Supply "/>
    <x v="94"/>
    <s v="Sectoral Ministry"/>
    <m/>
    <x v="2"/>
    <n v="2020"/>
    <n v="2024"/>
    <s v="Start date: 7/1/2020_x000a_Current End date: 30/6/2024_x000a_"/>
    <s v="Not Applicable"/>
    <s v="Project"/>
    <s v="Ministry of Finance and Economic Planning (MINECOFIN)/GoR"/>
    <s v="Government of Rwanda(GoR)"/>
    <s v="Government of Rwanda(GoR)"/>
    <s v="3. Budgeting &amp; Investment"/>
    <m/>
    <n v="14118471.197441656"/>
    <s v="Construction of Nyankora Water supply system in Nyagatare Distri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5"/>
    <n v="1404806.5014777877"/>
    <n v="8.5502525957260357E-3"/>
    <m/>
    <m/>
    <m/>
    <m/>
    <m/>
    <s v="Not Applicable"/>
    <s v="Not Applicable"/>
    <s v="Water and Sanitation"/>
    <s v="Water Supply "/>
    <x v="94"/>
    <s v="Sectoral Ministry"/>
    <m/>
    <x v="1"/>
    <n v="2020"/>
    <n v="2021"/>
    <s v="Start: 1/7/2020_x000a_End: 30/6/2021_x000a_"/>
    <s v="Not Applicable"/>
    <s v="Project"/>
    <s v="Ministry of Finance and Economic Planning (MINECOFIN)/GoR"/>
    <s v="Government of Rwanda(GoR)"/>
    <s v="Government of Rwanda(GoR)"/>
    <s v="3. Budgeting &amp; Investment"/>
    <m/>
    <n v="1404806.5014777877"/>
    <s v="Burera, Gicumbi and Nyagatare distri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6"/>
    <n v="476457.16174694191"/>
    <n v="2.8999218609065242E-3"/>
    <e v="#REF!"/>
    <m/>
    <m/>
    <m/>
    <m/>
    <s v="Not Applicable"/>
    <s v="Not Applicable"/>
    <s v="Water and Sanitation"/>
    <s v="Water Supply "/>
    <x v="24"/>
    <s v="Local Government (Districts, Provinces, CoK)"/>
    <m/>
    <x v="1"/>
    <n v="2020"/>
    <n v="2021"/>
    <s v="Start: 6/12/2020_x000a_End: 30/6/2021"/>
    <s v="Not Applicable"/>
    <s v="Project"/>
    <s v="Ministry of Finance and Economic Planning (MINECOFIN)/GoR"/>
    <s v="Government of Rwanda(GoR)"/>
    <s v="Government of Rwanda(GoR)"/>
    <s v="3. Budgeting &amp; Investment"/>
    <m/>
    <n v="476457.16174694191"/>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7"/>
    <n v="224680.98011626204"/>
    <n v="1.3675044437995254E-3"/>
    <e v="#REF!"/>
    <m/>
    <m/>
    <m/>
    <m/>
    <s v="Not Applicable"/>
    <s v="Not Applicable"/>
    <s v="Water and Sanitation"/>
    <s v="Water Supply "/>
    <x v="24"/>
    <s v="Local Government (Districts, Provinces, CoK)"/>
    <m/>
    <x v="1"/>
    <n v="2020"/>
    <n v="2020"/>
    <s v="Start: 5/2/2020_x000a_End: 12/2/2020"/>
    <s v="Not Applicable"/>
    <s v="Project"/>
    <s v="KFW/GoR"/>
    <s v="Grant/GoR"/>
    <s v="Multirateral"/>
    <s v="3. Budgeting &amp; Investment"/>
    <m/>
    <n v="224680.98011626204"/>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8"/>
    <n v="14377282.471247666"/>
    <n v="8.7506284061154391E-2"/>
    <n v="819812.6406226299"/>
    <m/>
    <m/>
    <m/>
    <m/>
    <s v="Not Applicable"/>
    <s v="Not Applicable"/>
    <s v="Water and Sanitation"/>
    <s v="Water Supply "/>
    <x v="94"/>
    <s v="Sectoral Ministry"/>
    <m/>
    <x v="1"/>
    <n v="2020"/>
    <n v="2021"/>
    <s v="Start: 01/12/2019_x000a_End: 30/06/2021_x000a_"/>
    <s v="Not Applicable"/>
    <s v="Project"/>
    <s v="Ministry of Finance and Economic Planning (MINECOFIN)/GoR"/>
    <s v="Government of Rwanda(GoR)"/>
    <s v="Government of Rwanda(GoR)"/>
    <s v="3. Budgeting &amp; Investment"/>
    <m/>
    <n v="14377282.471247666"/>
    <s v="Karongi"/>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9"/>
    <n v="12654395.789728075"/>
    <n v="7.7020059584467893E-2"/>
    <n v="204445.98276807557"/>
    <n v="4792427"/>
    <m/>
    <n v="6957524.1574799996"/>
    <n v="699998.64947999991"/>
    <s v="Not Applicable"/>
    <s v="Not Applicable"/>
    <s v="Water and Sanitation"/>
    <s v="Water Supply "/>
    <x v="94"/>
    <s v="Sectoral Ministry"/>
    <m/>
    <x v="2"/>
    <s v="2020*"/>
    <n v="2026"/>
    <s v="Start date: 3/25/2018_x000a_End date: 6/30/2021_x000a_Extended to 2026"/>
    <s v="Not Applicable"/>
    <s v="Project"/>
    <s v="AfDB/GoR"/>
    <s v="Grant/GoR"/>
    <s v="Multirateral"/>
    <s v="3. Budgeting &amp; Investment"/>
    <m/>
    <n v="21793004.806960002"/>
    <s v="The project intends to implement Kigali bulk water through PPP approach to avail water to Bugesera International Airport and Kigali city.Kicukiro and Bugesera.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0"/>
    <n v="23764578.300482132"/>
    <n v="0.14464137736142502"/>
    <n v="4357948.3687424138"/>
    <n v="19406629.931739718"/>
    <m/>
    <m/>
    <m/>
    <s v="Not Applicable"/>
    <s v="Not Applicable"/>
    <s v="Water and Sanitation"/>
    <s v="Water Supply "/>
    <x v="94"/>
    <s v="Sectoral Ministry"/>
    <m/>
    <x v="4"/>
    <n v="2021"/>
    <n v="2023"/>
    <s v="Start: 01/07/2021_x000a_End: 30/06/2023_x000a_"/>
    <s v="Not Applicable"/>
    <s v="Project"/>
    <s v="WASAC Ltd,  District"/>
    <s v="Government of Rwanda(GoR)"/>
    <s v="Government of Rwanda(GoR)"/>
    <s v="3. Budgeting &amp; Investment"/>
    <m/>
    <n v="23764578.30048213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1"/>
    <n v="8337480.1889537731"/>
    <n v="5.0745466761739334E-2"/>
    <n v="8337480.1889537731"/>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8337480.18895377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2"/>
    <n v="30909060"/>
    <n v="0.18812574558734024"/>
    <m/>
    <m/>
    <m/>
    <m/>
    <m/>
    <m/>
    <m/>
    <s v="Water and Sanitation"/>
    <s v="Water Supply "/>
    <x v="94"/>
    <s v="Sectoral Ministry"/>
    <m/>
    <x v="5"/>
    <m/>
    <m/>
    <s v="To be determined"/>
    <s v="Medium"/>
    <s v="Project"/>
    <s v="WASAC &amp; AfDB"/>
    <m/>
    <s v="To be determined"/>
    <s v="3. Budgeting &amp; Investment"/>
    <m/>
    <n v="3090906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3"/>
    <n v="4919936.3721394418"/>
    <n v="2.9944834888249797E-2"/>
    <n v="4919936.3721394418"/>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4919936.372139441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4"/>
    <n v="33579000"/>
    <n v="0.2043761412051126"/>
    <m/>
    <m/>
    <m/>
    <m/>
    <m/>
    <m/>
    <m/>
    <s v="Water and Sanitation"/>
    <s v="Water Supply "/>
    <x v="94"/>
    <s v="Sectoral Ministry"/>
    <m/>
    <x v="5"/>
    <m/>
    <m/>
    <s v="To be determined"/>
    <s v="Not Applicable"/>
    <s v="Project"/>
    <m/>
    <m/>
    <s v="To be determined"/>
    <s v="3. Budgeting &amp; Investment"/>
    <m/>
    <n v="33579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5"/>
    <n v="20475000"/>
    <n v="0.12461959829580037"/>
    <m/>
    <m/>
    <m/>
    <m/>
    <m/>
    <m/>
    <m/>
    <s v="Water and Sanitation"/>
    <s v="Water Supply "/>
    <x v="94"/>
    <s v="Sectoral Ministry"/>
    <m/>
    <x v="5"/>
    <m/>
    <m/>
    <s v="To be determined"/>
    <s v="Not Applicable"/>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6"/>
    <n v="20475000"/>
    <n v="0.12461959829580037"/>
    <m/>
    <m/>
    <m/>
    <m/>
    <m/>
    <m/>
    <m/>
    <s v="Water and Sanitation"/>
    <s v="Water Supply "/>
    <x v="94"/>
    <s v="Sectoral Ministry"/>
    <m/>
    <x v="5"/>
    <m/>
    <m/>
    <s v="To be determined"/>
    <s v="Medium"/>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7"/>
    <n v="0"/>
    <n v="0"/>
    <m/>
    <m/>
    <m/>
    <m/>
    <m/>
    <m/>
    <m/>
    <s v="Water and Sanitation"/>
    <s v="Water Supply "/>
    <x v="94"/>
    <s v="Sectoral Ministry"/>
    <m/>
    <x v="0"/>
    <m/>
    <m/>
    <s v="To be determined"/>
    <s v="Medium"/>
    <s v="Project"/>
    <m/>
    <m/>
    <s v="To be determined"/>
    <s v="3. Budgeting &amp; Investment"/>
    <m/>
    <n v="0"/>
    <s v="New project MINECOFIN MTPIP 2024 mixed funds $3,188,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8"/>
    <n v="0"/>
    <n v="0"/>
    <m/>
    <m/>
    <m/>
    <m/>
    <m/>
    <m/>
    <m/>
    <s v="Water and Sanitation"/>
    <s v="Water Supply "/>
    <x v="94"/>
    <s v="Sectoral Ministry"/>
    <m/>
    <x v="0"/>
    <m/>
    <m/>
    <s v="To be determined"/>
    <s v="High"/>
    <s v="Project"/>
    <m/>
    <m/>
    <s v="To be determined"/>
    <s v="3. Budgeting &amp; Investment"/>
    <m/>
    <n v="0"/>
    <s v="New project MINECOFIN MTPIP 2024 mixed funds $11,701,139"/>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9"/>
    <n v="2546467.2459047735"/>
    <n v="1.5498887680491623E-2"/>
    <n v="2546467.2459047735"/>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546467.245904773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0"/>
    <n v="7672502.1796800001"/>
    <n v="4.6698126474010955E-2"/>
    <m/>
    <m/>
    <m/>
    <m/>
    <m/>
    <s v="Not Applicable"/>
    <m/>
    <s v="Water and Sanitation"/>
    <s v="Water Supply "/>
    <x v="94"/>
    <s v="Sectoral Ministry"/>
    <m/>
    <x v="5"/>
    <m/>
    <m/>
    <s v="To be determined"/>
    <m/>
    <s v="Project"/>
    <s v="WASAC &amp; AfDB"/>
    <m/>
    <s v="To be determined"/>
    <m/>
    <m/>
    <n v="7672502.1796800001"/>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1"/>
    <n v="2852880.7959670243"/>
    <n v="1.7363851466628267E-2"/>
    <n v="2852880.7959670243"/>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852880.795967024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2"/>
    <n v="5450446.1189032905"/>
    <n v="3.3173743876465552E-2"/>
    <n v="5450446.1189032905"/>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5450446.11890329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3"/>
    <n v="227313.35765678561"/>
    <n v="1.3835262182397177E-3"/>
    <n v="227313.35765678561"/>
    <m/>
    <m/>
    <m/>
    <m/>
    <s v="Not Applicable"/>
    <s v="Not Applicable"/>
    <s v="Water and Sanitation"/>
    <s v="Water Supply "/>
    <x v="94"/>
    <s v="Sectoral Ministry"/>
    <m/>
    <x v="4"/>
    <n v="2021"/>
    <n v="2022"/>
    <s v="Start: 01/07/2021_x000a_End: 30/06/2022_x000a_"/>
    <s v="Not Applicable"/>
    <s v="Project"/>
    <s v="Wasac &amp;Districts "/>
    <s v="Government of Rwanda(GoR)"/>
    <s v="Government of Rwanda(GoR)"/>
    <s v="3. Budgeting &amp; Investment"/>
    <m/>
    <n v="227313.35765678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4"/>
    <n v="13367949.128423655"/>
    <n v="8.1363050081702096E-2"/>
    <n v="13367949.128423655"/>
    <m/>
    <m/>
    <m/>
    <m/>
    <s v="Not Applicable"/>
    <s v="Not Applicable"/>
    <s v="Water and Sanitation"/>
    <s v="Water Supply "/>
    <x v="94"/>
    <s v="Sectoral Ministry"/>
    <m/>
    <x v="4"/>
    <n v="2021"/>
    <n v="2022"/>
    <s v="Start: 01/07/2021_x000a_End: 30/06/2022_x000a_"/>
    <s v="Not Applicable"/>
    <s v="Project"/>
    <s v="WASAC &amp; JICA"/>
    <s v="Grant/GoR"/>
    <s v="Bilateral"/>
    <s v="3. Budgeting &amp; Investment"/>
    <m/>
    <n v="13367949.128423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5"/>
    <n v="35641547.401481137"/>
    <n v="0.21692968594936785"/>
    <n v="35641547.401481137"/>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35641547.40148113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6"/>
    <n v="900799.37904755992"/>
    <n v="5.482649902906634E-3"/>
    <n v="900799.37904755992"/>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900799.3790475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7"/>
    <n v="7390512.3635745561"/>
    <n v="4.4981815968195712E-2"/>
    <n v="7390512.3635745561"/>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7390512.3635745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8"/>
    <n v="980257.8576188439"/>
    <n v="5.966268153492659E-3"/>
    <n v="980257.8576188439"/>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980257.8576188439"/>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9"/>
    <n v="204830.00009945992"/>
    <n v="1.2466828977447347E-3"/>
    <n v="204830.00009945992"/>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204830.0000994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0"/>
    <n v="7721880.67223843"/>
    <n v="4.6998665077531525E-2"/>
    <n v="1929948.9086984305"/>
    <m/>
    <m/>
    <n v="993477.50735999993"/>
    <n v="4798454.2561799996"/>
    <s v="Not Applicable"/>
    <s v="Not Applicable"/>
    <s v="Water and Sanitation"/>
    <s v="Water Supply "/>
    <x v="94"/>
    <s v="Sectoral Ministry"/>
    <m/>
    <x v="2"/>
    <n v="2021"/>
    <n v="2026"/>
    <s v="Start: 01/07/2021_x000a_End: 30/06/2022                              Extended to 2026_x000a_"/>
    <s v="Not Applicable"/>
    <s v="Project"/>
    <s v="WASAC &amp; AfDB"/>
    <s v="Grant/GoR"/>
    <s v="Multirateral"/>
    <s v="3. Budgeting &amp; Investment"/>
    <m/>
    <n v="7721880.67223843"/>
    <s v="Extended from Planned ($1,929,949)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1"/>
    <n v="1058842.83024"/>
    <n v="6.4445698736457701E-3"/>
    <m/>
    <m/>
    <m/>
    <n v="419125.15398"/>
    <n v="639717.67625999998"/>
    <s v="Not Applicable"/>
    <s v="Not Applicable"/>
    <s v="Water and Sanitation"/>
    <s v="Water Supply "/>
    <x v="102"/>
    <s v="Local Government (Districts, Provinces, CoK)"/>
    <m/>
    <x v="2"/>
    <n v="2023"/>
    <n v="2026"/>
    <s v="Start: 2023_x000a_End: 2026                              _x000a_"/>
    <s v="Not Applicable"/>
    <s v="Project"/>
    <s v="Mixed (TBD)"/>
    <s v="Grant/GoR"/>
    <s v="Multirateral"/>
    <s v="3. Budgeting &amp; Investment"/>
    <m/>
    <n v="1058842.8302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2"/>
    <n v="1058045.274"/>
    <n v="6.4397156055995127E-3"/>
    <m/>
    <m/>
    <m/>
    <n v="460386.06432"/>
    <n v="597659.20967999997"/>
    <s v="Not Applicable"/>
    <s v="Not Applicable"/>
    <s v="Water and Sanitation"/>
    <s v="Water Supply "/>
    <x v="102"/>
    <s v="Local Government (Districts, Provinces, CoK)"/>
    <m/>
    <x v="2"/>
    <n v="2023"/>
    <n v="2026"/>
    <s v="Start: 2023_x000a_End: 2026                              _x000a_"/>
    <s v="Not Applicable"/>
    <s v="Project"/>
    <s v="Mixed (TBD)"/>
    <s v="Grant/GoR"/>
    <s v="Multirateral"/>
    <s v="3. Budgeting &amp; Investment"/>
    <m/>
    <n v="1058045.27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3"/>
    <n v="21385"/>
    <n v="1.3015824710894706E-4"/>
    <n v="21385"/>
    <m/>
    <m/>
    <m/>
    <m/>
    <s v="Not Applicable"/>
    <s v="Not Applicable"/>
    <s v="Water and Sanitation"/>
    <s v="Water Supply "/>
    <x v="29"/>
    <s v="Non Government Organizations"/>
    <m/>
    <x v="1"/>
    <s v="2020*"/>
    <n v="2021"/>
    <s v="Start: 2018_x000a_End: 2021_x000a_"/>
    <s v="Not Applicable"/>
    <s v="Project"/>
    <s v="FAO"/>
    <s v="Grant/GoR"/>
    <s v="Multirateral"/>
    <s v="3. Budgeting &amp; Investment"/>
    <m/>
    <n v="64155"/>
    <s v="RENGOF 2024 proje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4"/>
    <n v="2306997.2150125373"/>
    <n v="1.4041370754793288E-2"/>
    <n v="2306997.2150125373"/>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2306997.21501253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5"/>
    <n v="20475000"/>
    <n v="0.12461959829580037"/>
    <m/>
    <m/>
    <m/>
    <m/>
    <m/>
    <s v="Not Applicable"/>
    <s v="Not Applicable"/>
    <s v="Water and Sanitation"/>
    <s v="Water Supply "/>
    <x v="94"/>
    <s v="Sectoral Ministry"/>
    <m/>
    <x v="5"/>
    <m/>
    <m/>
    <s v="To be determined"/>
    <s v="High"/>
    <s v="Project"/>
    <m/>
    <m/>
    <s v="To be determined"/>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6"/>
    <n v="933510.79469958728"/>
    <n v="5.6817455550796552E-3"/>
    <n v="933510.79469958728"/>
    <m/>
    <m/>
    <m/>
    <m/>
    <s v="Not Applicable"/>
    <s v="Not Applicable"/>
    <s v="Water and Sanitation"/>
    <s v="Water Supply "/>
    <x v="94"/>
    <s v="Sectoral Ministry"/>
    <m/>
    <x v="4"/>
    <n v="2021"/>
    <n v="2022"/>
    <s v="Start: 01/07/2021_x000a_End: 30/06/2022_x000a_"/>
    <s v="Not Applicable"/>
    <s v="Project"/>
    <s v="WASAC &amp; AfDB"/>
    <s v="Grant/GoR"/>
    <s v="Multirateral"/>
    <s v="3. Budgeting &amp; Investment"/>
    <m/>
    <n v="933510.7946995872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7"/>
    <n v="3242775.5976440655"/>
    <n v="1.9736917818892669E-2"/>
    <n v="3242775.5976440655"/>
    <m/>
    <m/>
    <m/>
    <m/>
    <s v="Not Applicable"/>
    <s v="Not Applicable"/>
    <s v="Water and Sanitation"/>
    <s v="Water Supply "/>
    <x v="94"/>
    <s v="Sectoral Ministry"/>
    <m/>
    <x v="4"/>
    <n v="2021"/>
    <n v="2022"/>
    <s v="Start: 01/07/2021_x000a_End: 30/06/2022_x000a_"/>
    <s v="Not Applicable"/>
    <s v="Project"/>
    <s v="WASAC &amp; Gicumbi Districts"/>
    <s v="Government of Rwanda(GoR)"/>
    <s v="Government of Rwanda(GoR)"/>
    <s v="3. Budgeting &amp; Investment"/>
    <m/>
    <n v="3242775.5976440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8"/>
    <n v="935084.49399723171"/>
    <n v="5.691323761395202E-3"/>
    <n v="935084.49399723171"/>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935084.4939972317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9"/>
    <n v="3526158.3501136913"/>
    <n v="2.1461706330576331E-2"/>
    <n v="3526158.3501136913"/>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3526158.350113691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0"/>
    <n v="1321629.460357531"/>
    <n v="8.0440015846471764E-3"/>
    <n v="1321629.460357531"/>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1321629.4603575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1"/>
    <n v="1752063.1668112066"/>
    <n v="1.0663805032326272E-2"/>
    <n v="1752063.1668112066"/>
    <m/>
    <m/>
    <m/>
    <m/>
    <s v="Not Applicable"/>
    <s v="Not Applicable"/>
    <s v="Water and Sanitation"/>
    <s v="Water Supply "/>
    <x v="94"/>
    <s v="Sectoral Ministry"/>
    <m/>
    <x v="4"/>
    <n v="2021"/>
    <n v="2022"/>
    <s v="Start: 01/07/2021_x000a_End: 30/06/2022_x000a_"/>
    <s v="Not Applicable"/>
    <s v="Project"/>
    <s v="WASAC &amp; Districts"/>
    <s v="Government of Rwanda(GoR)"/>
    <s v="Government of Rwanda(GoR)"/>
    <s v="3. Budgeting &amp; Investment"/>
    <m/>
    <n v="1752063.1668112066"/>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2"/>
    <n v="2292085.1646067668"/>
    <n v="1.3950609644593832E-2"/>
    <n v="2292085.1646067668"/>
    <m/>
    <m/>
    <m/>
    <m/>
    <s v="Not Applicable"/>
    <s v="Not Applicable"/>
    <s v="Water and Sanitation"/>
    <s v="Water Supply "/>
    <x v="94"/>
    <s v="Sectoral Ministry"/>
    <m/>
    <x v="4"/>
    <n v="2021"/>
    <n v="2022"/>
    <s v="Start: 01/07/2021_x000a_End: 30/06/2022_x000a_"/>
    <s v="Not Applicable"/>
    <s v="Project"/>
    <s v="WASAC &amp; Austria"/>
    <s v="Grant/GoR"/>
    <s v="Bilateral"/>
    <s v="3. Budgeting &amp; Investment"/>
    <m/>
    <n v="2292085.164606766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3"/>
    <n v="14742000"/>
    <n v="8.9726110772976264E-2"/>
    <m/>
    <m/>
    <m/>
    <m/>
    <m/>
    <m/>
    <m/>
    <s v="Water and Sanitation"/>
    <s v="Water Supply "/>
    <x v="94"/>
    <s v="Sectoral Ministry"/>
    <m/>
    <x v="5"/>
    <m/>
    <m/>
    <s v="To be determined"/>
    <s v="Medium"/>
    <s v="Project"/>
    <m/>
    <m/>
    <s v="To be determined"/>
    <s v="3. Budgeting &amp; Investment"/>
    <m/>
    <n v="14742000"/>
    <s v="feasiblity Study 2021"/>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4"/>
    <n v="177123.40122871631"/>
    <n v="1.0780486988966299E-3"/>
    <n v="177123.40122871631"/>
    <m/>
    <m/>
    <m/>
    <m/>
    <s v="Not Applicable"/>
    <s v="Not Applicable"/>
    <s v="Water and Sanitation"/>
    <s v="Water Supply "/>
    <x v="94"/>
    <s v="Sectoral Ministry"/>
    <m/>
    <x v="4"/>
    <n v="2021"/>
    <n v="2022"/>
    <s v="Start: 01/07/2021_x000a_End: 30/06/2022_x000a_"/>
    <s v="Not Applicable"/>
    <s v="Project"/>
    <s v="WASAC &amp; WFP, Karongi District"/>
    <s v="Grant/GoR"/>
    <s v="Multirateral"/>
    <s v="3. Budgeting &amp; Investment"/>
    <m/>
    <n v="177123.401228716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5"/>
    <n v="1239891.0417642852"/>
    <n v="7.5465066449439148E-3"/>
    <n v="1239891.0417642852"/>
    <m/>
    <m/>
    <m/>
    <m/>
    <s v="Not Applicable"/>
    <s v="Not Applicable"/>
    <s v="Water and Sanitation"/>
    <s v="Water Supply "/>
    <x v="94"/>
    <s v="Sectoral Ministry"/>
    <m/>
    <x v="4"/>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6"/>
    <n v="1239891.0417642852"/>
    <n v="7.5465066449439148E-3"/>
    <n v="1239891.0417642852"/>
    <m/>
    <m/>
    <m/>
    <m/>
    <s v="Not Applicable"/>
    <s v="Not Applicable"/>
    <s v="Water and Sanitation"/>
    <s v="Water Supply "/>
    <x v="94"/>
    <s v="Sectoral Ministry"/>
    <m/>
    <x v="4"/>
    <n v="2021"/>
    <n v="2022"/>
    <s v="Start: 01/07/2021_x000a_End: 30/06/2022_x000a_"/>
    <s v="Not Applicable"/>
    <s v="Technical Assistance"/>
    <s v="WASAC &amp; Districts"/>
    <s v="Government of Rwanda(GoR)"/>
    <s v="Government of Rwanda(GoR)"/>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7"/>
    <n v="548413.9657140245"/>
    <n v="3.3378817146319201E-3"/>
    <n v="548413.9657140245"/>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548413.965714024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8"/>
    <n v="447695.02178518521"/>
    <n v="2.7248631879804334E-3"/>
    <n v="447695.02178518521"/>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447695.0217851852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9"/>
    <n v="725253.4993191727"/>
    <n v="4.4142026738841914E-3"/>
    <n v="725253.4993191727"/>
    <m/>
    <m/>
    <m/>
    <m/>
    <s v="Not Applicable"/>
    <s v="Not Applicable"/>
    <s v="Water and Sanitation"/>
    <s v="Water Supply "/>
    <x v="94"/>
    <s v="Sectoral Ministry"/>
    <m/>
    <x v="4"/>
    <n v="2021"/>
    <n v="2022"/>
    <s v="Start: 01/07/2021_x000a_End: 30/06/2022_x000a_"/>
    <s v="Not Applicable"/>
    <s v="Technical Assistance"/>
    <s v="WASAC&amp; AfDB"/>
    <s v="Grant/GoR"/>
    <s v="Multirateral"/>
    <s v="1. Knowledge Products (Capacity Building or Technology Transfer)"/>
    <m/>
    <n v="725253.499319172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0"/>
    <n v="1162397.8516540173"/>
    <n v="7.0748499796349203E-3"/>
    <n v="1162397.8516540173"/>
    <m/>
    <m/>
    <m/>
    <m/>
    <s v="Not Applicable"/>
    <s v="Not Applicable"/>
    <s v="Water and Sanitation"/>
    <s v="Water Supply "/>
    <x v="94"/>
    <s v="Sectoral Ministry"/>
    <m/>
    <x v="4"/>
    <n v="2021"/>
    <n v="2022"/>
    <s v="Start: 01/07/2021_x000a_End: 30/06/2022_x000a_"/>
    <s v="Not Applicable"/>
    <s v="Technical Assistance"/>
    <s v="GoR, JICA_x000a_,WASAC"/>
    <s v="Grant/GoR"/>
    <s v="Bilateral"/>
    <s v="2. Policy, Strategy &amp; Legislation"/>
    <m/>
    <n v="1162397.85165401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1"/>
    <n v="245342.27005191005"/>
    <n v="1.4932578822392578E-3"/>
    <n v="245342.27005191005"/>
    <m/>
    <m/>
    <m/>
    <m/>
    <s v="Not Applicable"/>
    <s v="Not Applicable"/>
    <s v="Water and Sanitation"/>
    <s v="Water Supply "/>
    <x v="94"/>
    <s v="Sectoral Ministry"/>
    <m/>
    <x v="4"/>
    <n v="2021"/>
    <n v="2022"/>
    <s v="Start: 01/07/2021_x000a_End: 30/06/2022_x000a_"/>
    <s v="Not Applicable"/>
    <s v="Technical Assistance"/>
    <s v="GoR,WASAC, The Netherlands"/>
    <s v="Government of Rwanda(GoR)"/>
    <s v="Government of Rwanda(GoR)"/>
    <s v="1. Knowledge Products (Capacity Building or Technology Transfer)"/>
    <m/>
    <n v="245342.270051910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126453.59999999999"/>
    <n v="7.6965063907486299E-4"/>
    <m/>
    <m/>
    <m/>
    <n v="126453.59999999999"/>
    <m/>
    <s v="Not Applicable"/>
    <s v="Not Applicable"/>
    <s v="Water and Sanitation"/>
    <s v="Water Supply "/>
    <x v="94"/>
    <s v="Sectoral Ministry"/>
    <m/>
    <x v="2"/>
    <n v="2024"/>
    <n v="2026"/>
    <s v="Start:2024_x000a_End: 2026_x000a_"/>
    <s v="Not Applicable"/>
    <s v="Technical Assistance"/>
    <s v="GoR,WASAC, The Netherlands"/>
    <s v="Government of Rwanda(GoR)"/>
    <s v="Government of Rwanda(GoR)"/>
    <s v="1. Knowledge Products (Capacity Building or Technology Transfer)"/>
    <m/>
    <n v="126453.59999999999"/>
    <s v="New project MINECOFIM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3"/>
    <n v="1209152.9442776083"/>
    <n v="7.3594214502593321E-3"/>
    <n v="1209152.9442776083"/>
    <m/>
    <m/>
    <m/>
    <m/>
    <s v="Not Applicable"/>
    <s v="Not Applicable"/>
    <s v="Water and Sanitation"/>
    <s v="Water Supply "/>
    <x v="94"/>
    <s v="Sectoral Ministry"/>
    <m/>
    <x v="4"/>
    <n v="2021"/>
    <n v="2022"/>
    <s v="Start: 01/07/2021_x000a_End: 30/06/2022_x000a_"/>
    <s v="Not Applicable"/>
    <s v="Technical Assistance"/>
    <s v="AfDB/GoR "/>
    <s v="Grant/GoR"/>
    <s v="Multirateral"/>
    <s v="2. Policy, Strategy &amp; Legislation"/>
    <m/>
    <n v="1209152.9442776083"/>
    <s v="The overall project goal is to provide the Government of Rwanda with long-term 25 year masterplans that will allow the identification and implementation of effective water supply and sanitation proje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4"/>
    <n v="6000000"/>
    <n v="3.6518563603164945E-2"/>
    <m/>
    <n v="1000000"/>
    <n v="2000000"/>
    <n v="2000000"/>
    <n v="1000000"/>
    <s v="Not Applicable"/>
    <s v="Not Applicable"/>
    <s v="Water and Sanitation"/>
    <s v="Water Supply "/>
    <x v="94"/>
    <s v="Sectoral Ministry"/>
    <m/>
    <x v="4"/>
    <n v="2022"/>
    <n v="2025"/>
    <s v="Start: 01/07/2022_x000a_End: 30/06/2025_x000a_"/>
    <s v="Not Applicable"/>
    <s v="Project"/>
    <s v="GoR "/>
    <s v="Government of Rwanda(GoR)"/>
    <s v="Government of Rwanda(GoR)"/>
    <s v="3. Budgeting &amp; Investment"/>
    <m/>
    <n v="600000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5"/>
    <n v="0"/>
    <n v="0"/>
    <m/>
    <m/>
    <m/>
    <m/>
    <m/>
    <s v=" Support to develop the concept note "/>
    <n v="250000"/>
    <s v="Water and Sanitation"/>
    <s v="Water Supply "/>
    <x v="24"/>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6"/>
    <n v="0"/>
    <n v="0"/>
    <m/>
    <m/>
    <m/>
    <m/>
    <m/>
    <s v=" 1. Support to develop the concept note                                                               2. Support to the development of feasibility study"/>
    <n v="300000"/>
    <s v="Water and Sanitation"/>
    <s v="Water Supply "/>
    <x v="46"/>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7"/>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8"/>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9"/>
    <n v="0"/>
    <n v="0"/>
    <m/>
    <m/>
    <m/>
    <m/>
    <m/>
    <s v="Not Applicable"/>
    <s v="Not Applicable"/>
    <s v="Water and Sanitation"/>
    <s v="Water Supply "/>
    <x v="24"/>
    <s v="Local Government (Districts, Provinces, CoK)"/>
    <m/>
    <x v="0"/>
    <m/>
    <m/>
    <s v="To be determined"/>
    <s v="Low"/>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0"/>
    <n v="0"/>
    <n v="0"/>
    <m/>
    <m/>
    <m/>
    <m/>
    <m/>
    <s v=" Support to develop the concept note "/>
    <n v="250000"/>
    <s v="Water and Sanitation"/>
    <s v="Water Supply "/>
    <x v="24"/>
    <s v="Local Government (Districts, Provinces, CoK)"/>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1"/>
    <n v="0"/>
    <n v="0"/>
    <m/>
    <m/>
    <m/>
    <m/>
    <m/>
    <s v="1.Review of the concept note and development of the project proposal                                                                                                   2. Support to the development of feasibility study"/>
    <n v="250000"/>
    <s v="Water and Sanitation"/>
    <s v="Water Supply "/>
    <x v="56"/>
    <s v="Non Government Organizations"/>
    <m/>
    <x v="5"/>
    <n v="2021"/>
    <n v="2022"/>
    <s v="Start: 01/07/2021_x000a_End: 30/06/2022_x000a_"/>
    <s v="Medium"/>
    <s v="Project"/>
    <s v="German Federal Ministry for Economic Cooperation and Dvpt (BMZ)"/>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2"/>
    <n v="0"/>
    <n v="0"/>
    <m/>
    <m/>
    <m/>
    <m/>
    <m/>
    <s v=" 1. Support to develop the concept note                                                                        2. Purchase and distribution of  rainwater harvesting equipment "/>
    <n v="750000"/>
    <s v="Water and Sanitation"/>
    <s v="Water Supply "/>
    <x v="19"/>
    <s v="Non Government Organizations"/>
    <m/>
    <x v="0"/>
    <m/>
    <m/>
    <s v="To be determined"/>
    <s v="Medium"/>
    <s v="Project"/>
    <m/>
    <m/>
    <s v="To be determined"/>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3"/>
    <n v="8000000"/>
    <n v="4.8691418137553254E-2"/>
    <m/>
    <n v="1500000"/>
    <n v="3000000"/>
    <n v="3500000"/>
    <m/>
    <s v="Not Applicable"/>
    <s v="Not Applicable"/>
    <s v="Water and Sanitation"/>
    <s v="Water Supply "/>
    <x v="94"/>
    <s v="Sectoral Ministry"/>
    <m/>
    <x v="4"/>
    <n v="2022"/>
    <n v="2024"/>
    <s v="Start: 01/07/2022_x000a_End: 30/06/2024_x000a_"/>
    <s v="Not Applicable"/>
    <s v="Project"/>
    <s v="GoR "/>
    <s v="Government of Rwanda(GoR)"/>
    <s v="Government of Rwanda(GoR)"/>
    <s v="3. Budgeting &amp; Investment"/>
    <m/>
    <n v="8000000"/>
    <m/>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n v="10000000"/>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4"/>
    <n v="11180226.628743859"/>
    <n v="1.1180226628743859"/>
    <n v="5584818.362371929"/>
    <n v="5584818.362371929"/>
    <m/>
    <n v="3529.9679999999998"/>
    <n v="7059.9359999999997"/>
    <s v="Not Applicable"/>
    <s v="Not Applicable"/>
    <s v="Environment and Natural Resources"/>
    <s v="Integrated Water Resources Management "/>
    <x v="98"/>
    <s v="Sectoral Ministry"/>
    <m/>
    <x v="2"/>
    <s v="2020*"/>
    <n v="2026"/>
    <s v="Start date: 1/7/2019_x000a_End date: 2026_x000a_"/>
    <s v="Not Applicable"/>
    <s v="Project"/>
    <s v="Netherlands/GoR"/>
    <s v="Grant/GoR"/>
    <s v="Bilateral"/>
    <s v="3. Budgeting &amp; Investment"/>
    <m/>
    <n v="11180226.628743859"/>
    <s v="Nyagatare, Rutsiro, Rubavu, Rwamagana, Muhanga, Ngororero and Gicumbi. Extended MTPIP 2026 MINECOFIN 2023-2026"/>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5"/>
    <n v="0"/>
    <n v="0"/>
    <m/>
    <m/>
    <m/>
    <m/>
    <m/>
    <s v="1. Development of the project proposal                                                                                                   2. Support to the development of feasibility study"/>
    <n v="750000"/>
    <s v="Environment and Natural Resources"/>
    <s v="Integrated Water Resources Management "/>
    <x v="98"/>
    <s v="Sectoral Ministry"/>
    <s v="Dr. Hussein Bizimana"/>
    <x v="0"/>
    <m/>
    <m/>
    <s v="To be determined"/>
    <s v="High"/>
    <s v="Project"/>
    <m/>
    <m/>
    <s v="To be determined"/>
    <s v="3. Budgeting &amp; Investment"/>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6"/>
    <n v="0"/>
    <n v="0"/>
    <m/>
    <m/>
    <m/>
    <m/>
    <m/>
    <s v="Not Applicable"/>
    <s v="Not Applicable"/>
    <s v="Environment and Natural Resources"/>
    <s v="Integrated Water Resources Management "/>
    <x v="32"/>
    <s v="Non Government Organizations"/>
    <m/>
    <x v="0"/>
    <m/>
    <m/>
    <s v="To be determined"/>
    <s v="Low"/>
    <s v="Project"/>
    <m/>
    <m/>
    <s v="To be determined"/>
    <m/>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7"/>
    <n v="78000"/>
    <n v="7.7999999999999996E-3"/>
    <n v="78000"/>
    <m/>
    <m/>
    <m/>
    <m/>
    <s v="Not Applicable"/>
    <s v="Not Applicable"/>
    <s v="Environment and Natural Resources"/>
    <s v="Integrated Water Resources Management "/>
    <x v="29"/>
    <s v="Non Government Organizations"/>
    <m/>
    <x v="1"/>
    <s v="2020*"/>
    <n v="2021"/>
    <s v="Start date: 24/11/2019_x000a_End date: 20/10/2021_x000a_"/>
    <s v="Not Applicable"/>
    <s v="Technical Assistance"/>
    <s v="Food and Agriculture Organization of the United Nations (FAO)"/>
    <s v="Grant"/>
    <s v="Multirateral"/>
    <s v="1. Knowledge Products (Capacity Building or Technology Transfer)"/>
    <m/>
    <n v="78000"/>
    <s v="UPDATED RENGOF 2024"/>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495956.41670571407"/>
    <n v="4.9595641670571407E-2"/>
    <n v="123989.10417642852"/>
    <n v="123989.10417642852"/>
    <n v="123989.10417642852"/>
    <n v="123989.10417642852"/>
    <m/>
    <s v="Not Applicable"/>
    <s v="Not Applicable"/>
    <s v="Water and Sanitation"/>
    <s v="Water Supply "/>
    <x v="94"/>
    <s v="Sectoral Ministry"/>
    <m/>
    <x v="2"/>
    <s v="2020*"/>
    <n v="2024"/>
    <s v="Start date: 1/7/2019_x000a_End date: 30/6/2024_x000a_"/>
    <s v="Not Applicable"/>
    <s v="Technical Assistance"/>
    <s v="Ministry of Finance and Economic Planning (MINECOFIN)/GoR"/>
    <s v="Government of Rwanda(GoR)"/>
    <s v="Government of Rwanda(GoR)"/>
    <s v="1. Knowledge Products (Capacity Building or Technology Transfer)"/>
    <m/>
    <n v="495956.41670571407"/>
    <s v="The project’s output is the development of water access roll out program for households and productive use areas connections. "/>
  </r>
  <r>
    <s v="13. Integrated and sustainable water resources management to maximize reliable, efficient and productive investments"/>
    <s v="13.2 Water resource models, water quality testing, and improved hydro-related information systems developed "/>
    <s v="13.2.2 % of Catchments with management committees/Task Forces (at least 30% women involved in the committees)"/>
    <s v="35% in  2018  (ENR,  SSP 2017-2024)"/>
    <s v="100% in  2018  (ENR,  SSP 2017-2024"/>
    <s v="To be determined (TBD)"/>
    <m/>
    <s v="Water"/>
    <s v="Adaptation"/>
    <s v="Ministry of Infrastructure (MININFRA)"/>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
    <n v="0"/>
    <n v="0"/>
    <m/>
    <m/>
    <m/>
    <m/>
    <m/>
    <s v="Support to the sector for project identification"/>
    <s v="Not Applicable"/>
    <s v="To be determined"/>
    <s v="To be determined"/>
    <x v="4"/>
    <s v="To be determined"/>
    <m/>
    <x v="3"/>
    <m/>
    <m/>
    <s v="To be determined"/>
    <s v="Not Applicable"/>
    <s v="To be determined"/>
    <m/>
    <m/>
    <s v="To be determined"/>
    <m/>
    <m/>
    <m/>
    <m/>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n v="360000000"/>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8"/>
    <n v="0"/>
    <n v="0"/>
    <m/>
    <m/>
    <m/>
    <m/>
    <m/>
    <s v="Not Applicable"/>
    <s v="Not Applicable"/>
    <s v="Environment and Natural Resources"/>
    <s v="Integrated Water Resources Management "/>
    <x v="98"/>
    <s v="Sectoral Ministry"/>
    <m/>
    <x v="0"/>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9"/>
    <n v="0"/>
    <n v="0"/>
    <m/>
    <m/>
    <m/>
    <m/>
    <m/>
    <s v=" Support to develop theproject proposal and feasibility study    "/>
    <n v="300000"/>
    <s v="Environment and Natural Resources"/>
    <s v="Integrated Water Resources Management "/>
    <x v="98"/>
    <s v="Sectoral Ministry"/>
    <s v="Alsaad Ndayizeye"/>
    <x v="0"/>
    <m/>
    <m/>
    <s v="To be determined"/>
    <s v="High"/>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0"/>
    <n v="0"/>
    <n v="0"/>
    <m/>
    <m/>
    <m/>
    <m/>
    <m/>
    <s v="Not Applicable"/>
    <s v="Not Applicable"/>
    <s v="Environment and Natural Resources"/>
    <s v="Integrated Water Resources Management "/>
    <x v="98"/>
    <s v="Sectoral Ministry"/>
    <m/>
    <x v="0"/>
    <m/>
    <m/>
    <s v="To be determined"/>
    <s v="Low"/>
    <s v="Technical Assistance"/>
    <m/>
    <m/>
    <s v="To be determined"/>
    <s v="2. Policy, Strategy &amp; Legislation"/>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1"/>
    <n v="431197.93877041503"/>
    <n v="1.1977720521400418E-3"/>
    <n v="431197.93877041503"/>
    <m/>
    <m/>
    <m/>
    <m/>
    <s v="Not Applicable"/>
    <s v="Not Applicable"/>
    <s v="Environment and Natural Resources"/>
    <s v="Integrated Water Resources Management "/>
    <x v="14"/>
    <s v="Sectoral Ministry"/>
    <m/>
    <x v="1"/>
    <s v="2020*"/>
    <n v="2021"/>
    <s v="Start date: 1/7/2019_x000a_End date: 30/6/2021_x000a_"/>
    <s v="Not Applicable"/>
    <s v="Project"/>
    <s v="ADAPTATION FUND"/>
    <s v="Grant/GoR"/>
    <s v="Multirateral"/>
    <m/>
    <m/>
    <n v="431197.93877041503"/>
    <s v="Kayonza, Kirehe and Ngoma"/>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2"/>
    <n v="1382142.7966022249"/>
    <n v="3.8392855461172916E-3"/>
    <n v="1382142.7966022249"/>
    <m/>
    <m/>
    <m/>
    <m/>
    <s v="Not Applicable"/>
    <s v="Not Applicable"/>
    <s v="Water and Sanitation"/>
    <s v="Water Supply "/>
    <x v="94"/>
    <s v="Sectoral Ministry"/>
    <m/>
    <x v="1"/>
    <n v="2020"/>
    <n v="2021"/>
    <s v="Start: 1/7/2019_x000a_End: 31/08/2021_x000a_"/>
    <s v="Not Applicable"/>
    <s v="Project"/>
    <s v="Netherlands/GoR"/>
    <s v="Grant/GoR"/>
    <s v="Bilateral"/>
    <s v="3. Budgeting &amp; Investment"/>
    <m/>
    <n v="1382142.7966022249"/>
    <s v="Musanze and Nyabihu"/>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3"/>
    <n v="10503968.488714281"/>
    <n v="2.9177690246428561E-2"/>
    <n v="4959564.1670571407"/>
    <n v="4959564.1670571407"/>
    <m/>
    <n v="584840.15460000001"/>
    <m/>
    <s v="Not Applicable"/>
    <s v="Not Applicable"/>
    <s v="Environment and Natural Resources"/>
    <s v="Integrated Water Resources Management "/>
    <x v="98"/>
    <s v="Sectoral Ministry"/>
    <m/>
    <x v="2"/>
    <s v="2020*"/>
    <n v="2024"/>
    <s v="Start date: 7/1/2019 _x000a_End date: 30/6/2024_x000a_"/>
    <s v="Not Applicable"/>
    <s v="Project"/>
    <s v="Netherlands/GoR"/>
    <s v="Grant/GoR"/>
    <s v="Bilateral"/>
    <s v="3. Budgeting &amp; Investment"/>
    <m/>
    <n v="10503968.488714281"/>
    <s v="Reduced land degradation, river sedimentation and flooding areas of Rubavu, Nyabihu, Rutsiro and Ngororero                               (Extendesd to 2025 by adding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4"/>
    <n v="0"/>
    <n v="0"/>
    <m/>
    <m/>
    <m/>
    <m/>
    <m/>
    <s v="Not Applicable"/>
    <s v="Not Applicable"/>
    <s v="Environment and Natural Resources"/>
    <s v="Integrated Water Resources Management "/>
    <x v="15"/>
    <s v="Sectoral Ministry"/>
    <m/>
    <x v="0"/>
    <s v="2020*"/>
    <n v="2023"/>
    <s v="Start date: 7/1/2019 _x000a_End date: 30/6/2023_x000a_"/>
    <s v="Not Applicable"/>
    <s v="Project"/>
    <s v="Embassy of the Kingdom of the_x000a_Netherlands in Rwanda"/>
    <s v="Grant/GoR"/>
    <s v="Bilateral"/>
    <s v="3. Budgeting &amp; Investment"/>
    <m/>
    <n v="0"/>
    <s v="Western Province - Rubavu, Nyabihu, Rutsiro and Ngororero. The project has yielded tangible benefits that include reduced impacts of flooding in the catchment, landscapes restored, enhanced agricultural yields and improved community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5"/>
    <n v="0"/>
    <n v="0"/>
    <m/>
    <m/>
    <m/>
    <m/>
    <m/>
    <s v=" Support to develop the concept note and feasibility study    "/>
    <n v="450000"/>
    <s v="Environment and Natural Resources"/>
    <s v="Integrated Water Resources Management "/>
    <x v="15"/>
    <s v="Sectoral Ministry"/>
    <m/>
    <x v="5"/>
    <m/>
    <m/>
    <s v="To be determined"/>
    <s v="Medium"/>
    <s v="Project"/>
    <s v="EU"/>
    <s v="Grant/GoR"/>
    <s v="To be determined"/>
    <m/>
    <m/>
    <n v="0"/>
    <s v="new area "/>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6"/>
    <n v="24589.5"/>
    <n v="6.8304166666666662E-5"/>
    <m/>
    <m/>
    <m/>
    <n v="7800"/>
    <n v="16789.5"/>
    <s v="Not Applicable"/>
    <s v="Not Applicable"/>
    <s v="Environment and Natural Resources"/>
    <s v="Integrated Water Resources Management "/>
    <x v="98"/>
    <s v="Sectoral Ministry"/>
    <m/>
    <x v="2"/>
    <n v="2023"/>
    <n v="2026"/>
    <s v="Start date: 2023_x000a_End date: 2026_x000a_"/>
    <s v="Not Applicable"/>
    <s v="Project"/>
    <s v="Ministry of Finance and Economic Planning (MINECOFIN)/GoR"/>
    <s v="Government of Rwanda(GoR)"/>
    <s v="Government of Rwanda(GoR)"/>
    <s v="3. Budgeting &amp; Investment"/>
    <m/>
    <n v="24589.5"/>
    <s v="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7"/>
    <n v="46013924.813220002"/>
    <n v="0.12781645781450002"/>
    <m/>
    <m/>
    <m/>
    <n v="16238445.05088"/>
    <n v="29775479.762340002"/>
    <s v="Not Applicable"/>
    <s v="Not Applicable"/>
    <s v="Environment and Natural Resources"/>
    <s v="Integrated Water Resources Management "/>
    <x v="98"/>
    <s v="Sectoral Ministry"/>
    <m/>
    <x v="2"/>
    <n v="2020"/>
    <n v="2026"/>
    <s v="Start date: 01/07/2020_x000a_End date: 30/6/2022_x000a_Extended to 2026"/>
    <s v="Not Applicable"/>
    <s v="Project"/>
    <s v="Ministry of Finance and Economic Planning (MINECOFIN)/GoR and Loan"/>
    <s v="Loan/GoR"/>
    <s v="Multirateral"/>
    <s v="3. Budgeting &amp; Investment"/>
    <m/>
    <n v="46013924.813219994"/>
    <s v="The project will contribute to securing domestic and irrigation water resources and generating hydropower in Nyagatare district (Extendesd to 2026 from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8"/>
    <n v="0"/>
    <n v="0"/>
    <m/>
    <m/>
    <m/>
    <m/>
    <m/>
    <s v=" Support to develop the concept note and feasibility study    "/>
    <n v="450000"/>
    <s v="Environment and Natural Resources"/>
    <s v="Integrated Water Resources Management "/>
    <x v="98"/>
    <s v="Sectoral Ministry"/>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9"/>
    <n v="0"/>
    <n v="0"/>
    <m/>
    <m/>
    <m/>
    <m/>
    <m/>
    <s v="Not Applicable"/>
    <s v="Not Applicable"/>
    <s v="Environment and Natural Resources"/>
    <s v="Integrated Water Resources Management "/>
    <x v="98"/>
    <s v="Sectoral Ministry"/>
    <m/>
    <x v="0"/>
    <m/>
    <m/>
    <s v="To be determined"/>
    <s v="Low"/>
    <s v="Technical Assistance"/>
    <m/>
    <m/>
    <s v="To be determined"/>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0"/>
    <n v="0"/>
    <n v="0"/>
    <m/>
    <m/>
    <m/>
    <m/>
    <m/>
    <s v=" Support to develop the concept note and feasibility study    "/>
    <n v="450000"/>
    <s v="Environment and Natural Resources"/>
    <s v="Integrated Water Resources Management "/>
    <x v="98"/>
    <s v="Sectoral Ministry"/>
    <m/>
    <x v="0"/>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s v="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1"/>
    <n v="44882721"/>
    <n v="0.124674225"/>
    <m/>
    <m/>
    <m/>
    <m/>
    <m/>
    <s v=" Full proposal development and feasibility study    "/>
    <n v="450000"/>
    <s v="Environment and Natural Resources"/>
    <s v="Integrated Water Resources Management "/>
    <x v="98"/>
    <s v="Sectoral Ministry"/>
    <m/>
    <x v="5"/>
    <m/>
    <m/>
    <s v="To be determined"/>
    <s v="Medium"/>
    <s v="Project"/>
    <s v="GCF"/>
    <m/>
    <s v="To be determined"/>
    <s v="3. Budgeting &amp; Investment"/>
    <m/>
    <n v="44882721"/>
    <s v="Full proposal in review in the NDA. The project intends to improve water quality and quantity of water bodies, as well as reduce pressures on natural resources by diversifying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2"/>
    <n v="1627012.5781373566"/>
    <n v="4.5194793837148792E-3"/>
    <n v="813506.28906867828"/>
    <n v="813506.28906867828"/>
    <m/>
    <m/>
    <m/>
    <s v="Not Applicable"/>
    <s v="Not Applicable"/>
    <s v="Environment and Natural Resources"/>
    <s v="Environmental Management"/>
    <x v="38"/>
    <s v="Sectoral Ministry"/>
    <m/>
    <x v="1"/>
    <s v="2020*"/>
    <n v="2022"/>
    <s v="Start date: 1/07/2019_x000a_End date: 30/06/2022_x000a_"/>
    <s v="Not Applicable"/>
    <s v="Project"/>
    <s v="FONERWA"/>
    <s v="Grant/GoR"/>
    <s v="Government of Rwanda(GoR)"/>
    <s v="3. Budgeting &amp; Investment"/>
    <m/>
    <n v="1627012.5781373566"/>
    <s v="Ngororero, Muhanga, Karongi"/>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3"/>
    <n v="0"/>
    <n v="0"/>
    <m/>
    <m/>
    <m/>
    <m/>
    <m/>
    <s v=" Support to develop the concept note and cconduct feasibility study"/>
    <n v="550000"/>
    <s v="Environment and Natural Resources"/>
    <s v="Environmental Management"/>
    <x v="5"/>
    <s v="Non Government Organizations"/>
    <m/>
    <x v="0"/>
    <m/>
    <m/>
    <s v="To be determined"/>
    <s v="Medium"/>
    <s v="Project"/>
    <m/>
    <m/>
    <s v="To be determined"/>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4"/>
    <n v="0"/>
    <n v="0"/>
    <m/>
    <m/>
    <m/>
    <m/>
    <m/>
    <s v=" Support to develop the concept note and cconduct feasibility study"/>
    <n v="550000"/>
    <s v="Environment and Natural Resources"/>
    <s v="Environmental Management"/>
    <x v="17"/>
    <s v="Sectoral Ministry"/>
    <m/>
    <x v="0"/>
    <m/>
    <m/>
    <s v="To be determined"/>
    <s v="Medium"/>
    <s v="Project"/>
    <m/>
    <m/>
    <s v="To be determined"/>
    <s v="3. Budgeting &amp; Investment"/>
    <m/>
    <n v="0"/>
    <s v="New area of investment REMA 2024"/>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5"/>
    <n v="0"/>
    <n v="0"/>
    <m/>
    <m/>
    <m/>
    <m/>
    <m/>
    <s v=" Support to develop the concept note and cconduct feasibility study"/>
    <n v="550000"/>
    <s v="Environment and Natural Resources"/>
    <s v="Environmental Management"/>
    <x v="29"/>
    <s v="Non Government Organizations"/>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6"/>
    <n v="0"/>
    <n v="0"/>
    <m/>
    <m/>
    <m/>
    <m/>
    <m/>
    <s v=" Support to develop the concept note and cconduct feasibility study"/>
    <n v="500000"/>
    <s v="Environment and Natural Resources"/>
    <s v="Environmental Management"/>
    <x v="29"/>
    <s v="Non Government Organizations"/>
    <m/>
    <x v="0"/>
    <m/>
    <m/>
    <s v="To be determined"/>
    <s v="Medium"/>
    <s v="Project"/>
    <m/>
    <m/>
    <s v="To be determined"/>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7"/>
    <n v="0"/>
    <n v="0"/>
    <m/>
    <m/>
    <m/>
    <m/>
    <m/>
    <s v=" Support to develop the concept note and cconduct feasibility study"/>
    <n v="500000"/>
    <s v="Environment and Natural Resources"/>
    <s v="Environmental Management"/>
    <x v="98"/>
    <s v="Sectoral Ministry"/>
    <m/>
    <x v="0"/>
    <m/>
    <m/>
    <s v="To be determined"/>
    <s v="Medium"/>
    <s v="Project"/>
    <s v="Ministry of Finance and Economic Planning (MINECOFIN)/GoR"/>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n v="400000000"/>
    <s v="Water"/>
    <s v="Adaptation"/>
    <s v="Ministry of Infrastructure (MININFRA)"/>
    <s v="Sectoral Ministry "/>
    <s v="Sectoral Ministry "/>
    <s v="Sectoral Ministry "/>
    <s v="To be determined (TBD)"/>
    <s v="affected Districts (Rubavu, Nyabihu, Musanze and Burera)"/>
    <s v="Establisment of Mitigation measures for flood control and Early warning system for floods in volcano area"/>
    <s v="Reduced GHG emissions from community-based DRR programs such as improved farming techniques"/>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8"/>
    <n v="18250475.69423892"/>
    <n v="4.5626189235597296E-2"/>
    <n v="17048501.82425892"/>
    <m/>
    <m/>
    <n v="671920.57764000003"/>
    <n v="530053.29234000004"/>
    <s v="Not Applicable"/>
    <s v="Not Applicable"/>
    <s v="Environment and Natural Resources"/>
    <s v="Integrated Water Resources Management "/>
    <x v="98"/>
    <s v="Sectoral Ministry"/>
    <m/>
    <x v="2"/>
    <s v="2020*"/>
    <n v="2026"/>
    <s v="Start date: 01/07/2019_x000a_Current End date: 2026_x000a_"/>
    <s v="Not Applicable"/>
    <s v="Project"/>
    <s v="Ministry of Finance and Economic Planning (MINECOFIN)/GoR"/>
    <s v="Government of Rwanda(GoR)"/>
    <s v="Government of Rwanda(GoR)"/>
    <s v="3. Budgeting &amp; Investment"/>
    <m/>
    <n v="18250475.69423892"/>
    <s v="The project’s objective is to reduce the adverse impacts of floods and likelihood of rivers in Volcanoes area during heavy rainfall                                                                                          ( Extended up to 2026 see MINECOFIN MTPIP 2023-2026)"/>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9"/>
    <n v="1823993"/>
    <n v="4.5599825000000004E-3"/>
    <m/>
    <m/>
    <m/>
    <m/>
    <m/>
    <s v="Not Applicable"/>
    <s v="Not Applicable"/>
    <s v="Environment and Natural Resources"/>
    <s v="Integrated Water Resources Management "/>
    <x v="48"/>
    <s v="Non Government Organizations"/>
    <m/>
    <x v="1"/>
    <n v="2020"/>
    <n v="2022"/>
    <s v="Start date: 2020_x000a_End date: 2022"/>
    <s v="Not Applicable"/>
    <s v="Technical Assistance"/>
    <s v="GCF"/>
    <s v="Grant/GoR"/>
    <s v="Multirateral"/>
    <s v="1. Knowledge Products (Capacity Building or Technology Transfer)"/>
    <m/>
    <n v="1823993"/>
    <m/>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0"/>
    <n v="0"/>
    <n v="0"/>
    <m/>
    <m/>
    <m/>
    <m/>
    <m/>
    <s v=" Support to develop the concept note and cconduct feasibility study"/>
    <n v="500000"/>
    <s v="Environment and Natural Resources"/>
    <s v="Integrated Water Resources Management "/>
    <x v="4"/>
    <s v="To be determined"/>
    <m/>
    <x v="0"/>
    <m/>
    <m/>
    <s v="To be determined"/>
    <s v="High"/>
    <s v="Technical Assistance"/>
    <m/>
    <m/>
    <s v="To be determined"/>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1"/>
    <n v="5937230.668930578"/>
    <n v="1.4843076672326445E-2"/>
    <n v="2968615.334465289"/>
    <n v="2968615.334465289"/>
    <m/>
    <m/>
    <m/>
    <s v="Not Applicable"/>
    <s v="Not Applicable"/>
    <s v="Environment and Natural Resources"/>
    <s v="Integrated Water Resources Management "/>
    <x v="24"/>
    <s v="Sectoral Ministry"/>
    <m/>
    <x v="1"/>
    <s v="2020*"/>
    <n v="2022"/>
    <s v="Start date: 06/12/2019_x000a_End date: 30/6/2022_x000a_"/>
    <s v="Not Applicable"/>
    <s v="Project"/>
    <s v="FONERWA"/>
    <s v="Government of Rwanda(GoR)"/>
    <s v="Government of Rwanda(GoR)"/>
    <s v="3. Budgeting &amp; Investment"/>
    <m/>
    <n v="5937230.668930578"/>
    <m/>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n v="20000000"/>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2"/>
    <n v="140693.51867147477"/>
    <n v="7.0346759335737381E-3"/>
    <n v="140693.51867147477"/>
    <m/>
    <m/>
    <m/>
    <m/>
    <s v="Not Applicable"/>
    <s v="Not Applicable"/>
    <s v="Multi-Sector"/>
    <s v="Meteorology"/>
    <x v="6"/>
    <s v="Non Government Organizations"/>
    <m/>
    <x v="1"/>
    <n v="2020"/>
    <n v="2021"/>
    <s v="Start date: 2020_x000a_End date: 2021_x000a_"/>
    <s v="Not Applicable"/>
    <s v="Project"/>
    <m/>
    <s v="Grant/GoR"/>
    <s v="Multirateral"/>
    <s v="3. Budgeting &amp; Investment"/>
    <m/>
    <n v="140693.51867147477"/>
    <s v="Houses rehabilitation in Gakenke and Muhanga  Districts"/>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3"/>
    <n v="4703865.3590139262"/>
    <n v="0.23519326795069631"/>
    <n v="1175966.3397534816"/>
    <m/>
    <n v="1175966.3397534816"/>
    <n v="1175966.3397534816"/>
    <n v="1175966.3397534816"/>
    <s v="Not Applicable"/>
    <s v="Not Applicable"/>
    <s v="Multi-Sector"/>
    <s v="Meteorology"/>
    <x v="39"/>
    <s v="Sectoral Ministry"/>
    <m/>
    <x v="2"/>
    <s v="2020*"/>
    <n v="2024"/>
    <s v="Start date: 1/7/2018_x000a_End date: 30/6/2024_x000a_"/>
    <s v="Not Applicable"/>
    <s v="Project"/>
    <s v="Ministry of Finance and Economic Planning (MINECOFIN)/GoR"/>
    <s v="Government of Rwanda(GoR)"/>
    <s v="Government of Rwanda(GoR)"/>
    <m/>
    <m/>
    <n v="4703865.3590139262"/>
    <s v=" The project that aims to construct houses for households’ to be relocated from high risk zone in Rubavu"/>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4"/>
    <n v="0"/>
    <n v="0"/>
    <m/>
    <m/>
    <m/>
    <m/>
    <m/>
    <s v="1.Feasibility study                                                                                                       2. Design the  Meteorological  center"/>
    <n v="700000"/>
    <s v="Multi-Sector"/>
    <s v="Meteorology"/>
    <x v="39"/>
    <s v="Sectoral Ministry"/>
    <m/>
    <x v="0"/>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5"/>
    <n v="10627298.25612"/>
    <n v="0.53136491280599996"/>
    <m/>
    <m/>
    <n v="2331852.4460399998"/>
    <n v="4147722.9050400001"/>
    <n v="4147722.9050400001"/>
    <m/>
    <m/>
    <s v="Multi-Sector"/>
    <s v="Meteorology"/>
    <x v="103"/>
    <s v="Sectoral Ministry"/>
    <m/>
    <x v="2"/>
    <n v="2023"/>
    <n v="2026"/>
    <s v="Start date: 2023_x000a_End date: 2026_x000a_"/>
    <s v="Not Applicable"/>
    <s v="Project"/>
    <s v="GoR/AFD "/>
    <s v="Loan/GoR"/>
    <s v="Multirateral"/>
    <s v="3. Budgeting &amp; Investment"/>
    <m/>
    <n v="10627298.25612"/>
    <s v="New project MINECOFIN MTPIP 2024 "/>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6"/>
    <n v="0"/>
    <n v="0"/>
    <m/>
    <m/>
    <m/>
    <m/>
    <m/>
    <s v="1.Feasibility study                                                                                                       2. Design the  Meteorological  center"/>
    <n v="500000"/>
    <s v="Multi-Sector"/>
    <s v="Meteorology"/>
    <x v="39"/>
    <s v="Sectoral Ministry"/>
    <m/>
    <x v="0"/>
    <m/>
    <m/>
    <s v="To be determined"/>
    <s v="High"/>
    <s v="Project"/>
    <m/>
    <m/>
    <s v="To be determined"/>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7"/>
    <n v="0"/>
    <n v="0"/>
    <m/>
    <m/>
    <m/>
    <m/>
    <m/>
    <s v="Not Applicable"/>
    <s v="Not Applicable"/>
    <s v="Multi-Sector"/>
    <s v="Meteorology"/>
    <x v="75"/>
    <s v="Sectoral Ministry"/>
    <m/>
    <x v="0"/>
    <m/>
    <m/>
    <s v="To be determined"/>
    <s v="Low"/>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8"/>
    <n v="0"/>
    <n v="0"/>
    <m/>
    <m/>
    <m/>
    <m/>
    <m/>
    <s v=" Support to develop the concept note "/>
    <n v="250000"/>
    <s v="Multi-Sector"/>
    <s v="Meteorology"/>
    <x v="75"/>
    <s v="Sectoral Ministry"/>
    <m/>
    <x v="0"/>
    <m/>
    <m/>
    <s v="To be determined"/>
    <s v="Medium"/>
    <s v="Technical Assistance"/>
    <m/>
    <m/>
    <s v="To be determined"/>
    <s v="1. Knowledge Products (Capacity Building or Technology Transfer)"/>
    <m/>
    <n v="0"/>
    <s v="New area of investment"/>
  </r>
  <r>
    <s v="14. Enhanced reliability of weather and climate services and products for Rwanda’s socio-economic development"/>
    <s v="14.1 Disaster risk monitoring  enhanced"/>
    <s v="14.1.2 Number of effective city contingency plans developed with gender consideration"/>
    <s v="To be determined (TBD)"/>
    <s v="To be determined (TBD)"/>
    <s v="To be determined (TBD)"/>
    <m/>
    <s v="Multi-sector"/>
    <s v="Adaptation"/>
    <s v="Ministry in Charge of Emergency Management (MINEMA)"/>
    <s v="Sectoral Ministry "/>
    <s v="Sectoral Ministry "/>
    <s v="Sectoral Ministry "/>
    <s v="To be determined (TBD)"/>
    <s v="MoE (Meteo Rwanda, REMA, RWB, MINALOC, MININFRA, NISR)"/>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9"/>
    <n v="0"/>
    <n v="0"/>
    <m/>
    <m/>
    <m/>
    <m/>
    <m/>
    <s v="Not Applicable"/>
    <s v="Not Applicable"/>
    <s v="Multi-Sector"/>
    <s v="Meteorology"/>
    <x v="104"/>
    <s v="Sectoral Ministry"/>
    <m/>
    <x v="0"/>
    <m/>
    <m/>
    <s v="To be determined"/>
    <s v="Low"/>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n v="10000000"/>
    <s v="Multi-sector"/>
    <s v="Adaptation"/>
    <s v="Ministry in Charge of Emergency Management (MINEMA)"/>
    <s v="Sectoral Ministry "/>
    <s v="Sectoral Ministry "/>
    <s v="Sectoral Ministry "/>
    <s v="Munyarugero Jean / METEO RWANDA ; 0788684086"/>
    <s v="MoE (Meteo Rwanda, REMA, RWB, MINALOC, MININFRA, NISR)"/>
    <m/>
    <s v="Reduced GHG emissions from community-based DRR programs such as improved farming techniques"/>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0"/>
    <n v="853722.37"/>
    <n v="8.5372237000000004E-2"/>
    <n v="374000.3"/>
    <n v="279722.07"/>
    <n v="200000"/>
    <m/>
    <m/>
    <s v="Not Applicable"/>
    <s v="Not Applicable"/>
    <s v="Multi-Sector"/>
    <s v="Meteorology"/>
    <x v="75"/>
    <s v="Sectoral Ministry"/>
    <m/>
    <x v="2"/>
    <s v="2020*"/>
    <n v="2024"/>
    <s v="Start Date: 3/12/2018  _x000a_End date: 30/6/2023                   Extended to 2024_x000a_"/>
    <s v="Not Applicable"/>
    <s v="Technical Assistance"/>
    <s v="UNDP"/>
    <s v="Grant/GoR"/>
    <s v="Multirateral"/>
    <s v="1. Knowledge Products (Capacity Building or Technology Transfer)"/>
    <m/>
    <n v="853722.37"/>
    <s v="Reduced GHG emissions from community-based DRR programs_x000a_such as improved farming techniques Countrywide.                    Updated ongoing-ongoing from $359,820 UNDP-2024)"/>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1"/>
    <n v="0"/>
    <n v="0"/>
    <m/>
    <m/>
    <m/>
    <m/>
    <m/>
    <s v="Not Applicable"/>
    <s v="Not Applicable"/>
    <s v="Multi-Sector"/>
    <s v="Meteorology"/>
    <x v="75"/>
    <s v="Sectoral Ministry"/>
    <m/>
    <x v="0"/>
    <m/>
    <m/>
    <s v="To be determined"/>
    <s v="Low"/>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2"/>
    <n v="0"/>
    <n v="0"/>
    <m/>
    <m/>
    <m/>
    <m/>
    <m/>
    <s v="1. Support to develop the concept note                                                   2.Feasibility study                                                                                                       3. Design the  Meteorological  center "/>
    <n v="25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3"/>
    <n v="0"/>
    <n v="0"/>
    <m/>
    <m/>
    <m/>
    <m/>
    <m/>
    <s v=" 1. Support to develop the concept note                                                                      2. Stakeholder engagement "/>
    <n v="250000"/>
    <s v="Multi-Sector"/>
    <s v="Meteorology"/>
    <x v="75"/>
    <s v="Sectoral Ministry"/>
    <m/>
    <x v="0"/>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4"/>
    <n v="0"/>
    <n v="0"/>
    <m/>
    <m/>
    <m/>
    <m/>
    <m/>
    <s v=" Support to develop the concept note and Feasibility study "/>
    <n v="25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5"/>
    <n v="0"/>
    <n v="0"/>
    <m/>
    <m/>
    <m/>
    <m/>
    <m/>
    <s v=" Support to develop the concept note  and conduct Feasibility study "/>
    <n v="300000"/>
    <s v="Multi-Sector"/>
    <s v="Meteorology"/>
    <x v="75"/>
    <s v="Sectoral Ministry"/>
    <m/>
    <x v="0"/>
    <m/>
    <m/>
    <s v="To be determined"/>
    <s v="Medium"/>
    <s v="Technical Assistance"/>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6"/>
    <n v="10539073.854996424"/>
    <n v="1.0539073854996424"/>
    <m/>
    <m/>
    <m/>
    <m/>
    <m/>
    <s v="Not Applicable"/>
    <s v="Not Applicable"/>
    <s v="Multi-Sector"/>
    <s v="Meteorology"/>
    <x v="104"/>
    <s v="Sectoral Ministry"/>
    <m/>
    <x v="2"/>
    <n v="2020"/>
    <n v="2023"/>
    <s v="Start date: 1/7/2020_x000a_End date: 30/6/2023_x000a_"/>
    <s v="Not Applicable"/>
    <s v="Project"/>
    <s v="Ministry of Finance and Economic Planning (MINECOFIN)/GoR"/>
    <s v="Government of Rwanda(GoR)"/>
    <s v="Government of Rwanda(GoR)"/>
    <m/>
    <m/>
    <n v="10539073.854996424"/>
    <s v="Building resilience to minimize the effects of lightening hazard risks on human, material, environmental dimensions’ capacity Rutsiro"/>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7"/>
    <n v="0"/>
    <n v="0"/>
    <m/>
    <m/>
    <m/>
    <m/>
    <m/>
    <s v="1.Review of the concept note and development of the project proposal                 "/>
    <n v="250000"/>
    <s v="Multi-Sector"/>
    <s v="Meteorology"/>
    <x v="104"/>
    <s v="Sectoral Ministry"/>
    <m/>
    <x v="5"/>
    <m/>
    <m/>
    <s v="To be determined"/>
    <s v="High"/>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8"/>
    <n v="0"/>
    <n v="0"/>
    <m/>
    <m/>
    <m/>
    <m/>
    <m/>
    <s v="1.Review of the concept note and development of the project proposal              2. Support to the development of feasibility study"/>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9"/>
    <n v="0"/>
    <n v="0"/>
    <m/>
    <m/>
    <m/>
    <m/>
    <m/>
    <s v="1.Review of the concept note and development of the project proposal           2. Coonduct capacity need assessment"/>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0"/>
    <n v="0"/>
    <n v="0"/>
    <m/>
    <m/>
    <m/>
    <m/>
    <m/>
    <s v="1.Review of the concept note and development of the project proposal            2. Develop mainstreaming tools"/>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1"/>
    <n v="0"/>
    <n v="0"/>
    <m/>
    <m/>
    <m/>
    <m/>
    <m/>
    <s v="1.Review of the concept note and development of the project proposal             2. Support to the development of feasibility study. Construction design "/>
    <n v="250000"/>
    <s v="Multi-Sector"/>
    <s v="Meteorology"/>
    <x v="104"/>
    <s v="Sectoral Ministry"/>
    <m/>
    <x v="5"/>
    <m/>
    <m/>
    <s v="To be determined"/>
    <s v="Medium"/>
    <s v="Project"/>
    <m/>
    <m/>
    <s v="To be determined"/>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2"/>
    <n v="2017516.0497540913"/>
    <n v="0.20175160497540914"/>
    <n v="672505.34991803044"/>
    <n v="672505.34991803044"/>
    <n v="672505.34991803044"/>
    <m/>
    <m/>
    <s v="Not Applicable"/>
    <s v="Not Applicable"/>
    <s v="Multi-Sector"/>
    <s v="Meteorology"/>
    <x v="104"/>
    <s v="Sectoral Ministry"/>
    <m/>
    <x v="2"/>
    <s v="2020*"/>
    <n v="2023"/>
    <s v="Start date: 01/07/2019_x000a_End date: 30/06/2023_x000a_"/>
    <s v="Not Applicable"/>
    <s v="Technical Assistance"/>
    <s v="UNDP"/>
    <s v="Grant/GoR"/>
    <s v="Multirateral"/>
    <m/>
    <m/>
    <n v="2017516.0497540913"/>
    <s v=" Improved technical capacities of institutions at national, district and community level to reduce risks, manage and respond to natural disasters. 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n v="185000000"/>
    <s v="Multi-sector"/>
    <s v="Adaptation"/>
    <s v="Ministry of Health (MINISANTE)"/>
    <s v="Sectoral Ministry "/>
    <s v="Sectoral Ministry "/>
    <s v="Sectoral Ministry "/>
    <s v="To be determined (TBD)"/>
    <s v="Meteo Rwanda, Civil_x000a_society"/>
    <m/>
    <s v="Challenging to evaluate the several factors for health related GHG emissions"/>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3"/>
    <n v="58586976.618040144"/>
    <n v="0.31668636009751427"/>
    <n v="24879863.378500145"/>
    <m/>
    <m/>
    <n v="17167117.79874"/>
    <n v="16539995.4408"/>
    <s v="Not Applicable"/>
    <s v="Not Applicable"/>
    <s v="Health"/>
    <s v="Health"/>
    <x v="105"/>
    <s v="Sectoral Ministry"/>
    <m/>
    <x v="2"/>
    <s v="2020*"/>
    <n v="2026"/>
    <s v="Start date: 01/01/2018_x000a_End date: 30/06/2021              Extended to 2026_x000a_"/>
    <s v="Not Applicable"/>
    <s v="Project"/>
    <s v="Global Fund"/>
    <s v="Grant/GoR"/>
    <s v="Multirateral"/>
    <s v="3. Budgeting &amp; Investment"/>
    <m/>
    <n v="56360886.99046015"/>
    <s v="The purpose of the project is to eliminate malaria deaths by 2017 and reduce malaria morbidity pre-elimination level of less than 5%.                                                                                          Extended from $24,879,863 in 2018-2023 .See MINEFOFIN MTPIP 2023-2026"/>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4"/>
    <n v="42207.203073026962"/>
    <n v="2.2814704363798358E-4"/>
    <n v="42207.203073026962"/>
    <m/>
    <m/>
    <m/>
    <m/>
    <s v="Not Applicable"/>
    <s v="Not Applicable"/>
    <s v="Health"/>
    <s v="Health"/>
    <x v="105"/>
    <s v="Sectoral Ministry"/>
    <m/>
    <x v="1"/>
    <s v="2020*"/>
    <n v="2021"/>
    <s v="Start date: 1/9/2016_x000a_End date: 31/8/2021_x000a_"/>
    <s v="Not Applicable"/>
    <s v="Project"/>
    <s v="Global Fund"/>
    <s v="Grant/GoR"/>
    <s v="Multirateral"/>
    <m/>
    <m/>
    <n v="42207.203073026962"/>
    <s v="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5"/>
    <n v="491979.01362902491"/>
    <n v="2.659346019616351E-3"/>
    <n v="245989.50681451245"/>
    <n v="245989.50681451245"/>
    <m/>
    <m/>
    <m/>
    <s v="Not Applicable"/>
    <s v="Not Applicable"/>
    <s v="Health"/>
    <s v="Health"/>
    <x v="105"/>
    <s v="Sectoral Ministry"/>
    <m/>
    <x v="1"/>
    <s v="2020*"/>
    <n v="2022"/>
    <s v="Start date: 1/7/2019      _x000a_End date: 30/6/2022_x000a_"/>
    <s v="Not Applicable"/>
    <s v="Technical Assistance"/>
    <s v="WHO"/>
    <s v="Grant/GoR"/>
    <s v="Multirateral"/>
    <m/>
    <m/>
    <n v="491979.01362902491"/>
    <s v="The main project output is technical assistance in support to a strengthened health system"/>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4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6"/>
    <n v="0"/>
    <n v="0"/>
    <m/>
    <m/>
    <m/>
    <m/>
    <m/>
    <s v=" Support to develop the concept note and develop awereness materials"/>
    <n v="25000"/>
    <s v="Health"/>
    <s v="Health"/>
    <x v="106"/>
    <s v="Sectoral Ministry"/>
    <m/>
    <x v="0"/>
    <m/>
    <m/>
    <s v="To be determined"/>
    <s v="Medium"/>
    <s v="Project"/>
    <m/>
    <m/>
    <s v="To be determined"/>
    <m/>
    <m/>
    <n v="0"/>
    <s v="New area of investment"/>
  </r>
  <r>
    <s v="15. Enhanced Health promotion and environmental health"/>
    <s v="15.1 Preventive measures and create capacity to adapt to disease outbreaks strengthened"/>
    <s v="15.1.2 Percentage of Public Health Facilities (RH,PH,DH and HC) with effective waste management systems according to MOH / WHO standards (4th Health SSP, 2017-2024 p. 37)"/>
    <s v="76% (2016-2017)"/>
    <s v="100% (2023-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6"/>
    <n v="0"/>
    <n v="0"/>
    <m/>
    <m/>
    <m/>
    <m/>
    <m/>
    <s v="Not Applicable"/>
    <m/>
    <s v="To be determined"/>
    <s v="To be determined"/>
    <x v="4"/>
    <s v="To be determined"/>
    <m/>
    <x v="3"/>
    <m/>
    <m/>
    <s v="To be determined"/>
    <s v="Not Applicable"/>
    <s v="To be determined"/>
    <m/>
    <m/>
    <s v="To be determined"/>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0">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0"/>
    <n v="0"/>
    <n v="0"/>
    <m/>
    <m/>
    <m/>
    <m/>
    <m/>
    <s v="`"/>
    <n v="280000"/>
    <x v="0"/>
    <x v="0"/>
    <s v="Rwanda Agriculture Board (RAB)"/>
    <s v="Sectoral Ministry"/>
    <m/>
    <x v="0"/>
    <n v="2021"/>
    <n v="2024"/>
    <x v="0"/>
    <x v="0"/>
    <x v="0"/>
    <m/>
    <x v="0"/>
    <x v="0"/>
    <m/>
    <s v="TPA 3. Sustainable land use and resource management, PoA 3.1 Adaptive and resilient land use management and spatial development"/>
    <n v="0"/>
    <s v="Concept note"/>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n v="235000000"/>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
    <n v="6853014.9500000002"/>
    <n v="2.9161765744680851E-2"/>
    <m/>
    <n v="6853014.9500000002"/>
    <m/>
    <m/>
    <m/>
    <m/>
    <s v="Not Applicable"/>
    <x v="0"/>
    <x v="0"/>
    <s v="Rwanda Development Board (RDB)"/>
    <s v="Sectoral Ministry"/>
    <m/>
    <x v="1"/>
    <n v="2021"/>
    <n v="2022"/>
    <x v="1"/>
    <x v="1"/>
    <x v="1"/>
    <s v="Netherlands Ministry of Foreign Affairs through the EP-Nuffic Netherlands Initiative for Capacity development in Higher Education programme"/>
    <x v="1"/>
    <x v="1"/>
    <m/>
    <m/>
    <n v="6853014.9500000002"/>
    <s v="This Project was Completed in previous quarter._x000a_SEAD is designed to help achieve sustainable food security in Rwanda by improving education and training, research and community services in agricultural production and the management of value chains, land and water resources. "/>
  </r>
  <r>
    <s v="1. Increased productivity, nutritional value and resilience through sustainable, diversified, and integrated crop, livestock, and fish production systems in a gender-responsive and climate resilient manner"/>
    <s v="1.1  Soil and water conservation (crop rotation) improved"/>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
    <n v="2400997.91"/>
    <n v="1.0217012382978724E-2"/>
    <n v="2400997.91"/>
    <m/>
    <m/>
    <m/>
    <m/>
    <m/>
    <s v="Not Applicable"/>
    <x v="0"/>
    <x v="0"/>
    <s v="Rwanda Development Board (RDB)"/>
    <s v="Sectoral Ministry"/>
    <m/>
    <x v="2"/>
    <n v="2020"/>
    <n v="2025"/>
    <x v="2"/>
    <x v="1"/>
    <x v="1"/>
    <s v="Netherlands "/>
    <x v="2"/>
    <x v="1"/>
    <m/>
    <m/>
    <n v="2400997.91"/>
    <s v="The objective of this project is to Strengthen Education for Agricultural Development value chain development in the Congo Nile Ridge Area (SEAD West) in North West through improved vocational and professional education and training in agriculture with nexus to water"/>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
    <n v="143391612.78031623"/>
    <n v="0.61017707566092017"/>
    <n v="997369.24169813446"/>
    <n v="2400199.04"/>
    <n v="997369.24169813446"/>
    <n v="4021369.8486000001"/>
    <n v="134975305.40831998"/>
    <s v="Not Applicable"/>
    <s v="Not Applicable"/>
    <x v="0"/>
    <x v="0"/>
    <s v="Rwanda Agriculture Board (RAB)"/>
    <s v="Sectoral Ministry"/>
    <m/>
    <x v="2"/>
    <s v="2020*"/>
    <n v="2026"/>
    <x v="3"/>
    <x v="1"/>
    <x v="0"/>
    <s v="Ministry of Finance and Economic Planning (MINECOFIN)/GoR"/>
    <x v="3"/>
    <x v="2"/>
    <s v="3. Budgeting &amp; Investment"/>
    <m/>
    <n v="73322988.553156272"/>
    <s v="The objective of the project is to increase the productivity levels of maize, rice, wheat, beans, soybean, cassava, Irish potato, and banana country wide . Extended to 2026 (MINECOFIN MTPIP) initial $72,455,490)"/>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
    <n v="4520624.1295800004"/>
    <n v="1.9236698423744682E-2"/>
    <m/>
    <m/>
    <m/>
    <n v="999361.45686000003"/>
    <n v="3521262.6727200001"/>
    <s v="Not Applicable"/>
    <s v="Not Applicable"/>
    <x v="0"/>
    <x v="0"/>
    <s v="Rwamagana District/LODA"/>
    <s v="Local Government (Districts, Provinces, CoK)"/>
    <m/>
    <x v="2"/>
    <n v="2023"/>
    <n v="2026"/>
    <x v="4"/>
    <x v="1"/>
    <x v="0"/>
    <s v="Ministry of Finance and Economic Planning (MINECOFIN)/GoR"/>
    <x v="3"/>
    <x v="2"/>
    <s v="3. Budgeting &amp; Investment"/>
    <m/>
    <n v="4520624.1295800004"/>
    <s v="Rwamagan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
    <n v="1459703.8583399998"/>
    <n v="6.2115057801702123E-3"/>
    <m/>
    <m/>
    <m/>
    <n v="502418.30417999998"/>
    <n v="957285.55415999994"/>
    <s v="Not Applicable"/>
    <s v="Not Applicable"/>
    <x v="0"/>
    <x v="0"/>
    <s v="Muhanga District/LODA"/>
    <s v="Local Government (Districts, Provinces, CoK)"/>
    <m/>
    <x v="2"/>
    <n v="2023"/>
    <n v="2026"/>
    <x v="4"/>
    <x v="1"/>
    <x v="0"/>
    <s v="External"/>
    <x v="1"/>
    <x v="3"/>
    <s v="3. Budgeting &amp; Investment"/>
    <m/>
    <n v="1459703.8583399998"/>
    <s v="Muhanga District.                                                                           New Project MTPIP 2023-2026 MINECOFIN"/>
  </r>
  <r>
    <s v="1. Increased productivity, nutritional value and resilience through sustainable, diversified, and integrated crop, livestock, and fish production systems in a gender-responsive and climate resilient manner"/>
    <s v="1.1  Soil and water conservation (crop rotation) improved"/>
    <s v="1.1.3 % of women  and  man with rigth over agriculture  land under crop rotation (Gender and agriculture indicators, GMO, 2017 p.13)"/>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Female are more involved in agriculture compared to male, and most of them are in subsistence agriculture (EICV4, 2013/14).     "/>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x v="1"/>
    <x v="1"/>
    <s v="To be detemined"/>
    <s v="To be determined"/>
    <m/>
    <x v="3"/>
    <m/>
    <m/>
    <x v="5"/>
    <x v="1"/>
    <x v="2"/>
    <m/>
    <x v="0"/>
    <x v="0"/>
    <m/>
    <m/>
    <m/>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n v="279000000"/>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
    <n v="2921276.3239038638"/>
    <n v="1.0470524458436787E-2"/>
    <n v="747654.29818386398"/>
    <n v="1095821.01"/>
    <m/>
    <n v="270418.2"/>
    <n v="807382.81571999996"/>
    <s v="Not Applicable"/>
    <s v="Not Applicable"/>
    <x v="0"/>
    <x v="0"/>
    <s v="Rwanda Agriculture Board (RAB)"/>
    <s v="Sectoral Ministry"/>
    <m/>
    <x v="2"/>
    <s v="2020*"/>
    <n v="2026"/>
    <x v="6"/>
    <x v="1"/>
    <x v="0"/>
    <s v="Ministry of Finance and Economic Planning (MINECOFIN)/GoR"/>
    <x v="3"/>
    <x v="2"/>
    <s v="3. Budgeting &amp; Investment"/>
    <m/>
    <n v="2921276.3239038638"/>
    <s v="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
    <n v="3461538.461538461"/>
    <n v="1.2406947890818856E-2"/>
    <n v="692307.69230769225"/>
    <n v="692307.69230769225"/>
    <n v="692307.69230769225"/>
    <n v="692307.69230769225"/>
    <n v="692307.69230769225"/>
    <s v="Not Applicable"/>
    <s v="Not Applicable"/>
    <x v="0"/>
    <x v="0"/>
    <s v="ENABEL/EMBASSY OF BELGIUM "/>
    <s v="Non Government Organizations"/>
    <m/>
    <x v="4"/>
    <s v="2020*"/>
    <n v="2025"/>
    <x v="7"/>
    <x v="1"/>
    <x v="0"/>
    <s v="European Union (EU)"/>
    <x v="1"/>
    <x v="3"/>
    <m/>
    <m/>
    <n v="3461538.461538461"/>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
    <n v="54631.942694203331"/>
    <n v="1.9581341467456392E-4"/>
    <n v="36421.29512946889"/>
    <n v="18210.647564734445"/>
    <m/>
    <m/>
    <m/>
    <s v="Not Applicable"/>
    <s v="Not Applicable"/>
    <x v="0"/>
    <x v="0"/>
    <s v="DUHAMIC-ADRI"/>
    <s v="Non Government Organizations"/>
    <m/>
    <x v="1"/>
    <s v="2020*"/>
    <n v="2020"/>
    <x v="8"/>
    <x v="1"/>
    <x v="0"/>
    <m/>
    <x v="1"/>
    <x v="3"/>
    <m/>
    <m/>
    <n v="36421.29512946889"/>
    <m/>
  </r>
  <r>
    <s v="1. Increased productivity, nutritional value and resilience through sustainable, diversified, and integrated crop, livestock, and fish production systems in a gender-responsive and climate resilient manner"/>
    <s v="1.2 Llivestock husbandry improved "/>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
    <n v="12038436.949948048"/>
    <n v="4.314851953386397E-2"/>
    <n v="1321845.7547713197"/>
    <n v="2685977.7772357226"/>
    <n v="2802092.1662210063"/>
    <n v="2595462.81384"/>
    <n v="2633058.4378800001"/>
    <s v="Not Applicable"/>
    <s v="Not Applicable"/>
    <x v="0"/>
    <x v="0"/>
    <s v="Rwanda Agriculture Board (RAB)"/>
    <s v="Sectoral Ministry"/>
    <m/>
    <x v="2"/>
    <n v="2020"/>
    <n v="2026"/>
    <x v="9"/>
    <x v="1"/>
    <x v="0"/>
    <s v="ENABEL"/>
    <x v="4"/>
    <x v="1"/>
    <s v="3. Budgeting &amp; Investment"/>
    <m/>
    <n v="10785058.715008"/>
    <s v="Extended to from $ 9,337,573 (in 2020-2024) to $ 10785058.7 to (2026). See MTPIP MINECOFIN "/>
  </r>
  <r>
    <s v="1. Increased productivity, nutritional value and resilience through sustainable, diversified, and integrated crop, livestock, and fish production systems in a gender-responsive and climate resilient manner"/>
    <s v="1.2 Llivestock husbandry improved "/>
    <s v="1.2.2 Number of seeds multiplier Cooperatives disaggregated by gender head of cooperatives (Gender and agriculture indicators, GMO, 2017 p.17)"/>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x v="1"/>
    <x v="1"/>
    <s v="To be detemined"/>
    <s v="To be determined"/>
    <m/>
    <x v="3"/>
    <m/>
    <m/>
    <x v="5"/>
    <x v="1"/>
    <x v="2"/>
    <m/>
    <x v="0"/>
    <x v="0"/>
    <m/>
    <m/>
    <m/>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
    <n v="535262.93725612597"/>
    <n v="1.9185051514556486E-3"/>
    <n v="535262.93725612597"/>
    <m/>
    <m/>
    <m/>
    <m/>
    <s v="Not Applicable"/>
    <s v="Not Applicable"/>
    <x v="0"/>
    <x v="0"/>
    <s v="Rwanda Agriculture Board (RAB)"/>
    <s v="Sectoral Ministry"/>
    <m/>
    <x v="1"/>
    <s v="2020*"/>
    <n v="2021"/>
    <x v="10"/>
    <x v="1"/>
    <x v="0"/>
    <s v="FONERWA"/>
    <x v="3"/>
    <x v="2"/>
    <m/>
    <m/>
    <n v="535262.93725612597"/>
    <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2"/>
    <n v="11963309.671245804"/>
    <n v="4.2879246133497508E-2"/>
    <n v="2481654.835622902"/>
    <n v="2481654.835622902"/>
    <n v="7000000"/>
    <m/>
    <m/>
    <s v="Not Applicable"/>
    <s v="Not Applicable"/>
    <x v="0"/>
    <x v="0"/>
    <s v="Gako Meat Company Ltd "/>
    <s v="Private Sector Company"/>
    <m/>
    <x v="1"/>
    <s v="2020*"/>
    <n v="2023"/>
    <x v="11"/>
    <x v="1"/>
    <x v="0"/>
    <s v="GOR/Cattle Ville Ranchers/Gako Beef Company Ltd"/>
    <x v="3"/>
    <x v="2"/>
    <m/>
    <m/>
    <n v="63000000"/>
    <s v="The objective of the project is to increase beef production through providing basic infrastructure in Gako farm"/>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3"/>
    <n v="4048742.88"/>
    <n v="1.4511623225806451E-2"/>
    <m/>
    <m/>
    <m/>
    <n v="3892742.88"/>
    <n v="156000"/>
    <s v="Not Applicable"/>
    <s v="Not Applicable"/>
    <x v="0"/>
    <x v="0"/>
    <s v="Rwanda Agriculture Board (RAB)"/>
    <s v="Sectoral Ministry"/>
    <m/>
    <x v="2"/>
    <s v="2020*"/>
    <n v="2026"/>
    <x v="12"/>
    <x v="1"/>
    <x v="0"/>
    <s v="IFAD/GoR"/>
    <x v="5"/>
    <x v="3"/>
    <m/>
    <m/>
    <n v="65069100"/>
    <s v="The project objective is to increase the Volume and value of milk sold from targeted small-holder dairy farmers. Extended to 2026 with additional fund of $ 4,048,742.8 (MINECOFIN MTPIP 2023-2026)"/>
  </r>
  <r>
    <s v="1. Increased productivity, nutritional value and resilience through sustainable, diversified, and integrated crop, livestock, and fish production systems in a gender-responsive and climate resilient manner"/>
    <s v="1.2 Llivestock husbandry improved "/>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4"/>
    <n v="502570.52"/>
    <n v="1.8013280286738353E-3"/>
    <m/>
    <n v="169501.02"/>
    <m/>
    <m/>
    <m/>
    <s v="Not Applicable"/>
    <s v="Not Applicable"/>
    <x v="0"/>
    <x v="0"/>
    <s v="National Industrial Research and Development Agency (NIRDA)"/>
    <s v="Sectoral Ministry"/>
    <m/>
    <x v="2"/>
    <n v="2020"/>
    <n v="2023"/>
    <x v="13"/>
    <x v="1"/>
    <x v="0"/>
    <s v="OCP-AFRICA-MOROCCO "/>
    <x v="2"/>
    <x v="3"/>
    <m/>
    <m/>
    <n v="502570.52"/>
    <s v="The purpose of the project is to support industries in Cow Value Chain by financing science, technology and innovation research related to Cow value chain."/>
  </r>
  <r>
    <s v="1. Increased productivity, nutritional value and resilience through sustainable, diversified, and integrated crop, livestock, and fish production systems in a gender-responsive and climate resilient manner"/>
    <s v="1.3 Manure management improved"/>
    <s v="1.3.1 Number of  new kraals"/>
    <s v="To be determined (TBD)"/>
    <s v="To be determined (TBD)"/>
    <s v="To be determined (TBD)"/>
    <n v="30500000"/>
    <s v="AFOLU (Agriculture, Forestry &amp; Other Land Use)"/>
    <s v="Mitigation"/>
    <s v="Ministry of Agriculture and Animal Resources (MINAGRI)"/>
    <s v="Sectoral Ministry "/>
    <s v="Sectoral Ministry "/>
    <s v="Sectoral Ministry "/>
    <s v="To be determined (TBD)"/>
    <m/>
    <s v="Adoption of more efficient manure management systems, including promotion of collective farms and training, under the Rwanda Livestock Master Plan. "/>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5"/>
    <n v="16243651.199999999"/>
    <n v="0.53257872786885241"/>
    <n v="291316.99245156237"/>
    <n v="291316.99245156237"/>
    <n v="291316.99245156237"/>
    <n v="291316.99245156237"/>
    <m/>
    <s v="Not Applicable"/>
    <s v="Not Applicable"/>
    <x v="0"/>
    <x v="0"/>
    <s v="Rwanda Agriculture Board (RAB)"/>
    <s v="Sectoral Ministry"/>
    <m/>
    <x v="2"/>
    <s v="2020*"/>
    <n v="2024"/>
    <x v="14"/>
    <x v="1"/>
    <x v="0"/>
    <s v="Ministry of Finance and Economic Planning (MINECOFIN)/GoR"/>
    <x v="3"/>
    <x v="2"/>
    <m/>
    <m/>
    <n v="16243651.199999999"/>
    <s v="The purpose of this project is to reduce poverty through dairy cattle farming; improving livelihoods through increased milk consumption and income generation"/>
  </r>
  <r>
    <s v="1. Increased productivity, nutritional value and resilience through sustainable, diversified, and integrated crop, livestock, and fish production systems in a gender-responsive and climate resilient manner"/>
    <s v="1.4 Fertilizers improved"/>
    <s v="1.4.1  Area (ha) compost application"/>
    <s v="To be determined (TBD)"/>
    <s v="11,090,756,475 tone"/>
    <s v="To be determined (TBD)"/>
    <n v="77000000"/>
    <s v="AFOLU (Agriculture, Forestry &amp; Other Land Use)"/>
    <s v="Mitigation"/>
    <s v="Ministry of Agriculture and Animal Resources (MINAGRI)"/>
    <s v="Sectoral Ministry "/>
    <s v="Sectoral Ministry "/>
    <s v="Sectoral Ministry "/>
    <s v="To be determined (TBD)"/>
    <m/>
    <s v=" Increased use of organic waste in soil fertilizers, supported by target to apply composting within all agricultural households by 2030, and more judicious fertilizer use and promotion of fertigation to enhance fertiliser uptake."/>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x v="1"/>
    <x v="1"/>
    <s v="To be detemined"/>
    <s v="To be determined"/>
    <m/>
    <x v="3"/>
    <m/>
    <m/>
    <x v="5"/>
    <x v="1"/>
    <x v="2"/>
    <m/>
    <x v="0"/>
    <x v="0"/>
    <m/>
    <m/>
    <m/>
    <m/>
  </r>
  <r>
    <s v="1. Increased productivity, nutritional value and resilience through sustainable, diversified, and integrated crop, livestock, and fish production systems in a gender-responsive and climate resilient manner"/>
    <s v="1.4 Fertilizers improved"/>
    <s v="1.4.2 Quantity (t/ha) of compost application"/>
    <s v="1786524000 (2020/2021)"/>
    <s v="11,090,756,475 tone"/>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x v="1"/>
    <x v="1"/>
    <s v="To be detemined"/>
    <s v="To be determined"/>
    <m/>
    <x v="3"/>
    <m/>
    <m/>
    <x v="5"/>
    <x v="1"/>
    <x v="2"/>
    <m/>
    <x v="0"/>
    <x v="0"/>
    <m/>
    <m/>
    <m/>
    <m/>
  </r>
  <r>
    <s v="1. Increased productivity, nutritional value and resilience through sustainable, diversified, and integrated crop, livestock, and fish production systems in a gender-responsive and climate resilient manner"/>
    <s v="1.4 Fertilizers improved"/>
    <s v="1.4.3 Quantity (kg/t rice) deep fertiliser and biomass use in rice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6"/>
    <n v="0"/>
    <n v="0"/>
    <m/>
    <m/>
    <m/>
    <m/>
    <m/>
    <s v="1.Review of the concept note and development of the project proposal 2.Conduct a research survey on the use of biomass resources for composting and its conflict with other uses including biomass use for cooking and building materials                                                                                                               "/>
    <n v="280000"/>
    <x v="0"/>
    <x v="0"/>
    <s v="Rwanda Agriculture Board (RAB)"/>
    <s v="Sectoral Ministry"/>
    <m/>
    <x v="0"/>
    <m/>
    <m/>
    <x v="5"/>
    <x v="2"/>
    <x v="1"/>
    <m/>
    <x v="0"/>
    <x v="0"/>
    <m/>
    <m/>
    <n v="0"/>
    <s v="New area of investment"/>
  </r>
  <r>
    <s v="1. Increased productivity, nutritional value and resilience through sustainable, diversified, and integrated crop, livestock, and fish production systems in a gender-responsive and climate resilient manner"/>
    <s v="1.4 Fertilizers improved"/>
    <s v="1.4.4 % of farmer who have accesses  to organic Fertilizers disaggregated by gender (Gender and agriculture indicators, GMO, 2017 p.15)"/>
    <s v="Male: 75% Female: 45% (National Agriculture Survey, 2013)"/>
    <s v="To be determined (TBD)"/>
    <s v="To be determined (TBD)"/>
    <m/>
    <s v="AFOLU (Agriculture, Forestry &amp; Other Land Use)"/>
    <s v="Mitigation"/>
    <s v="Ministry of Agriculture and Animal Resources (MINAGRI)"/>
    <s v="Sectoral Ministry "/>
    <s v="Sectoral Ministry "/>
    <s v="Sectoral Ministry "/>
    <s v="To be determined (TBD)"/>
    <m/>
    <s v="Women continue to have limited access to agricultural inputs including fertilizers. The limited land size prevents them from being eligible to the fertilizers’ subsidy programme (GENDER MONITORING OFFICE,  March  2017)_x000a_"/>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7"/>
    <n v="0"/>
    <n v="0"/>
    <m/>
    <m/>
    <m/>
    <m/>
    <m/>
    <s v="1.Review of the concept note and development of the project proposal             2. Support to the development of feasibility study and Environmental and Social Impact Assessment  (ESSIA)."/>
    <n v="280000"/>
    <x v="0"/>
    <x v="0"/>
    <s v="Renewgreen Ltd"/>
    <s v="Private Sector Company"/>
    <m/>
    <x v="0"/>
    <m/>
    <m/>
    <x v="5"/>
    <x v="0"/>
    <x v="0"/>
    <m/>
    <x v="0"/>
    <x v="0"/>
    <m/>
    <m/>
    <n v="0"/>
    <s v="Business Plan available. The project consist of making green organic fertilizer using Rwandan natural powdered limestone and volcanic basalt, lake sediments, and peat to produce a locally-made “natural organic fertilizer"/>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Radical terracing :125000 Ha                                                Progressive terracing:965,604 Ha                     (Baseline 2021,  PSTA4)   "/>
    <s v="Radical terracing: 142,500 Ha by 2024 (PSTA4)                                                     Progressive terracing: 1,007,624 Ha by 2024 (PSTA4)"/>
    <s v="To be determined (TBD)"/>
    <n v="924000000"/>
    <s v="AFOLU (Agriculture, Forestry &amp; Other Land Use)"/>
    <s v="Mitigation"/>
    <s v="Ministry of Agriculture and Animal Resources (MINAGRI)"/>
    <s v="Sectoral Ministry "/>
    <s v="Sectoral Ministry "/>
    <s v="Sectoral Ministry "/>
    <s v="To be determined (TBD)"/>
    <m/>
    <s v="Installation of 165,000 Ha land protection terracing structures in sloped arable areas to present soil erosion, leading to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8"/>
    <n v="102212.33985895358"/>
    <n v="1.1061941543176794E-4"/>
    <n v="34070.779952984529"/>
    <n v="34070.779952984529"/>
    <n v="34070.779952984529"/>
    <m/>
    <m/>
    <s v="Not Applicable"/>
    <s v="Not Applicable"/>
    <x v="0"/>
    <x v="0"/>
    <s v="DUHAMIC-ADRI"/>
    <s v="Non Government Organizations"/>
    <m/>
    <x v="2"/>
    <n v="2020"/>
    <n v="2023"/>
    <x v="15"/>
    <x v="1"/>
    <x v="0"/>
    <s v="Not identified"/>
    <x v="1"/>
    <x v="3"/>
    <m/>
    <m/>
    <n v="102212.33985895358"/>
    <s v="Kayonza and Rutsiro"/>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9"/>
    <n v="26229113.273385111"/>
    <n v="2.8386486226607263E-2"/>
    <n v="5245822.6546770222"/>
    <n v="5245822.6546770222"/>
    <n v="5245822.6546770222"/>
    <n v="5245822.6546770222"/>
    <n v="5245822.6546770222"/>
    <s v="Not Applicable"/>
    <s v="Not Applicable"/>
    <x v="0"/>
    <x v="0"/>
    <s v="Rwanda Green Fund"/>
    <s v="Sectoral Ministry"/>
    <m/>
    <x v="2"/>
    <n v="2020"/>
    <n v="2025"/>
    <x v="16"/>
    <x v="1"/>
    <x v="0"/>
    <s v="FONERWA/GCF"/>
    <x v="1"/>
    <x v="3"/>
    <m/>
    <m/>
    <n v="26229113.273385111"/>
    <s v="Gicumbi"/>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0"/>
    <n v="1923480"/>
    <n v="2.0816883116883118E-3"/>
    <m/>
    <m/>
    <m/>
    <n v="641160"/>
    <n v="1282320"/>
    <s v="Not Applicable"/>
    <s v="Not Applicable"/>
    <x v="0"/>
    <x v="0"/>
    <s v="Musanze District/LODA"/>
    <s v="Local Government (Districts, Provinces, CoK)"/>
    <m/>
    <x v="2"/>
    <n v="2023"/>
    <n v="2026"/>
    <x v="17"/>
    <x v="1"/>
    <x v="0"/>
    <s v="Domestic Financing"/>
    <x v="3"/>
    <x v="2"/>
    <s v="3. Budgeting &amp; Investment"/>
    <m/>
    <n v="1923480"/>
    <s v="Musanze District,New Projec MINECOFIN MTPIP 2023-2026"/>
  </r>
  <r>
    <s v="1. Increased productivity, nutritional value and resilience through sustainable, diversified, and integrated crop, livestock, and fish production systems in a gender-responsive and climate resilient manner"/>
    <s v="1.5 Soil and water conservation (terracing) improved"/>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1"/>
    <n v="13065615.199999999"/>
    <n v="1.4140276190476189E-2"/>
    <n v="6532807.5999999996"/>
    <n v="6532807.5999999996"/>
    <m/>
    <m/>
    <m/>
    <s v="Not Applicable"/>
    <s v="Not Applicable"/>
    <x v="0"/>
    <x v="0"/>
    <s v="Rwanda Agriculture Board (RAB)"/>
    <s v="Sectoral Ministry"/>
    <m/>
    <x v="1"/>
    <s v="2020*"/>
    <n v="2022"/>
    <x v="18"/>
    <x v="1"/>
    <x v="0"/>
    <s v="USAID/CNFA"/>
    <x v="2"/>
    <x v="3"/>
    <m/>
    <m/>
    <n v="13065615.199999999"/>
    <s v="The project aims to sustainably increase smallholder farmers’ income, improve the nutritional status of women and children, and increase the resilience of Rwanda’s agricultural and food systems to a changing climate"/>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n v="173000000"/>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2"/>
    <n v="16286636.066552581"/>
    <n v="9.4142405008974459E-2"/>
    <n v="1430665.2210308607"/>
    <n v="1430665.2210308607"/>
    <n v="1430665.2210308607"/>
    <n v="3676837.5937799998"/>
    <n v="8317802.8096799999"/>
    <s v="Not Applicable"/>
    <s v="Not Applicable"/>
    <x v="0"/>
    <x v="0"/>
    <s v="National Agricultural Export Development Board (NAEB)"/>
    <s v="Sectoral Ministry"/>
    <m/>
    <x v="2"/>
    <s v="2020*"/>
    <n v="2026"/>
    <x v="19"/>
    <x v="1"/>
    <x v="0"/>
    <s v="Ministry of Finance and Economic Planning (MINECOFIN)/GoR"/>
    <x v="3"/>
    <x v="2"/>
    <s v="3. Budgeting &amp; Investment"/>
    <m/>
    <n v="11881779.452732582"/>
    <s v="The objective of the project is to increase coffee production and productivity as well improving coffee quality. The Coffee production volumes will be increased (2.8 to 3.0kg/tree). Extended from concluded $ 9,560,066 to 2023-2026 MINECOFIN MTPIP"/>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3"/>
    <n v="1515942.0999098977"/>
    <n v="8.7626710977450738E-3"/>
    <n v="237293.04600494885"/>
    <n v="237293.04600494885"/>
    <m/>
    <n v="604556.00789999997"/>
    <n v="436800"/>
    <s v="Not Applicable"/>
    <s v="Not Applicable"/>
    <x v="0"/>
    <x v="0"/>
    <s v="National Agricultural Export Development Board (NAEB)"/>
    <s v="Sectoral Ministry"/>
    <m/>
    <x v="2"/>
    <s v="2020*"/>
    <n v="2026"/>
    <x v="20"/>
    <x v="1"/>
    <x v="0"/>
    <s v="Ministry of Finance and Economic Planning (MINECOFIN)/GoR"/>
    <x v="3"/>
    <x v="2"/>
    <s v="3. Budgeting &amp; Investment"/>
    <m/>
    <n v="1515942.0999098977"/>
    <s v="The objective of the project is to Increase tea production and export through supporting in the expropriation, Resettlement &amp; livelihood restoration, Expansion program &amp; seedlings production, and factories construction.                                                                                                                                                        Extended from concluded (with $1,952,030 from 2009-2023) "/>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4"/>
    <n v="0"/>
    <n v="0"/>
    <m/>
    <m/>
    <m/>
    <m/>
    <m/>
    <s v="1.Review of the concept note and development of the project proposal           2. Support to the development of feasibility study"/>
    <n v="270000"/>
    <x v="0"/>
    <x v="0"/>
    <s v="Vie et Environment Rwanda (VER)"/>
    <s v="Non Government Organizations"/>
    <m/>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6 Soil and water conservation (multicropping) improved"/>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5"/>
    <n v="960456.49800000014"/>
    <n v="5.5517716647398851E-3"/>
    <n v="320152.16600000003"/>
    <n v="320152.16600000003"/>
    <n v="320152.16600000003"/>
    <m/>
    <m/>
    <s v="Not Applicable"/>
    <s v="Not Applicable"/>
    <x v="0"/>
    <x v="0"/>
    <s v="National Agricultural Export Development Board (NAEB)"/>
    <s v="Sectoral Ministry"/>
    <m/>
    <x v="1"/>
    <s v="2020*"/>
    <n v="2022"/>
    <x v="21"/>
    <x v="1"/>
    <x v="0"/>
    <s v="FONERWA/DFID"/>
    <x v="1"/>
    <x v="3"/>
    <m/>
    <m/>
    <n v="1600760.83"/>
    <s v="The objective is to pilot a strategic mainstreaming project with focus on the development of mainstreaming of climate into a sector development and investment planning process"/>
  </r>
  <r>
    <s v="1. Increased productivity, nutritional value and resilience through sustainable, diversified, and integrated crop, livestock, and fish production systems in a gender-responsive and climate resilient manner"/>
    <s v="1.7 Conservation tillage enhanced "/>
    <s v="1.7.1  Area (ha) with conservation tillage"/>
    <s v="To be determined (TBD)"/>
    <s v="To be determined (TBD)"/>
    <s v="To be determined (TBD)"/>
    <n v="128000000"/>
    <s v="AFOLU (Agriculture, Forestry &amp; Other Land Use)"/>
    <s v="Mitigation"/>
    <s v="Ministry of Agriculture and Animal Resources (MINAGRI)"/>
    <s v="Sectoral Ministry "/>
    <s v="Sectoral Ministry "/>
    <s v="Sectoral Ministry "/>
    <s v="To be determined (TBD)"/>
    <m/>
    <s v="Reduction in vertical movement of soil, leaving more crop residue on the soil surface, thereby reducing soil erosion,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6"/>
    <n v="0"/>
    <n v="0"/>
    <m/>
    <m/>
    <m/>
    <m/>
    <m/>
    <s v=" Support to develop the concept note "/>
    <n v="280000"/>
    <x v="0"/>
    <x v="0"/>
    <s v="Rwanda Agriculture Board (RAB)"/>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n v="156000000"/>
    <s v="AFOLU (Agriculture, Forestry &amp; Other Land Use)"/>
    <s v="Mitigation"/>
    <s v="Ministry of Agriculture and Animal Resources (MINAGRI)"/>
    <s v="Sectoral Ministry "/>
    <s v="Sectoral Ministry "/>
    <s v="Sectoral Ministry "/>
    <s v="To be determined (TBD)"/>
    <m/>
    <s v="Replacement of 10% domestic cows with improved cow species; expansion of fish farming, poultry and other small livestock to increase protein food supply without increasing cows; and change in livestock mix. "/>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7"/>
    <n v="2793604.9397484371"/>
    <n v="1.7907723972746391E-2"/>
    <n v="994495.93974843714"/>
    <m/>
    <m/>
    <n v="780000"/>
    <n v="1019109"/>
    <s v="Not Applicable"/>
    <s v="Not Applicable"/>
    <x v="0"/>
    <x v="0"/>
    <s v="Rwanda Agriculture Board (RAB)"/>
    <s v="Sectoral Ministry"/>
    <m/>
    <x v="2"/>
    <s v="2020*"/>
    <n v="2026"/>
    <x v="22"/>
    <x v="1"/>
    <x v="0"/>
    <s v="Ministry of Finance and Economic Planning (MINECOFIN)/GoR"/>
    <x v="3"/>
    <x v="2"/>
    <s v="3. Budgeting &amp; Investment"/>
    <m/>
    <n v="2793604.9397484399"/>
    <s v="Rwamagana, Rutsiro, Rusizi, Rulindo, Ruhango, Rubavu, Nyaruguru, Gisagara  and Nyarugenge                                 Initial budget 2015-2023 : $994,496.                                                    Budget extension 2023-2026 : $ 1799109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8"/>
    <n v="0"/>
    <n v="0"/>
    <m/>
    <m/>
    <m/>
    <m/>
    <m/>
    <s v="Not Applicable"/>
    <n v="300000"/>
    <x v="0"/>
    <x v="0"/>
    <s v="Rwanda Agriculture Board (RAB)"/>
    <s v="Sectoral Ministry"/>
    <m/>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9"/>
    <n v="12590854.577815307"/>
    <n v="8.0710606268046839E-2"/>
    <n v="627274.99883765378"/>
    <n v="2531460.21"/>
    <n v="627274.99883765378"/>
    <n v="3736195.3613399998"/>
    <n v="5068649.0088"/>
    <s v="Not Applicable"/>
    <s v="Not Applicable"/>
    <x v="0"/>
    <x v="0"/>
    <s v="Rwanda Agriculture Board (RAB)"/>
    <s v="Sectoral Ministry"/>
    <m/>
    <x v="2"/>
    <s v="2020*"/>
    <n v="2026"/>
    <x v="23"/>
    <x v="1"/>
    <x v="0"/>
    <s v="Ministry of Finance and Economic Planning (MINECOFIN)/GoR"/>
    <x v="3"/>
    <x v="2"/>
    <s v="3. Budgeting &amp; Investment"/>
    <m/>
    <n v="10952574.1"/>
    <s v="The purpose of this project is to improve the competitiveness of the livestock subsector in regional and international markets. 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0"/>
    <n v="1226842.5631799998"/>
    <n v="7.8643754049999987E-3"/>
    <m/>
    <n v="249513.03"/>
    <m/>
    <n v="828029.60837999999"/>
    <n v="149299.92480000001"/>
    <s v="Not Applicable"/>
    <s v="Not Applicable"/>
    <x v="0"/>
    <x v="0"/>
    <s v="Rwanda Agriculture Board (RAB)"/>
    <s v="Sectoral Ministry"/>
    <m/>
    <x v="2"/>
    <s v="2020*"/>
    <n v="2026"/>
    <x v="24"/>
    <x v="1"/>
    <x v="0"/>
    <s v="ENABEL"/>
    <x v="2"/>
    <x v="1"/>
    <s v="3. Budgeting &amp; Investment"/>
    <m/>
    <n v="12747994.859999999"/>
    <s v="Extended to 2026 (MINECOFIN MTPIP)"/>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1"/>
    <n v="54415.832640000001"/>
    <n v="3.4881944000000003E-4"/>
    <m/>
    <m/>
    <m/>
    <n v="54415.832640000001"/>
    <m/>
    <s v="Not Applicable"/>
    <s v="Not Applicable"/>
    <x v="0"/>
    <x v="0"/>
    <s v="National Industrial Research and Development Agency (NIRDA)"/>
    <s v="Sectoral Ministry"/>
    <m/>
    <x v="2"/>
    <n v="2023"/>
    <n v="2026"/>
    <x v="25"/>
    <x v="1"/>
    <x v="0"/>
    <s v="ENABEL"/>
    <x v="2"/>
    <x v="1"/>
    <s v="3. Budgeting &amp; Investment"/>
    <m/>
    <n v="54415.832640000001"/>
    <s v="New project  (MINECOFIN MTPIP2023-2026)"/>
  </r>
  <r>
    <s v="1. Increased productivity, nutritional value and resilience through sustainable, diversified, and integrated crop, livestock, and fish production systems in a gender-responsive and climate resilient manner"/>
    <s v="1.8 Livestock species and population improved"/>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2"/>
    <n v="4638943.2694799993"/>
    <n v="2.9736815829999996E-2"/>
    <m/>
    <m/>
    <m/>
    <n v="1559220"/>
    <n v="3079723.2694799998"/>
    <m/>
    <m/>
    <x v="0"/>
    <x v="0"/>
    <s v="Rwanda Agriculture Board (RAB)"/>
    <s v="Sectoral Ministry"/>
    <s v="Fabrice (HoD)/_x000a_RAB 0785781138_x000a_"/>
    <x v="2"/>
    <n v="2023"/>
    <n v="2026"/>
    <x v="26"/>
    <x v="1"/>
    <x v="0"/>
    <s v="Ministry of Finance and Economic Planning (MINECOFIN)/GoR"/>
    <x v="3"/>
    <x v="2"/>
    <s v="3. Budgeting &amp; Investment"/>
    <m/>
    <n v="4638943.2694800003"/>
    <s v=" (Not retained for next Fiscal Year). it has an action plan and budget for 2022/23 from MINECOFIN.                                      Included from indicative to Ongoing Under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n v="24000000"/>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3"/>
    <n v="8288358.5052725915"/>
    <n v="0.34534827105302462"/>
    <n v="3166418.702992592"/>
    <n v="2588406.65"/>
    <m/>
    <n v="1861398.2758799999"/>
    <n v="672134.87639999995"/>
    <s v="Not Applicable"/>
    <s v="Not Applicable"/>
    <x v="0"/>
    <x v="0"/>
    <s v="Rwanda Agriculture Board (RAB)"/>
    <s v="Sectoral Ministry"/>
    <m/>
    <x v="2"/>
    <n v="2021"/>
    <n v="2026"/>
    <x v="27"/>
    <x v="1"/>
    <x v="0"/>
    <s v="GoR &amp; Basket Fund and Grants"/>
    <x v="1"/>
    <x v="3"/>
    <s v="1. Knowledge Products (Capacity Building or Technology Transfer)"/>
    <m/>
    <n v="8288358.5052725924"/>
    <s v="The objective of the project is to enhance researchers’ capacity and financial support to High Yielding varieties development.                                                               Location: Countrywide                                                                                                                                                                                                                                                             Extedec from concluded with $ 12,916,842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4"/>
    <n v="678549.67770902533"/>
    <n v="2.8272903237876054E-2"/>
    <m/>
    <m/>
    <m/>
    <m/>
    <m/>
    <s v="Not Applicable"/>
    <s v="Not Applicable"/>
    <x v="0"/>
    <x v="0"/>
    <s v="Ministry of Environment (MoE)"/>
    <s v="Sectoral Ministry"/>
    <m/>
    <x v="1"/>
    <n v="2020"/>
    <n v="2021"/>
    <x v="28"/>
    <x v="1"/>
    <x v="1"/>
    <s v="GREEN CLIMATE FUND (GCF)"/>
    <x v="1"/>
    <x v="3"/>
    <m/>
    <m/>
    <n v="678549.67770902533"/>
    <s v="PPF"/>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5"/>
    <n v="40800000"/>
    <n v="1.7"/>
    <m/>
    <m/>
    <m/>
    <m/>
    <m/>
    <s v="1.Development of full project proposal                "/>
    <n v="300000"/>
    <x v="0"/>
    <x v="0"/>
    <s v="Ministry of Environment (MoE)"/>
    <s v="Sectoral Ministry"/>
    <m/>
    <x v="5"/>
    <m/>
    <m/>
    <x v="5"/>
    <x v="0"/>
    <x v="1"/>
    <s v="GREEN CLIMATE FUND (GCF)"/>
    <x v="0"/>
    <x v="0"/>
    <m/>
    <m/>
    <n v="40800000"/>
    <s v="Recources mobilisation for the project implementatio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6"/>
    <n v="35000"/>
    <n v="1.4583333333333334E-3"/>
    <m/>
    <n v="35000"/>
    <m/>
    <m/>
    <m/>
    <s v="Not Applicable"/>
    <s v="Not Applicable"/>
    <x v="0"/>
    <x v="0"/>
    <s v="International Union for Conservation of Nature (IUCN)"/>
    <s v="Non Government Organizations"/>
    <m/>
    <x v="1"/>
    <s v="2020*"/>
    <n v="2021"/>
    <x v="29"/>
    <x v="1"/>
    <x v="1"/>
    <s v="REMA/LDCF"/>
    <x v="2"/>
    <x v="3"/>
    <m/>
    <m/>
    <n v="35000"/>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37"/>
    <n v="217808.81"/>
    <n v="9.0753670833333324E-3"/>
    <m/>
    <n v="217808.81"/>
    <m/>
    <m/>
    <m/>
    <s v="Not Applicable"/>
    <s v="Not Applicable"/>
    <x v="0"/>
    <x v="0"/>
    <s v="Rwanda Institute for Conservation Agriculture (RICA)"/>
    <s v="Private Sector Company"/>
    <m/>
    <x v="1"/>
    <n v="2021"/>
    <n v="2022"/>
    <x v="30"/>
    <x v="1"/>
    <x v="1"/>
    <s v="Domestic Financing"/>
    <x v="3"/>
    <x v="2"/>
    <m/>
    <m/>
    <n v="217808.81"/>
    <s v="Annual FY2021/22 Achievements against targets_x000a_-_x0009_Allowance to students who are in professional internship (24 Private seed inspectors) attachments who will be deployed in districts was paid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8"/>
    <n v="1224157.6429759662"/>
    <n v="5.1006568457331924E-2"/>
    <n v="764224.1809928529"/>
    <n v="361666.85674547986"/>
    <n v="98266.605237633368"/>
    <n v="0"/>
    <n v="0"/>
    <s v="Not Applicable"/>
    <s v="Not Applicable"/>
    <x v="0"/>
    <x v="0"/>
    <s v="Rwanda Environment Management Authority (REMA)"/>
    <s v="Sectoral Ministry"/>
    <m/>
    <x v="1"/>
    <s v="2020*"/>
    <n v="2024"/>
    <x v="31"/>
    <x v="1"/>
    <x v="0"/>
    <s v="Global Environment Facility (GEF) "/>
    <x v="1"/>
    <x v="3"/>
    <s v="3. Budgeting &amp; Investment"/>
    <m/>
    <n v="1224157.6429759662"/>
    <s v="Gasabo, Kayonza, Kirehe, Bugesera, Ngororero and Musanze           Updated from $988,141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9"/>
    <n v="7220542.5300000003"/>
    <n v="0.30085593875"/>
    <m/>
    <n v="573000"/>
    <n v="1636870"/>
    <n v="2015060.73"/>
    <n v="2995611.8"/>
    <s v="Not Applicable"/>
    <s v="Not Applicable"/>
    <x v="0"/>
    <x v="0"/>
    <s v="Rwanda Environment Management Authority (REMA)"/>
    <s v="Sectoral Ministry"/>
    <m/>
    <x v="2"/>
    <n v="2022"/>
    <n v="2028"/>
    <x v="32"/>
    <x v="1"/>
    <x v="0"/>
    <s v="Global Environment Facility (GEF) /UNDP"/>
    <x v="1"/>
    <x v="3"/>
    <s v="3. Budgeting &amp; Investment"/>
    <m/>
    <n v="7220542.5300000003"/>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0"/>
    <n v="320000"/>
    <n v="1.3333333333333334E-2"/>
    <m/>
    <m/>
    <n v="20000"/>
    <n v="300000"/>
    <m/>
    <s v="Not Applicable"/>
    <s v="Not Applicable"/>
    <x v="0"/>
    <x v="0"/>
    <s v="Rwanda Environment Management Authority (REMA)"/>
    <s v="Sectoral Ministry"/>
    <m/>
    <x v="4"/>
    <n v="2023"/>
    <n v="2024"/>
    <x v="33"/>
    <x v="1"/>
    <x v="0"/>
    <s v="Global Environment Facility (GEF) /UNDP"/>
    <x v="1"/>
    <x v="3"/>
    <s v="3. Budgeting &amp; Investment"/>
    <m/>
    <n v="320000"/>
    <s v="new project (UNDP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41"/>
    <n v="0"/>
    <n v="0"/>
    <m/>
    <m/>
    <m/>
    <m/>
    <m/>
    <s v="Not Applicable"/>
    <s v="Not Applicable"/>
    <x v="0"/>
    <x v="0"/>
    <s v="Rwanda Environment Management Authority (REMA)"/>
    <s v="Sectoral Ministry"/>
    <m/>
    <x v="0"/>
    <m/>
    <m/>
    <x v="5"/>
    <x v="2"/>
    <x v="0"/>
    <s v="GEF/WB "/>
    <x v="0"/>
    <x v="0"/>
    <m/>
    <m/>
    <n v="0"/>
    <s v="new area (REMA,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2"/>
    <n v="172223.96542866362"/>
    <n v="7.175998559527651E-3"/>
    <m/>
    <m/>
    <m/>
    <m/>
    <m/>
    <s v="Not Applicable"/>
    <s v="Not Applicable"/>
    <x v="0"/>
    <x v="0"/>
    <s v="EUCORD ( European Cooperative for Rural Development)"/>
    <s v="Non Government Organizations"/>
    <m/>
    <x v="1"/>
    <n v="2020"/>
    <n v="2022"/>
    <x v="34"/>
    <x v="1"/>
    <x v="0"/>
    <s v="FONERWA"/>
    <x v="3"/>
    <x v="2"/>
    <m/>
    <m/>
    <n v="172223.96542866362"/>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3"/>
    <n v="939834.83129390876"/>
    <n v="3.9159784637246196E-2"/>
    <n v="115910.87444695442"/>
    <n v="115910.87444695442"/>
    <m/>
    <n v="156000"/>
    <n v="552013.08239999996"/>
    <s v="Not Applicable"/>
    <s v="Not Applicable"/>
    <x v="0"/>
    <x v="0"/>
    <s v="Rwanda Agriculture Board (RAB)"/>
    <s v="Sectoral Ministry"/>
    <m/>
    <x v="2"/>
    <s v="2020*"/>
    <n v="2026"/>
    <x v="35"/>
    <x v="1"/>
    <x v="0"/>
    <s v="Ministry of Finance and Economic Planning (MINECOFIN)/GoR"/>
    <x v="3"/>
    <x v="2"/>
    <s v="2. Policy, Strategy &amp; Legislation"/>
    <m/>
    <n v="939834.83129390865"/>
    <s v="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
    <x v="44"/>
    <n v="0"/>
    <n v="0"/>
    <m/>
    <m/>
    <m/>
    <m/>
    <m/>
    <s v="1.Development of full project proposal       "/>
    <n v="300000"/>
    <x v="0"/>
    <x v="0"/>
    <s v="Rwanda Agriculture Board (RAB)"/>
    <s v="Sectoral Ministry"/>
    <m/>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5"/>
    <n v="108104.96129815467"/>
    <n v="4.5043733874231108E-3"/>
    <n v="36034.987099384889"/>
    <n v="36034.987099384889"/>
    <n v="36034.987099384889"/>
    <m/>
    <m/>
    <s v="Not Applicable"/>
    <s v="Not Applicable"/>
    <x v="0"/>
    <x v="0"/>
    <s v="DUHAMIC-ADRI"/>
    <s v="Non Government Organizations"/>
    <m/>
    <x v="2"/>
    <m/>
    <m/>
    <x v="5"/>
    <x v="1"/>
    <x v="0"/>
    <s v="Not identified"/>
    <x v="3"/>
    <x v="2"/>
    <m/>
    <m/>
    <n v="108104.96129815467"/>
    <s v="Rulindo District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6"/>
    <n v="1157322.1010580384"/>
    <n v="4.8221754210751602E-2"/>
    <n v="45757.261059019263"/>
    <n v="45757.261059019263"/>
    <m/>
    <n v="669648.35574000003"/>
    <n v="396159.22320000001"/>
    <s v="Not Applicable"/>
    <s v="Not Applicable"/>
    <x v="0"/>
    <x v="0"/>
    <s v="National Agricultural Export Development Board (NAEB)"/>
    <s v="Sectoral Ministry"/>
    <m/>
    <x v="2"/>
    <s v="2020*"/>
    <n v="2026"/>
    <x v="36"/>
    <x v="1"/>
    <x v="0"/>
    <s v="Ministry of Finance and Economic Planning (MINECOFIN)/GoR"/>
    <x v="3"/>
    <x v="2"/>
    <s v="3. Budgeting &amp; Investment"/>
    <m/>
    <n v="1157322.1010580384"/>
    <s v="The objective of the project is to support and develop the horticulture value chain and new agricultural export chains Extended from concluded (with $108,600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7"/>
    <n v="2622672.85"/>
    <n v="0.10927803541666667"/>
    <n v="437112.14166666666"/>
    <n v="210774.06"/>
    <n v="210774.06"/>
    <m/>
    <m/>
    <s v="Not Applicable"/>
    <s v="Not Applicable"/>
    <x v="0"/>
    <x v="0"/>
    <s v="National Agricultural Export Development Board (NAEB)"/>
    <s v="Sectoral Ministry"/>
    <m/>
    <x v="1"/>
    <s v="2020*"/>
    <n v="2022"/>
    <x v="37"/>
    <x v="1"/>
    <x v="0"/>
    <s v="Ministry of Finance and Economic Planning (MINECOFIN)/GoR"/>
    <x v="3"/>
    <x v="2"/>
    <m/>
    <m/>
    <n v="2622672.85"/>
    <s v="The objective of the project is to increase production of Cocoons in Rwanda in both quantity and quality"/>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8"/>
    <n v="2207167.1477324464"/>
    <n v="9.1965297822185266E-2"/>
    <n v="13432.152952446422"/>
    <n v="54991.53"/>
    <m/>
    <n v="1488623.3520599999"/>
    <n v="650120.11271999998"/>
    <s v="Not Applicable"/>
    <s v="Not Applicable"/>
    <x v="0"/>
    <x v="0"/>
    <s v="National Agricultural Export Development Board (NAEB)"/>
    <s v="Sectoral Ministry"/>
    <m/>
    <x v="2"/>
    <s v="2020*"/>
    <n v="2026"/>
    <x v="38"/>
    <x v="1"/>
    <x v="0"/>
    <s v="Ministry of Finance and Economic Planning (MINECOFIN)/GoR"/>
    <x v="3"/>
    <x v="2"/>
    <s v="3. Budgeting &amp; Investment"/>
    <m/>
    <n v="2207167.1477324464"/>
    <s v="The project’s objective is to implement the Rwanda logistics and distribution service strategy, which will enable Rwanda to overcome logistic difficulties.                                                    Extended from concluded (with $2,368,866 from 2009-2023) "/>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9"/>
    <n v="8817877.9499999993"/>
    <n v="0.36741158124999995"/>
    <m/>
    <n v="3275211.81"/>
    <m/>
    <m/>
    <m/>
    <s v="Not Applicable"/>
    <s v="Not Applicable"/>
    <x v="0"/>
    <x v="0"/>
    <s v="National Agricultural Export Development Board (NAEB)"/>
    <s v="Sectoral Ministry"/>
    <m/>
    <x v="2"/>
    <s v="2020*"/>
    <n v="2024"/>
    <x v="39"/>
    <x v="1"/>
    <x v="0"/>
    <s v="Ministry of Finance and Economic Planning (MINECOFIN)/GoR"/>
    <x v="3"/>
    <x v="2"/>
    <m/>
    <m/>
    <n v="8817877.9499999993"/>
    <s v="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0"/>
    <n v="0"/>
    <n v="0"/>
    <m/>
    <m/>
    <m/>
    <m/>
    <m/>
    <s v=" Support to develop the concept note and stakeholder engagement "/>
    <n v="200000"/>
    <x v="0"/>
    <x v="0"/>
    <s v="National Agricultural Export Development Board (NAEB)"/>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1"/>
    <n v="28930.7909745"/>
    <n v="1.2054496239374999E-3"/>
    <n v="28930.790974499989"/>
    <m/>
    <m/>
    <m/>
    <m/>
    <s v="Not Applicable"/>
    <s v="Not Applicable"/>
    <x v="0"/>
    <x v="0"/>
    <s v="Rwanda Environmental   Conservation Organization (RECOR)"/>
    <s v="Non Government Organizations"/>
    <m/>
    <x v="1"/>
    <n v="2020"/>
    <n v="2021"/>
    <x v="40"/>
    <x v="1"/>
    <x v="0"/>
    <s v="UNDP"/>
    <x v="2"/>
    <x v="3"/>
    <m/>
    <m/>
    <n v="28930.7909745"/>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2"/>
    <n v="516621.26740178547"/>
    <n v="2.1525886141741061E-2"/>
    <n v="516621.26740178547"/>
    <m/>
    <m/>
    <m/>
    <m/>
    <s v="Not Applicable"/>
    <s v="Not Applicable"/>
    <x v="0"/>
    <x v="0"/>
    <s v="Rwanda Environmental   Conservation Organization (RECOR)"/>
    <s v="Non Government Organizations"/>
    <m/>
    <x v="1"/>
    <n v="2020"/>
    <n v="2021"/>
    <x v="40"/>
    <x v="1"/>
    <x v="0"/>
    <s v="NCF/SIDA"/>
    <x v="2"/>
    <x v="3"/>
    <m/>
    <m/>
    <n v="516621.26740178547"/>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3"/>
    <n v="20199087.856517002"/>
    <n v="0.84162866068820841"/>
    <m/>
    <n v="0"/>
    <n v="1342372.0167881947"/>
    <n v="10263464.259728806"/>
    <n v="8593251.5800000001"/>
    <s v="Not Applicable"/>
    <s v="Not Applicable"/>
    <x v="0"/>
    <x v="0"/>
    <s v="Albertine Rift Conservation Society (ARCOS)"/>
    <s v="Non Government Organizations"/>
    <m/>
    <x v="2"/>
    <n v="2023"/>
    <n v="2030"/>
    <x v="41"/>
    <x v="1"/>
    <x v="0"/>
    <s v="AstraZeneca through Refores'Action"/>
    <x v="1"/>
    <x v="3"/>
    <s v="3. Budgeting &amp; Investment"/>
    <m/>
    <n v="20199087.856517002"/>
    <s v="ARCOS 2024"/>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4"/>
    <n v="39318855.731219999"/>
    <n v="1.6382856554675"/>
    <m/>
    <m/>
    <m/>
    <n v="11651528.538000001"/>
    <n v="27667327.193220001"/>
    <s v="Not Applicable"/>
    <s v="Not Applicable"/>
    <x v="0"/>
    <x v="0"/>
    <s v="LODA/Districts"/>
    <s v="Local Government (Districts, Provinces, CoK)"/>
    <m/>
    <x v="2"/>
    <n v="2023"/>
    <n v="2026"/>
    <x v="42"/>
    <x v="1"/>
    <x v="0"/>
    <s v="Mixed (TBD)"/>
    <x v="5"/>
    <x v="3"/>
    <s v="3. Budgeting &amp; Investment"/>
    <m/>
    <n v="39318855.731219999"/>
    <s v="Bugesera, Huye, Nyamagabe, Nyaruguru, Rusizi, Nyabihu, Karongi, Burera, Gicumbi, Rulindo, CoK.                                       Combined different project rom MTPIP 2023-2026 MINECOFIN"/>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5"/>
    <n v="51662.126740178544"/>
    <n v="2.1525886141741061E-3"/>
    <n v="26864.305904892844"/>
    <n v="24797.820835285704"/>
    <m/>
    <m/>
    <m/>
    <s v="Not Applicable"/>
    <s v="Not Applicable"/>
    <x v="0"/>
    <x v="0"/>
    <s v="CAPR (Collectif des Artisans de la Paix et la Reconciliation )"/>
    <s v="Non Government Organizations"/>
    <m/>
    <x v="1"/>
    <s v="2020*"/>
    <n v="2022"/>
    <x v="43"/>
    <x v="1"/>
    <x v="0"/>
    <s v="Millennium Challenge Corporation (MCC)"/>
    <x v="2"/>
    <x v="3"/>
    <m/>
    <m/>
    <n v="51662.126740178544"/>
    <m/>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6"/>
    <n v="0"/>
    <n v="0"/>
    <m/>
    <m/>
    <m/>
    <m/>
    <m/>
    <s v="1.Review of the concept note and development of the project proposal  2.Conduct capacity need assessment                                                                                  3. capacity building"/>
    <n v="290000"/>
    <x v="0"/>
    <x v="0"/>
    <s v="Ministry of Agriculture and Animal Resources (MINAGRI)"/>
    <s v="Sectoral Ministry"/>
    <m/>
    <x v="0"/>
    <m/>
    <m/>
    <x v="5"/>
    <x v="0"/>
    <x v="1"/>
    <m/>
    <x v="0"/>
    <x v="0"/>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7"/>
    <n v="0"/>
    <n v="0"/>
    <m/>
    <m/>
    <m/>
    <m/>
    <m/>
    <s v="1.Support to develop the concept note 2.Conduct capacity need assessment. "/>
    <n v="290000"/>
    <x v="0"/>
    <x v="0"/>
    <s v="Ministry of Agriculture and Animal Resources (MINAGRI)"/>
    <s v="Sectoral Ministry"/>
    <m/>
    <x v="0"/>
    <m/>
    <m/>
    <x v="5"/>
    <x v="2"/>
    <x v="1"/>
    <m/>
    <x v="0"/>
    <x v="0"/>
    <m/>
    <m/>
    <n v="0"/>
    <s v="New area of investment"/>
  </r>
  <r>
    <s v="1. Increased productivity, nutritional value and resilience through sustainable, diversified, and integrated crop, livestock, and fish production systems in a gender-responsive and climate resilient manner"/>
    <s v="1.9 Climate resilient crops and promoted climate resilient livestock improved"/>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8"/>
    <n v="0"/>
    <n v="0"/>
    <m/>
    <m/>
    <m/>
    <m/>
    <m/>
    <s v=" 1.Support to develop the concept note                                                                        2. Stakeholders engagement "/>
    <n v="300000"/>
    <x v="0"/>
    <x v="0"/>
    <s v="Ministry of Agriculture and Animal Resources (MINAGRI)"/>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n v="200000000"/>
    <s v="AFOLU (Agriculture, Forestry &amp; Other Land Use)"/>
    <s v="Adaptation"/>
    <s v="Ministry of Agriculture and Animal Resources (MINAGRI)"/>
    <s v="Sectoral Ministry "/>
    <s v="Sectoral Ministry "/>
    <s v="Sectoral Ministry "/>
    <s v="To be determined (TBD)"/>
    <m/>
    <s v="The project aims to ensure national food security and mitigate the impacts of potential shocks of food supply"/>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59"/>
    <n v="72660578.521582142"/>
    <n v="0.36330289260791071"/>
    <n v="3069339.9414621401"/>
    <n v="4030584.47"/>
    <m/>
    <n v="10643266.868519999"/>
    <n v="54917387.241599999"/>
    <s v="Not Applicable"/>
    <s v="Not Applicable"/>
    <x v="0"/>
    <x v="0"/>
    <s v="Ministry of Agriculture and Animal Resources (MINAGRI)"/>
    <s v="Sectoral Ministry"/>
    <m/>
    <x v="2"/>
    <n v="2021"/>
    <n v="2026"/>
    <x v="44"/>
    <x v="1"/>
    <x v="0"/>
    <s v="Ministry of Finance and Economic Planning (MINECOFIN)/GoR and Grant "/>
    <x v="1"/>
    <x v="3"/>
    <m/>
    <m/>
    <n v="72660578.521582142"/>
    <s v="The objective of the project is to ensure national food security, mitigate the impacts of potential shocks to the food supply, and reduce malnutrition and hunger among the population, while avoiding market distortion. _x000a_Location: Nyagatare, Kicukiro, Nyanza, Nyamagabe and Nyabihu.                                                                                 Project extended : from2022-2023 ( $ 25109027.46) to 2024-2026 ( $ 65560654.1) see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s v="Sectoral Ministry "/>
    <s v="Sectoral Ministry "/>
    <s v="To be determined (TBD)"/>
    <m/>
    <s v="The project supports construction of  post-harvest infrastructures including among others warehouses, drying facilities, potatoes collection centers and cassava collection centers "/>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0"/>
    <n v="10266136.338314375"/>
    <n v="5.1330681691571872E-2"/>
    <n v="5352397.3848143751"/>
    <m/>
    <m/>
    <n v="1421181.0639"/>
    <n v="3492557.8895999999"/>
    <s v="Not Applicable"/>
    <s v="Not Applicable"/>
    <x v="0"/>
    <x v="0"/>
    <s v="Rwanda Agriculture Board (RAB)"/>
    <s v="Sectoral Ministry"/>
    <m/>
    <x v="2"/>
    <s v="2020*"/>
    <n v="2020"/>
    <x v="45"/>
    <x v="1"/>
    <x v="0"/>
    <s v="IFAD/GoR"/>
    <x v="3"/>
    <x v="2"/>
    <s v="3. Budgeting &amp; Investment"/>
    <m/>
    <n v="10266136.338314375"/>
    <s v="Extended from Concluded ($ 5,352,397) to ongoing. MTPIP MINECOFIN 2023-2026 (Construction post-harvest handling (10 drying shelters) in Kayonza Distric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1"/>
    <n v="0"/>
    <n v="0"/>
    <m/>
    <m/>
    <m/>
    <m/>
    <m/>
    <s v="1.Review of the concept note and development of the project proposal  2.Conduct capacity need assessment                                                                                  3. capacity building"/>
    <n v="280000"/>
    <x v="0"/>
    <x v="0"/>
    <s v="Rwanda Agriculture Board (RAB)"/>
    <s v="Sectoral Ministry"/>
    <s v="Petra (0788951818)"/>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2"/>
    <n v="376036.42050000001"/>
    <n v="1.8801821025E-3"/>
    <m/>
    <m/>
    <m/>
    <n v="123962.91258"/>
    <n v="252073.50792"/>
    <m/>
    <m/>
    <x v="0"/>
    <x v="0"/>
    <s v="National Agricultural Export Development Board (NAEB)"/>
    <s v="Sectoral Ministry"/>
    <s v="Petra (0788951818)"/>
    <x v="2"/>
    <n v="2023"/>
    <n v="2026"/>
    <x v="46"/>
    <x v="1"/>
    <x v="0"/>
    <s v="Ministry of Finance and Economic Planning (MINECOFIN)/GoR_x000a_"/>
    <x v="3"/>
    <x v="2"/>
    <s v="3. Budgeting &amp; Investment"/>
    <m/>
    <n v="376036.42050000001"/>
    <s v="From without support to ongoing (MINECOFIN MTPIP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3"/>
    <n v="5210028.1661999999"/>
    <n v="2.6050140831000001E-2"/>
    <m/>
    <m/>
    <m/>
    <n v="553428.16619999998"/>
    <n v="4656600"/>
    <m/>
    <m/>
    <x v="0"/>
    <x v="0"/>
    <s v="National Agricultural Export Development Board (NAEB)"/>
    <s v="Sectoral Ministry"/>
    <m/>
    <x v="2"/>
    <s v="2020*"/>
    <n v="2026"/>
    <x v="47"/>
    <x v="1"/>
    <x v="0"/>
    <s v="European Union (EU)"/>
    <x v="1"/>
    <x v="2"/>
    <s v="3. Budgeting &amp; Investment"/>
    <m/>
    <n v="5210028.1661999999"/>
    <s v="The objective of the project is to construct a well-managed and fully equipped modern fresh products market, to support the horticultural commodity chains serving both local and international markets.                                                                Extended to 2026 from $ 2,368,866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4"/>
    <n v="0"/>
    <n v="0"/>
    <m/>
    <m/>
    <m/>
    <m/>
    <m/>
    <s v=" Support to develop the concept note "/>
    <n v="280000"/>
    <x v="0"/>
    <x v="0"/>
    <s v="National Agricultural Export Development Board (NAEB)"/>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5"/>
    <n v="749517.60936000012"/>
    <n v="3.7475880468000006E-3"/>
    <m/>
    <m/>
    <m/>
    <n v="128041.0404"/>
    <n v="621476.56896000006"/>
    <m/>
    <m/>
    <x v="0"/>
    <x v="0"/>
    <s v="National Agricultural Export Development Board (NAEB)"/>
    <s v="Sectoral Ministry"/>
    <m/>
    <x v="2"/>
    <n v="2023"/>
    <n v="2026"/>
    <x v="48"/>
    <x v="3"/>
    <x v="0"/>
    <m/>
    <x v="3"/>
    <x v="2"/>
    <s v="3. Budgeting &amp; Investment"/>
    <m/>
    <n v="749517.60936"/>
    <s v="Extended from without support to ongoing. MTPIP MINECOFIN 2023-2026"/>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6"/>
    <n v="0"/>
    <n v="0"/>
    <m/>
    <m/>
    <m/>
    <m/>
    <m/>
    <s v=" 1.Support to develop the concept note .                                                             2.Purchase and installation of green house facilities for vegetable production"/>
    <n v="280000"/>
    <x v="0"/>
    <x v="0"/>
    <s v="National Agricultural Export Development Board (NAEB)"/>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0 Climate resilient postharvest and value addition facilities and technologies developed"/>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7"/>
    <n v="3398274.5502885701"/>
    <n v="1.699137275144285E-2"/>
    <n v="2479782.0835285704"/>
    <n v="168501.14"/>
    <m/>
    <n v="188150.55635999999"/>
    <n v="561840.77040000004"/>
    <s v="Not Applicable"/>
    <s v="Not Applicable"/>
    <x v="0"/>
    <x v="0"/>
    <s v="Rwanda Agriculture Board (RAB)"/>
    <s v="Sectoral Ministry"/>
    <m/>
    <x v="2"/>
    <s v="2020*"/>
    <n v="2026"/>
    <x v="49"/>
    <x v="1"/>
    <x v="0"/>
    <s v="Ministry of Finance and Economic Planning (MINECOFIN)/GoR"/>
    <x v="3"/>
    <x v="2"/>
    <s v="3. Budgeting &amp; Investment"/>
    <m/>
    <n v="3398274.5502885701"/>
    <s v="The objective of the project is to acquire the facilities to help in processing and harvest of maize produce                                   Location: Kicukiro.                                                                            Extended from concluded with $ 2,479,789 in 2023 to $3,398,275"/>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n v="3000000"/>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8"/>
    <n v="0"/>
    <n v="0"/>
    <m/>
    <m/>
    <m/>
    <m/>
    <m/>
    <s v="1.Review of the concept note and development of the project proposal             2. Support to the development of feasibility study"/>
    <n v="280000"/>
    <x v="0"/>
    <x v="0"/>
    <s v="Rwanda Agriculture Board (RAB)"/>
    <s v="Sectoral Ministry"/>
    <m/>
    <x v="0"/>
    <m/>
    <m/>
    <x v="5"/>
    <x v="0"/>
    <x v="1"/>
    <m/>
    <x v="0"/>
    <x v="0"/>
    <m/>
    <m/>
    <n v="0"/>
    <s v="Business Plan "/>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9"/>
    <n v="5560537.6200000001"/>
    <n v="1.8535125400000001"/>
    <m/>
    <m/>
    <m/>
    <m/>
    <m/>
    <m/>
    <m/>
    <x v="0"/>
    <x v="0"/>
    <s v="Rwanda Agriculture Board (RAB)"/>
    <s v="Sectoral Ministry"/>
    <m/>
    <x v="2"/>
    <s v="2020*"/>
    <n v="2024"/>
    <x v="50"/>
    <x v="1"/>
    <x v="0"/>
    <s v="Ministry of Finance and Economic Planning (MINECOFIN)/GoR"/>
    <x v="3"/>
    <x v="2"/>
    <m/>
    <m/>
    <n v="5560537.6200000001"/>
    <s v="The objective of this project is to have an integrated agricultural system that can interlink all agricultural activities with a reporting structure"/>
  </r>
  <r>
    <s v="1. Increased productivity, nutritional value and resilience through sustainable, diversified, and integrated crop, livestock, and fish production systems in a gender-responsive and climate resilient manner"/>
    <s v="1.11 Crop management practices (disease prevention, diagnostic, surveillance and control) strengthened "/>
    <s v="1.11.2  Percentage of farmers adopting appropriate technology and improved practices of crop management disaggregated by gender (PSTA4, p.101)"/>
    <s v="19.38% (Program-for-Results (P4R) 2016/2017)"/>
    <s v=" Total poulation : 40%   (PSTA Targetby 2024)"/>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x v="1"/>
    <x v="1"/>
    <s v="To be detemined"/>
    <s v="To be determined"/>
    <m/>
    <x v="3"/>
    <m/>
    <m/>
    <x v="5"/>
    <x v="1"/>
    <x v="2"/>
    <m/>
    <x v="0"/>
    <x v="0"/>
    <m/>
    <m/>
    <m/>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n v="346100000"/>
    <s v="AFOLU (Agriculture, Forestry &amp; Other Land Use)"/>
    <s v="Adaptation"/>
    <s v="Ministry of Agriculture and Animal Resources (MINAGRI)"/>
    <s v="Sectoral Ministry "/>
    <s v="Sectoral Ministry "/>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0"/>
    <n v="1808174.4359062493"/>
    <n v="5.224427725819848E-3"/>
    <n v="1808174.4359062493"/>
    <m/>
    <m/>
    <m/>
    <m/>
    <s v="Not Applicable"/>
    <s v="Not Applicable"/>
    <x v="0"/>
    <x v="0"/>
    <s v="Rwanda Agriculture Board (RAB)"/>
    <s v="Sectoral Ministry"/>
    <m/>
    <x v="1"/>
    <s v="2020*"/>
    <n v="2020"/>
    <x v="51"/>
    <x v="1"/>
    <x v="0"/>
    <s v="KOICA/GoR"/>
    <x v="1"/>
    <x v="1"/>
    <m/>
    <m/>
    <n v="1808174.4359062493"/>
    <m/>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1"/>
    <n v="521869.13"/>
    <n v="1.5078564865645767E-3"/>
    <m/>
    <m/>
    <m/>
    <m/>
    <m/>
    <s v="Not Applicable"/>
    <s v="Not Applicable"/>
    <x v="0"/>
    <x v="0"/>
    <s v="Rwanda Agriculture Board (RAB)"/>
    <s v="Sectoral Ministry"/>
    <m/>
    <x v="2"/>
    <n v="2021"/>
    <n v="2023"/>
    <x v="52"/>
    <x v="1"/>
    <x v="0"/>
    <s v="IFAD"/>
    <x v="2"/>
    <x v="3"/>
    <m/>
    <m/>
    <n v="521869.13"/>
    <s v="the project's objective is to support smallholder farmers to mitigate COVID-19 related shocks by improving their food security, resilience and livelihood status"/>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2"/>
    <n v="27708575.872793265"/>
    <n v="8.0059450658171813E-2"/>
    <n v="5491291.4403177546"/>
    <n v="5491291.4403177546"/>
    <n v="5491291.4403177546"/>
    <n v="8894701.5518399999"/>
    <n v="2340000"/>
    <s v="Not Applicable"/>
    <s v="Not Applicable"/>
    <x v="0"/>
    <x v="0"/>
    <s v="Rwanda Agriculture Board (RAB)"/>
    <s v="Sectoral Ministry"/>
    <m/>
    <x v="2"/>
    <s v="2020*"/>
    <n v="2026"/>
    <x v="53"/>
    <x v="1"/>
    <x v="0"/>
    <s v="Wolrd Bank/GoR"/>
    <x v="1"/>
    <x v="3"/>
    <s v="3. Budgeting &amp; Investment"/>
    <m/>
    <n v="26538575.872793265"/>
    <s v="Rulindo, Rwamagana, Karongi, Rutsiro, Kayonza, Nyanza, Gatsibo, and Nyabihu.                                                                     Extended  from $ 16,473,874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3"/>
    <n v="0"/>
    <n v="0"/>
    <m/>
    <m/>
    <m/>
    <m/>
    <m/>
    <s v="1.Support to develop the concept note .                                                                   2 Mapping of agricultural lands for cassava"/>
    <n v="280000"/>
    <x v="0"/>
    <x v="0"/>
    <s v="Rwanda Agriculture Board (RAB)"/>
    <s v="Sectoral Ministry"/>
    <s v="Petra (0788951818)"/>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4"/>
    <n v="0"/>
    <n v="0"/>
    <m/>
    <m/>
    <m/>
    <m/>
    <m/>
    <s v="1.Review of the concept note and development of the project proposal                  2. Support to the development of feasibility study"/>
    <n v="280000"/>
    <x v="0"/>
    <x v="0"/>
    <s v="International Union for Conservation of Nature (IUCN)"/>
    <s v="Non Government Organizations"/>
    <m/>
    <x v="0"/>
    <m/>
    <m/>
    <x v="5"/>
    <x v="2"/>
    <x v="0"/>
    <s v="KOICA"/>
    <x v="0"/>
    <x v="0"/>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5"/>
    <n v="0"/>
    <n v="0"/>
    <m/>
    <m/>
    <m/>
    <m/>
    <m/>
    <s v="1.Review of the concept note and development of the project proposal                  2. Support to the development of feasibility study"/>
    <n v="280000"/>
    <x v="0"/>
    <x v="0"/>
    <s v="City of Kigali (CoK)"/>
    <s v="Local Government (Districts, Provinces, CoK)"/>
    <m/>
    <x v="0"/>
    <n v="2021"/>
    <n v="2024"/>
    <x v="54"/>
    <x v="0"/>
    <x v="0"/>
    <m/>
    <x v="0"/>
    <x v="0"/>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6"/>
    <n v="0"/>
    <n v="0"/>
    <m/>
    <m/>
    <m/>
    <m/>
    <m/>
    <s v="1.Review of the concept note and development of the project proposal                  2. Support to the development of feasibility study"/>
    <n v="280000"/>
    <x v="0"/>
    <x v="0"/>
    <s v="Albertine Rift Conservation Society (ARCOS)"/>
    <s v="Non Government Organizations"/>
    <m/>
    <x v="0"/>
    <m/>
    <m/>
    <x v="55"/>
    <x v="0"/>
    <x v="0"/>
    <m/>
    <x v="0"/>
    <x v="0"/>
    <m/>
    <m/>
    <n v="0"/>
    <s v="New area of investment ARCOS 2024"/>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7"/>
    <n v="0"/>
    <n v="0"/>
    <m/>
    <m/>
    <m/>
    <m/>
    <m/>
    <s v=" 1.Support to develop the concept note .                                                                   2 Mapping of fragile and vulnerable agricultural lands"/>
    <n v="280000"/>
    <x v="0"/>
    <x v="0"/>
    <s v="City of Kigali (CoK)"/>
    <s v="Local Government (Districts, Provinces, CoK)"/>
    <m/>
    <x v="0"/>
    <n v="2021"/>
    <n v="2024"/>
    <x v="54"/>
    <x v="2"/>
    <x v="0"/>
    <m/>
    <x v="0"/>
    <x v="0"/>
    <m/>
    <m/>
    <n v="0"/>
    <s v="New area of investmen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8"/>
    <n v="10552975.869999999"/>
    <n v="3.0491117798324183E-2"/>
    <m/>
    <n v="695454.21"/>
    <m/>
    <n v="952467.78275999997"/>
    <n v="87938.760000000009"/>
    <s v="Not Applicable"/>
    <s v="Not Applicable"/>
    <x v="0"/>
    <x v="0"/>
    <s v="Rwanda Agriculture Board (RAB)"/>
    <s v="Sectoral Ministry"/>
    <m/>
    <x v="2"/>
    <n v="2021"/>
    <n v="2026"/>
    <x v="56"/>
    <x v="1"/>
    <x v="0"/>
    <s v="KOICA"/>
    <x v="1"/>
    <x v="1"/>
    <s v="3. Budgeting &amp; Investment"/>
    <m/>
    <n v="10552975.869999999"/>
    <s v="The objective of the project is with the purpose to increase the agricultural productivity of organized farmers in the marshlands and adjacent hillsides targeted for development; Extended to 2026 (MINECOFIN MTPIP)"/>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9"/>
    <n v="894917.98479999998"/>
    <n v="2.5857208459982664E-3"/>
    <n v="168847.61"/>
    <n v="168847.61"/>
    <m/>
    <n v="168629.06112"/>
    <n v="388593.70367999998"/>
    <s v="Not Applicable"/>
    <s v="Not Applicable"/>
    <x v="0"/>
    <x v="0"/>
    <s v="Rwanda Agriculture Board (RAB)"/>
    <s v="Sectoral Ministry"/>
    <m/>
    <x v="2"/>
    <s v="2020*"/>
    <n v="2026"/>
    <x v="57"/>
    <x v="1"/>
    <x v="0"/>
    <s v="Ministry of Finance and Economic Planning (MINECOFIN)/GoR"/>
    <x v="3"/>
    <x v="2"/>
    <s v="3. Budgeting &amp; Investment"/>
    <m/>
    <n v="894917.98479999998"/>
    <s v="The objective of the project is to promote efficient agricultural practices that will guarantee food security, provide employment for the citizens, raw material for all agro-based industries as well as increasing exports                                                                 Extended from concluded (with $4,466,019 from 2010-2023) to$ (2026)"/>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0"/>
    <n v="4185935.2173600001"/>
    <n v="1.2094583118636232E-2"/>
    <m/>
    <m/>
    <m/>
    <n v="1496753.3022"/>
    <n v="2689181.9151600003"/>
    <s v="Not Applicable"/>
    <s v="Not Applicable"/>
    <x v="0"/>
    <x v="0"/>
    <s v="Rubavu District/LODA"/>
    <s v="Local Government (Districts, Provinces, CoK)"/>
    <m/>
    <x v="2"/>
    <n v="2023"/>
    <n v="2026"/>
    <x v="58"/>
    <x v="1"/>
    <x v="0"/>
    <s v="Mixed (TBD)"/>
    <x v="1"/>
    <x v="3"/>
    <s v="3. Budgeting &amp; Investment"/>
    <m/>
    <n v="4185935.2173600001"/>
    <s v="New project MTPIP 2023-2026 Rubavu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1"/>
    <n v="7676163.1580399992"/>
    <n v="2.2179032528286621E-2"/>
    <m/>
    <m/>
    <m/>
    <n v="2192589.0526799997"/>
    <n v="5483574.1053599995"/>
    <s v="Not Applicable"/>
    <s v="Not Applicable"/>
    <x v="0"/>
    <x v="0"/>
    <s v="Musanze District/LODA"/>
    <s v="Local Government (Districts, Provinces, CoK)"/>
    <m/>
    <x v="2"/>
    <n v="2023"/>
    <n v="2026"/>
    <x v="58"/>
    <x v="1"/>
    <x v="0"/>
    <s v="Ministry of Finance and Economic Planning (MINECOFIN)/GoR"/>
    <x v="3"/>
    <x v="2"/>
    <s v="3. Budgeting &amp; Investment"/>
    <m/>
    <n v="7676163.1580400001"/>
    <s v="New project MTPIP 2023-2026 Musanze District"/>
  </r>
  <r>
    <s v="1. Increased productivity, nutritional value and resilience through sustainable, diversified, and integrated crop, livestock, and fish production systems in a gender-responsive and climate resilient manner"/>
    <s v="1.12 Sustainable land management practices (soil erosion control, landscape management) developed"/>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2"/>
    <n v="1308000"/>
    <n v="3.7792545507078878E-3"/>
    <m/>
    <m/>
    <m/>
    <m/>
    <m/>
    <s v="Not Applicable"/>
    <s v="Not Applicable"/>
    <x v="0"/>
    <x v="0"/>
    <s v="Rwanda Agriculture Board (RAB)"/>
    <s v="Sectoral Ministry"/>
    <m/>
    <x v="2"/>
    <n v="2023"/>
    <n v="2026"/>
    <x v="59"/>
    <x v="1"/>
    <x v="0"/>
    <s v="BMZ/Germany"/>
    <x v="1"/>
    <x v="3"/>
    <s v="3. Budgeting &amp; Investment"/>
    <m/>
    <n v="1308000"/>
    <s v="New project GIZ 2024"/>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n v="2261000"/>
    <s v="AFOLU (Agriculture, Forestry &amp; Other Land Use)"/>
    <s v="Adaptation"/>
    <s v="Ministry of Agriculture and Animal Resources (MINAGRI)"/>
    <s v="Sectoral Ministry "/>
    <s v="Sectoral Ministry "/>
    <s v="Sectoral Ministry "/>
    <s v="To be determined (TBD)"/>
    <m/>
    <s v="the project supports water Infrastructure for hillside Irrigation_x000a_"/>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3"/>
    <n v="61863013.04526116"/>
    <n v="27.360908025325589"/>
    <n v="33942608.048481159"/>
    <n v="21062642.5"/>
    <m/>
    <n v="4729920.8322599996"/>
    <n v="2127841.6645200001"/>
    <s v="Not Applicable"/>
    <s v="Not Applicable"/>
    <x v="0"/>
    <x v="0"/>
    <s v="Rwanda Agriculture Board (RAB)"/>
    <s v="Sectoral Ministry"/>
    <m/>
    <x v="2"/>
    <s v="2020*"/>
    <n v="2026"/>
    <x v="60"/>
    <x v="1"/>
    <x v="0"/>
    <s v="NETAFIM/GoR"/>
    <x v="1"/>
    <x v="3"/>
    <m/>
    <m/>
    <n v="61863013.045261152"/>
    <s v="The objectives of the project are:_x000a_-_x0009_Create a &quot;leap-frog&quot; development of Rwanda's agricultural eco-system _x000a_-_x0009_Ensure food security to Rwanda through cutting edge technology, knowledge, knowhow and best practices.                 Extended from $ 54,762,871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4"/>
    <n v="7871239.6773600001"/>
    <n v="3.4813090125431225"/>
    <n v="430517.7"/>
    <n v="430517.7"/>
    <n v="430517.7"/>
    <n v="1141905.9834"/>
    <n v="5437780.5939600002"/>
    <s v="Not Applicable"/>
    <s v="Not Applicable"/>
    <x v="0"/>
    <x v="0"/>
    <s v="Rwanda Agriculture Board (RAB)"/>
    <s v="Sectoral Ministry"/>
    <m/>
    <x v="2"/>
    <n v="2021"/>
    <n v="2026"/>
    <x v="61"/>
    <x v="1"/>
    <x v="0"/>
    <s v="Ministry of Finance and Economic Planning (MINECOFIN)/GoR"/>
    <x v="3"/>
    <x v="2"/>
    <s v="3. Budgeting &amp; Investment"/>
    <m/>
    <n v="16737080.981377855"/>
    <s v="Countrywide.  Initial budget 2011-2023 ($5,166,213) Extension 2023-2026 ( $ 6,579,686.5)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5"/>
    <n v="191392.66130273131"/>
    <n v="8.4649562716820573E-2"/>
    <m/>
    <m/>
    <m/>
    <m/>
    <m/>
    <s v="Not Applicable"/>
    <s v="Not Applicable"/>
    <x v="0"/>
    <x v="0"/>
    <s v="RDO (Rwanda Development Organization)"/>
    <s v="Non Government Organizations"/>
    <m/>
    <x v="1"/>
    <n v="2020"/>
    <n v="2022"/>
    <x v="62"/>
    <x v="1"/>
    <x v="0"/>
    <s v="FONERWA"/>
    <x v="3"/>
    <x v="2"/>
    <m/>
    <m/>
    <n v="191392.66130273131"/>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6"/>
    <n v="29903684.579404734"/>
    <n v="13.225866687043226"/>
    <n v="9775944.527201578"/>
    <n v="9775944.527201578"/>
    <n v="9775944.527201578"/>
    <n v="575850.99780000001"/>
    <m/>
    <s v="Not Applicable"/>
    <s v="Not Applicable"/>
    <x v="0"/>
    <x v="0"/>
    <s v="Rwanda Agriculture Board (RAB)"/>
    <s v="Sectoral Ministry"/>
    <m/>
    <x v="2"/>
    <s v="2020*"/>
    <n v="2026"/>
    <x v="63"/>
    <x v="1"/>
    <x v="0"/>
    <s v="IFAD/GoR"/>
    <x v="1"/>
    <x v="3"/>
    <m/>
    <m/>
    <n v="48879722.63600789"/>
    <s v="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7"/>
    <n v="17592144.18"/>
    <n v="7.7806918089341002"/>
    <m/>
    <m/>
    <m/>
    <n v="5107847.9399999995"/>
    <n v="12484296.239999998"/>
    <s v="Not Applicable"/>
    <s v="Not Applicable"/>
    <x v="0"/>
    <x v="0"/>
    <s v="Rwanda Agriculture Board (RAB)"/>
    <s v="Sectoral Ministry"/>
    <m/>
    <x v="2"/>
    <n v="2023"/>
    <n v="2026"/>
    <x v="64"/>
    <x v="1"/>
    <x v="0"/>
    <s v="IFAD/GoR"/>
    <x v="1"/>
    <x v="3"/>
    <m/>
    <m/>
    <n v="17592144.18"/>
    <s v="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8"/>
    <n v="77929793.288879991"/>
    <n v="34.466958553241923"/>
    <m/>
    <m/>
    <m/>
    <n v="35500532.08884"/>
    <n v="42429261.200039998"/>
    <s v="Not Applicable"/>
    <s v="Not Applicable"/>
    <x v="0"/>
    <x v="0"/>
    <s v="Rwanda Agriculture Board (RAB)"/>
    <s v="Sectoral Ministry"/>
    <m/>
    <x v="2"/>
    <n v="2023"/>
    <n v="2026"/>
    <x v="64"/>
    <x v="1"/>
    <x v="0"/>
    <m/>
    <x v="5"/>
    <x v="3"/>
    <m/>
    <m/>
    <n v="77929793.288880005"/>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89"/>
    <n v="315394.58106"/>
    <n v="0.13949340161875276"/>
    <m/>
    <m/>
    <m/>
    <n v="315394.58106"/>
    <m/>
    <s v="Not Applicable"/>
    <s v="Not Applicable"/>
    <x v="0"/>
    <x v="0"/>
    <s v="Ministry of Agriculture and Animal Resources (MINAGRI)"/>
    <s v="Sectoral Ministry"/>
    <m/>
    <x v="2"/>
    <n v="2023"/>
    <n v="2024"/>
    <x v="33"/>
    <x v="1"/>
    <x v="0"/>
    <s v="Buffet Foundation "/>
    <x v="1"/>
    <x v="3"/>
    <m/>
    <m/>
    <n v="315394.58106"/>
    <s v="New project MINECOFIN MTPIP 2023-2026"/>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0"/>
    <n v="0"/>
    <n v="0"/>
    <m/>
    <m/>
    <m/>
    <m/>
    <m/>
    <s v="1.Support to develop the concept note                                                                2. Support to the development of feasibility study"/>
    <n v="300000"/>
    <x v="0"/>
    <x v="0"/>
    <s v="Rwanda Environmental   Conservation Organization (RECOR)"/>
    <s v="Non Government Organizations"/>
    <m/>
    <x v="0"/>
    <n v="2021"/>
    <n v="2023"/>
    <x v="65"/>
    <x v="2"/>
    <x v="0"/>
    <m/>
    <x v="0"/>
    <x v="0"/>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1"/>
    <n v="591846.15600047098"/>
    <n v="0.2617630057498766"/>
    <n v="459866.116000471"/>
    <n v="131980.04"/>
    <m/>
    <m/>
    <m/>
    <s v="Not Applicable"/>
    <s v="Not Applicable"/>
    <x v="0"/>
    <x v="0"/>
    <s v="Rwanda Agriculture Board (RAB)"/>
    <s v="Sectoral Ministry"/>
    <m/>
    <x v="1"/>
    <s v="2020*"/>
    <n v="2023"/>
    <x v="66"/>
    <x v="1"/>
    <x v="0"/>
    <s v="Ministry of Finance and Economic Planning (MINECOFIN)/GoR"/>
    <x v="3"/>
    <x v="2"/>
    <m/>
    <m/>
    <n v="4221190.3499999996"/>
    <s v="The objective of the project is to rehabilitate the scheme and increase Rice Productivity through improvement of topographical status of land."/>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2"/>
    <n v="92570553.008379728"/>
    <n v="40.942305620689837"/>
    <n v="14669460.887879727"/>
    <n v="12390209.560000001"/>
    <n v="15577083.169439999"/>
    <n v="18750150.541200001"/>
    <n v="31183648.849859998"/>
    <s v="Not Applicable"/>
    <s v="Not Applicable"/>
    <x v="0"/>
    <x v="0"/>
    <s v="Rwanda Agriculture Board (RAB)"/>
    <s v="Sectoral Ministry"/>
    <m/>
    <x v="2"/>
    <n v="2021"/>
    <n v="2026"/>
    <x v="67"/>
    <x v="1"/>
    <x v="0"/>
    <s v="EXIM BANK OF INDIA/GoR"/>
    <x v="4"/>
    <x v="3"/>
    <m/>
    <m/>
    <n v="92570553.008379728"/>
    <s v="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_x000a_"/>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3"/>
    <n v="53054937.677093774"/>
    <n v="23.465253284871196"/>
    <n v="17684979.225697923"/>
    <n v="17684979.225697923"/>
    <n v="17684979.225697923"/>
    <m/>
    <m/>
    <s v="Not Applicable"/>
    <s v="Not Applicable"/>
    <x v="0"/>
    <x v="0"/>
    <s v="Rwanda Agriculture Board (RAB)"/>
    <s v="Sectoral Ministry"/>
    <m/>
    <x v="2"/>
    <s v="2020*"/>
    <n v="2023"/>
    <x v="68"/>
    <x v="1"/>
    <x v="0"/>
    <s v="EXIM BANK OF INDIA/GoR"/>
    <x v="1"/>
    <x v="3"/>
    <m/>
    <m/>
    <n v="53054937.677093774"/>
    <m/>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4"/>
    <n v="5942395.5697309906"/>
    <n v="2.628215643401588"/>
    <n v="5942395.5697309906"/>
    <m/>
    <m/>
    <m/>
    <m/>
    <s v="Not Applicable"/>
    <s v="Not Applicable"/>
    <x v="0"/>
    <x v="0"/>
    <s v="Rwanda Agriculture Board (RAB)"/>
    <s v="Sectoral Ministry"/>
    <m/>
    <x v="1"/>
    <s v="2020*"/>
    <n v="2020"/>
    <x v="69"/>
    <x v="1"/>
    <x v="0"/>
    <s v="JICA/GoR"/>
    <x v="1"/>
    <x v="1"/>
    <m/>
    <m/>
    <n v="5942395.5697309906"/>
    <s v="Rwamagana"/>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5"/>
    <n v="503350.81690603582"/>
    <n v="0.222623094606827"/>
    <n v="503350.81690603582"/>
    <n v="126635.71"/>
    <m/>
    <m/>
    <m/>
    <s v="Not Applicable"/>
    <s v="Not Applicable"/>
    <x v="0"/>
    <x v="0"/>
    <s v="Rwanda Agriculture Board (RAB)"/>
    <s v="Sectoral Ministry"/>
    <m/>
    <x v="1"/>
    <n v="2020"/>
    <n v="2023"/>
    <x v="70"/>
    <x v="1"/>
    <x v="0"/>
    <s v="Ministry of Finance and Economic Planning (MINECOFIN)/GoR"/>
    <x v="3"/>
    <x v="2"/>
    <m/>
    <m/>
    <n v="503350.81690603582"/>
    <s v="The project was designed to rehabilitate the following schemes in Bugesera Distric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6"/>
    <n v="22127.527426704983"/>
    <n v="9.786610980409104E-3"/>
    <n v="22127.527426704983"/>
    <m/>
    <m/>
    <m/>
    <m/>
    <s v="Not Applicable"/>
    <s v="Not Applicable"/>
    <x v="0"/>
    <x v="0"/>
    <s v="City of Kigali (CoK)"/>
    <s v="Local Government (Districts, Provinces, CoK)"/>
    <m/>
    <x v="1"/>
    <n v="2020"/>
    <n v="2021"/>
    <x v="71"/>
    <x v="1"/>
    <x v="0"/>
    <s v="Ministry of Finance and Economic Planning (MINECOFIN)/GoR"/>
    <x v="3"/>
    <x v="2"/>
    <m/>
    <m/>
    <n v="22127.527426704983"/>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7"/>
    <n v="18541.001034174518"/>
    <n v="8.2003542831377788E-3"/>
    <n v="18541.001034174518"/>
    <m/>
    <m/>
    <m/>
    <m/>
    <s v="Not Applicable"/>
    <s v="Not Applicable"/>
    <x v="0"/>
    <x v="0"/>
    <s v="City of Kigali (CoK)"/>
    <s v="Local Government (Districts, Provinces, CoK)"/>
    <m/>
    <x v="1"/>
    <n v="2020"/>
    <n v="2021"/>
    <x v="71"/>
    <x v="1"/>
    <x v="0"/>
    <s v="Ministry of Finance and Economic Planning (MINECOFIN)/GoR"/>
    <x v="3"/>
    <x v="2"/>
    <m/>
    <m/>
    <n v="18541.001034174518"/>
    <s v="CoK"/>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8"/>
    <n v="1019152.8638744314"/>
    <n v="0.45075314633986346"/>
    <n v="203830.57277488627"/>
    <n v="203830.57277488627"/>
    <n v="203830.57277488627"/>
    <n v="203830.57277488627"/>
    <n v="203830.57277488627"/>
    <s v="Not Applicable"/>
    <s v="Not Applicable"/>
    <x v="0"/>
    <x v="0"/>
    <s v="Rwanda Agriculture Board (RAB)"/>
    <s v="Sectoral Ministry"/>
    <m/>
    <x v="2"/>
    <n v="2021"/>
    <n v="2026"/>
    <x v="72"/>
    <x v="1"/>
    <x v="0"/>
    <s v="Ministry of Finance and Economic Planning (MINECOFIN)/GoR"/>
    <x v="3"/>
    <x v="2"/>
    <s v="3. Budgeting &amp; Investment"/>
    <m/>
    <n v="1019152.8638744314"/>
    <s v="Initiat budget 2011-2023 $ 1,019,153. Extended to 2026 with $ 127,639.9 MINECOFIN MTPIP "/>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99"/>
    <n v="0"/>
    <n v="0"/>
    <m/>
    <m/>
    <m/>
    <m/>
    <m/>
    <s v="1.Review of the concept note and development of the project proposal                                                                                                                                                                                                                      2. Support to the development of feasibility study"/>
    <n v="300000"/>
    <x v="0"/>
    <x v="0"/>
    <s v="Rwanda Agriculture Board (RAB)"/>
    <s v="Sectoral Ministry"/>
    <s v="Emile Ruzibiza (0788522355) "/>
    <x v="0"/>
    <m/>
    <m/>
    <x v="5"/>
    <x v="0"/>
    <x v="0"/>
    <m/>
    <x v="0"/>
    <x v="0"/>
    <m/>
    <m/>
    <n v="0"/>
    <s v="New area of investment,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0"/>
    <n v="0"/>
    <n v="0"/>
    <m/>
    <m/>
    <m/>
    <m/>
    <m/>
    <s v="1.Review of the concept note and development of the project proposal                                                                                                                                                                                                                      2. Support to the development of feasibility study"/>
    <n v="300000"/>
    <x v="0"/>
    <x v="0"/>
    <s v="Rwanda Agriculture Board (RAB)"/>
    <s v="Sectoral Ministry"/>
    <s v="Emile Ruzibiza (0788522355) "/>
    <x v="0"/>
    <m/>
    <m/>
    <x v="5"/>
    <x v="0"/>
    <x v="0"/>
    <m/>
    <x v="0"/>
    <x v="0"/>
    <m/>
    <m/>
    <n v="0"/>
    <s v="New area of investment ,  Feasiblity Study"/>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1"/>
    <n v="0"/>
    <n v="0"/>
    <m/>
    <m/>
    <m/>
    <m/>
    <m/>
    <s v="1.Review of the concept note and development of the project proposal                                                                                                                                                                                                                      2. Support to the development of feasibility study"/>
    <n v="300000"/>
    <x v="0"/>
    <x v="0"/>
    <s v="Rwanda Agriculture Board (RAB)"/>
    <s v="Sectoral Ministry"/>
    <m/>
    <x v="0"/>
    <m/>
    <m/>
    <x v="5"/>
    <x v="0"/>
    <x v="0"/>
    <m/>
    <x v="0"/>
    <x v="0"/>
    <m/>
    <m/>
    <n v="0"/>
    <s v="New area of investment ,  Concept note South Province, Location: Gisagara District, Ndora Sector, in the Ngiryi Basin, Giseke Village. Total implementation cost: 47,963,567,00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2"/>
    <n v="0"/>
    <n v="0"/>
    <m/>
    <m/>
    <m/>
    <m/>
    <m/>
    <s v="1.Review of the concept note and development of the project proposal                                                                                                                                                                                                                      2. Support to the development of feasibility study"/>
    <n v="300000"/>
    <x v="0"/>
    <x v="0"/>
    <s v="Rwanda Agriculture Board (RAB)"/>
    <s v="Sectoral Ministry"/>
    <m/>
    <x v="0"/>
    <m/>
    <m/>
    <x v="5"/>
    <x v="0"/>
    <x v="0"/>
    <m/>
    <x v="0"/>
    <x v="0"/>
    <m/>
    <m/>
    <n v="0"/>
    <s v="New area of investment ,  Concept note South Province, Location: Nyagatare District,                                                       Total implementation cost: 168,532,092,420 Frw"/>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3"/>
    <n v="0"/>
    <n v="0"/>
    <m/>
    <m/>
    <m/>
    <m/>
    <m/>
    <s v=" Support to develop the concept note "/>
    <n v="300000"/>
    <x v="0"/>
    <x v="0"/>
    <s v="Rwanda Agriculture Board (RAB)"/>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4"/>
    <n v="0"/>
    <n v="0"/>
    <m/>
    <m/>
    <m/>
    <m/>
    <m/>
    <s v="1.Review of the concept note and development of the project proposal          2. Support to the development of feasibility study"/>
    <n v="300000"/>
    <x v="0"/>
    <x v="0"/>
    <s v="Rwanda Agriculture Board (RAB)"/>
    <s v="Sectoral Ministry"/>
    <s v="Emile Ruzibiza (0788522355) "/>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5"/>
    <n v="0"/>
    <n v="0"/>
    <m/>
    <m/>
    <m/>
    <m/>
    <m/>
    <s v="1.Review of the concept note and development of the project proposal                                                                                                                                                                                                                      2. Support to the development of feasibility study"/>
    <n v="300000"/>
    <x v="0"/>
    <x v="0"/>
    <s v="Rwanda Agriculture Board (RAB)"/>
    <s v="Sectoral Ministry"/>
    <s v="Emile Ruzibiza (0788522355) "/>
    <x v="0"/>
    <m/>
    <m/>
    <x v="5"/>
    <x v="0"/>
    <x v="0"/>
    <m/>
    <x v="0"/>
    <x v="0"/>
    <m/>
    <m/>
    <n v="0"/>
    <s v="New area of investment"/>
  </r>
  <r>
    <s v="1. Increased productivity, nutritional value and resilience through sustainable, diversified, and integrated crop, livestock, and fish production systems in a gender-responsive and climate resilient manner"/>
    <s v="1.13 Irrigation and water management improved"/>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6"/>
    <n v="13824.785115671781"/>
    <n v="6.1144560440830522E-3"/>
    <n v="13824.785115671781"/>
    <m/>
    <m/>
    <m/>
    <m/>
    <s v="Not Applicable"/>
    <s v="Not Applicable"/>
    <x v="0"/>
    <x v="0"/>
    <s v="City of Kigali (CoK)"/>
    <s v="Sectoral Ministry"/>
    <m/>
    <x v="1"/>
    <n v="2020"/>
    <n v="2021"/>
    <x v="71"/>
    <x v="1"/>
    <x v="0"/>
    <s v="Ministry of Finance and Economic Planning (MINECOFIN)/GoR"/>
    <x v="3"/>
    <x v="2"/>
    <m/>
    <m/>
    <n v="13824.785115671781"/>
    <s v="CoK"/>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n v="109600000"/>
    <s v="AFOLU (Agriculture, Forestry &amp; Other Land Use)"/>
    <s v="Adaptation"/>
    <s v="Ministry of Agriculture and Animal Resources (MINAGRI)"/>
    <s v="Sectoral Ministry "/>
    <s v="Sectoral Ministry "/>
    <s v="Sectoral Ministry "/>
    <s v="To be determined (TBD)"/>
    <m/>
    <s v="The objective of the project is to de-risk agriculture through ensuring crops and livestock (pilot phase in 14Districts)"/>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7"/>
    <n v="591795.26"/>
    <n v="5.3995917883211684E-3"/>
    <n v="341502.5291328475"/>
    <n v="198063.33"/>
    <m/>
    <m/>
    <m/>
    <s v="Not Applicable"/>
    <s v="Not Applicable"/>
    <x v="0"/>
    <x v="0"/>
    <s v="Ministry of Agriculture and Animal Resources (MINAGRI)"/>
    <s v="Sectoral Ministry"/>
    <m/>
    <x v="2"/>
    <s v="2020*"/>
    <n v="2023"/>
    <x v="73"/>
    <x v="1"/>
    <x v="0"/>
    <s v="Ministry of Finance and Economic Planning (MINECOFIN)/GoR"/>
    <x v="3"/>
    <x v="2"/>
    <m/>
    <m/>
    <n v="591795.26"/>
    <s v="The objective of the project is to de-risk agriculture through ensuring crops and livestock "/>
  </r>
  <r>
    <s v="1. Increased productivity, nutritional value and resilience through sustainable, diversified, and integrated crop, livestock, and fish production systems in a gender-responsive and climate resilient manner"/>
    <s v="1.14 Crop and livestock insurance expanded"/>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8"/>
    <n v="8973950.9530803766"/>
    <n v="8.187911453540489E-2"/>
    <n v="2243487.7382700942"/>
    <n v="2243487.7382700942"/>
    <n v="2243487.7382700942"/>
    <n v="2243487.7382700942"/>
    <m/>
    <s v="Not Applicable"/>
    <s v="Not Applicable"/>
    <x v="0"/>
    <x v="0"/>
    <s v="Ministry of Agriculture and Animal Resources (MINAGRI)"/>
    <s v="Sectoral Ministry"/>
    <m/>
    <x v="2"/>
    <s v="2020*"/>
    <n v="2024"/>
    <x v="74"/>
    <x v="1"/>
    <x v="0"/>
    <s v="ENABEL"/>
    <x v="1"/>
    <x v="1"/>
    <m/>
    <m/>
    <n v="8973950.9530803766"/>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s v="Although the majority of Rwandans, escpecially women, are employed in the agriculture sector, their access to credits/loans remain limited. A big share of credits/loans disbursed in agriculture is spread among men farmers (BNR, Financial Stability Directorate, Administrative Data, 2016)."/>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9"/>
    <n v="1761866.6666666667"/>
    <n v="1.6075425790754258E-2"/>
    <n v="1761866.6666666667"/>
    <m/>
    <m/>
    <m/>
    <m/>
    <s v="Not Applicable"/>
    <s v="Not Applicable"/>
    <x v="0"/>
    <x v="0"/>
    <s v="KFW Development  Bank"/>
    <s v="Non Government Organizations"/>
    <m/>
    <x v="1"/>
    <s v="2020*"/>
    <n v="2021"/>
    <x v="75"/>
    <x v="1"/>
    <x v="0"/>
    <s v="KFW Development  Bank"/>
    <x v="2"/>
    <x v="3"/>
    <m/>
    <m/>
    <n v="1761866.6666666667"/>
    <m/>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0"/>
    <n v="0"/>
    <n v="0"/>
    <m/>
    <m/>
    <m/>
    <m/>
    <m/>
    <s v=" Support to develop the concept note "/>
    <n v="300000"/>
    <x v="0"/>
    <x v="0"/>
    <s v="Ministry of Agriculture and Animal Resources (MINAGRI)"/>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111"/>
    <n v="70818016.077899992"/>
    <n v="0.64614978173266413"/>
    <m/>
    <m/>
    <m/>
    <m/>
    <n v="70818016.077899992"/>
    <s v=" "/>
    <m/>
    <x v="0"/>
    <x v="0"/>
    <s v="Ministry of Agriculture and Animal Resources (MINAGRI)"/>
    <s v="Sectoral Ministry"/>
    <m/>
    <x v="2"/>
    <n v="2024"/>
    <n v="2025"/>
    <x v="76"/>
    <x v="1"/>
    <x v="0"/>
    <s v="Mixed (TBD)"/>
    <x v="2"/>
    <x v="3"/>
    <s v="3. Budgeting &amp; Investment"/>
    <m/>
    <n v="70818016.077899992"/>
    <s v="New project (MINECOFIN MTPIP 2023-2026)"/>
  </r>
  <r>
    <s v="1. Increased productivity, nutritional value and resilience through sustainable, diversified, and integrated crop, livestock, and fish production systems in a gender-responsive and climate resilient manner"/>
    <s v="1.14 Crop and livestock insurance expanded"/>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2"/>
    <n v="41329.701392142837"/>
    <n v="3.7709581562174119E-4"/>
    <n v="20664.850696071418"/>
    <n v="20664.850696071418"/>
    <m/>
    <m/>
    <m/>
    <s v="Not Applicable"/>
    <s v="Not Applicable"/>
    <x v="0"/>
    <x v="0"/>
    <s v="CAPR (Collectif des Artisans de la Paix et la Reconciliation )"/>
    <s v="Non Government Organizations"/>
    <m/>
    <x v="1"/>
    <s v="2020*"/>
    <n v="2022"/>
    <x v="77"/>
    <x v="1"/>
    <x v="0"/>
    <s v="Millennium Challenge Corporation (MCC)"/>
    <x v="2"/>
    <x v="3"/>
    <m/>
    <m/>
    <n v="41329.701392142837"/>
    <m/>
  </r>
  <r>
    <s v="1. Increased productivity, nutritional value and resilience through sustainable, diversified, and integrated crop, livestock, and fish production systems in a gender-responsive and climate resilient manner"/>
    <s v="1.14 Crop and livestock insurance expanded"/>
    <s v="1.14.3 Number of cows under insurance"/>
    <s v="Livestock insured by 2019:               Poultry:  To be determined      Piggery: To be determined         Cows: 3,496"/>
    <s v="Livestock insured by 2030 (Assuming to maintain 585,792 livestock previously insured)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3"/>
    <n v="0"/>
    <n v="0"/>
    <m/>
    <m/>
    <m/>
    <m/>
    <m/>
    <s v=" Support to develop the concept note and stakeholder engagement "/>
    <n v="300000"/>
    <x v="2"/>
    <x v="0"/>
    <s v="Ministry of Agriculture and Animal Resources (MINAGRI)"/>
    <s v="Sectoral Ministry"/>
    <m/>
    <x v="0"/>
    <m/>
    <m/>
    <x v="5"/>
    <x v="2"/>
    <x v="0"/>
    <m/>
    <x v="0"/>
    <x v="0"/>
    <m/>
    <m/>
    <n v="0"/>
    <s v="New area of investment"/>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n v="285000000"/>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4"/>
    <n v="150000"/>
    <n v="5.263157894736842E-4"/>
    <m/>
    <m/>
    <m/>
    <m/>
    <m/>
    <s v="Not Applicable"/>
    <s v="Not Applicable"/>
    <x v="0"/>
    <x v="0"/>
    <s v="RAB/REG"/>
    <s v="Sectoral Ministry"/>
    <m/>
    <x v="4"/>
    <m/>
    <m/>
    <x v="5"/>
    <x v="1"/>
    <x v="0"/>
    <s v="Wolrd Bank/GoR"/>
    <x v="2"/>
    <x v="3"/>
    <m/>
    <m/>
    <n v="150000"/>
    <m/>
  </r>
  <r>
    <s v="1. Increased productivity, nutritional value and resilience through sustainable, diversified, and integrated crop, livestock, and fish production systems in a gender-responsive and climate resilient manner"/>
    <s v="1.15 Solar pumping for irrigation increased"/>
    <s v="1.15.1 Area (ha) with Solar pumping irrigation"/>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5"/>
    <n v="85800"/>
    <n v="3.0105263157894735E-4"/>
    <m/>
    <m/>
    <n v="85800"/>
    <m/>
    <m/>
    <s v="Not Applicable"/>
    <s v="Not Applicable"/>
    <x v="0"/>
    <x v="0"/>
    <s v="Action  pour la Protection de l'Environnement et la  Protection des Filieres  Agricoles (APEFA)"/>
    <s v="Non Government Organizations"/>
    <m/>
    <x v="2"/>
    <n v="2022"/>
    <n v="2023"/>
    <x v="5"/>
    <x v="1"/>
    <x v="0"/>
    <s v="GIZ/IKI"/>
    <x v="2"/>
    <x v="3"/>
    <s v="3. Budgeting &amp; Investment"/>
    <m/>
    <n v="85800"/>
    <s v="Nenproject RENGOF, Bugesera District Ngeruka Sector Nyarugenge Sector"/>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n v="92000000"/>
    <s v="AFOLU (Agriculture, Forestry &amp; Other Land Use)"/>
    <s v="Adaptation"/>
    <s v="Ministry of Environment (MoE)_x000a_"/>
    <s v="Sectoral Ministry "/>
    <s v="Sectoral Ministry "/>
    <s v="Sectoral Ministry "/>
    <s v="To be determined (TBD)"/>
    <s v="MINAGRI / MoE / MINALOC, (RAB, REMA, RLUMA, RFA, Private sector, Civil society)"/>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6"/>
    <n v="0"/>
    <n v="0"/>
    <m/>
    <m/>
    <m/>
    <m/>
    <m/>
    <s v="1.Review of the concept note and development of the project proposal                                                            2. Support to the development of feasibility study"/>
    <n v="260000"/>
    <x v="3"/>
    <x v="2"/>
    <s v="Rwanda Forest Authority (RFA) "/>
    <s v="Sectoral Ministry"/>
    <m/>
    <x v="0"/>
    <m/>
    <m/>
    <x v="5"/>
    <x v="0"/>
    <x v="0"/>
    <m/>
    <x v="0"/>
    <x v="0"/>
    <m/>
    <m/>
    <n v="0"/>
    <s v="Concept note"/>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7"/>
    <n v="15498"/>
    <n v="1.6845652173913043E-4"/>
    <n v="15498"/>
    <m/>
    <m/>
    <m/>
    <m/>
    <s v="Not Applicable"/>
    <s v="Not Applicable"/>
    <x v="3"/>
    <x v="2"/>
    <s v="ARECO Rwanda Nziza"/>
    <s v="Non Government Organizations"/>
    <m/>
    <x v="1"/>
    <n v="2020"/>
    <n v="2021"/>
    <x v="78"/>
    <x v="1"/>
    <x v="0"/>
    <s v="OIF"/>
    <x v="2"/>
    <x v="3"/>
    <s v="3. Budgeting &amp; Investment"/>
    <m/>
    <n v="15498"/>
    <s v="Three processing machines were offered to the 30 women members of HANGUDUSHYA MU MIGANO who were also trained on improved bamboo technology  and  a selling/exhibition  hall was opened at Rugarama sector                Cyanika, Burera and Gahunga sectors"/>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8"/>
    <n v="11365"/>
    <n v="1.2353260869565219E-4"/>
    <n v="11365"/>
    <m/>
    <m/>
    <m/>
    <m/>
    <s v="Not Applicable"/>
    <s v="Not Applicable"/>
    <x v="3"/>
    <x v="2"/>
    <s v="ARECO Rwanda Nziza"/>
    <s v="Non Government Organizations"/>
    <m/>
    <x v="2"/>
    <n v="2020"/>
    <n v="2025"/>
    <x v="79"/>
    <x v="1"/>
    <x v="0"/>
    <s v="Dian Fossey Gorilla Fund International (DFGFI)"/>
    <x v="2"/>
    <x v="3"/>
    <m/>
    <m/>
    <n v="1136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9"/>
    <n v="0"/>
    <n v="0"/>
    <m/>
    <m/>
    <m/>
    <m/>
    <m/>
    <s v=" Support to develop the concept note "/>
    <n v="260000"/>
    <x v="3"/>
    <x v="2"/>
    <s v="Rural Environment and Development Organization (REDO)"/>
    <s v="Non Government Organizations"/>
    <m/>
    <x v="0"/>
    <m/>
    <m/>
    <x v="5"/>
    <x v="2"/>
    <x v="0"/>
    <m/>
    <x v="0"/>
    <x v="0"/>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0"/>
    <n v="4293438.2132399995"/>
    <n v="4.6667806665652171E-2"/>
    <n v="793697.4057762"/>
    <n v="1238641.4316928855"/>
    <n v="1145431.912180857"/>
    <n v="739324.21852685721"/>
    <n v="376343.24506319995"/>
    <s v="Not Applicable"/>
    <s v="Not Applicable"/>
    <x v="3"/>
    <x v="2"/>
    <s v="Albertine Rift Conservation Society (ARCOS)"/>
    <s v="Non Government Organizations"/>
    <m/>
    <x v="2"/>
    <n v="2020"/>
    <n v="2030"/>
    <x v="80"/>
    <x v="1"/>
    <x v="0"/>
    <s v="Livelihoods Fund SICAV SIF – LCF2"/>
    <x v="2"/>
    <x v="3"/>
    <m/>
    <m/>
    <n v="4293438.2132399995"/>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1"/>
    <n v="0"/>
    <n v="0"/>
    <m/>
    <m/>
    <m/>
    <m/>
    <m/>
    <s v=" Support to develop the concept note "/>
    <n v="260000"/>
    <x v="3"/>
    <x v="2"/>
    <s v="Albertine Rift Conservation Society (ARCOS)"/>
    <s v="Non Government Organizations"/>
    <m/>
    <x v="0"/>
    <m/>
    <m/>
    <x v="5"/>
    <x v="2"/>
    <x v="0"/>
    <m/>
    <x v="0"/>
    <x v="0"/>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2"/>
    <n v="2430000"/>
    <n v="2.6413043478260869E-2"/>
    <n v="700000"/>
    <n v="650000"/>
    <n v="500000"/>
    <n v="580000"/>
    <m/>
    <s v="Not Applicable"/>
    <s v="Not Applicable"/>
    <x v="3"/>
    <x v="2"/>
    <s v="International Union for Conservation of Nature (IUCN)"/>
    <s v="Non Government Organizations"/>
    <m/>
    <x v="2"/>
    <n v="2020"/>
    <n v="2024"/>
    <x v="81"/>
    <x v="1"/>
    <x v="0"/>
    <s v="European Union (EU)"/>
    <x v="2"/>
    <x v="3"/>
    <m/>
    <m/>
    <n v="2430000"/>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3"/>
    <n v="0"/>
    <n v="0"/>
    <m/>
    <m/>
    <m/>
    <m/>
    <m/>
    <s v="1.Support to develop the concept note                                                                          2. Conduct capacity need assessment"/>
    <n v="260000"/>
    <x v="3"/>
    <x v="2"/>
    <s v="Rwanda Forest Authority (RFA) "/>
    <s v="Sectoral Ministry"/>
    <m/>
    <x v="0"/>
    <m/>
    <m/>
    <x v="5"/>
    <x v="2"/>
    <x v="1"/>
    <m/>
    <x v="0"/>
    <x v="0"/>
    <m/>
    <m/>
    <n v="0"/>
    <s v="New area of investment"/>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4"/>
    <n v="2303607.2804381382"/>
    <n v="2.5039209569979761E-2"/>
    <n v="505870.17006299994"/>
    <n v="508785.11395836505"/>
    <n v="580290.3872152695"/>
    <n v="708661.60920150392"/>
    <m/>
    <s v="Not Applicable"/>
    <s v="Not Applicable"/>
    <x v="3"/>
    <x v="2"/>
    <s v="Rwanda Forest Authority (RFA) "/>
    <s v="Sectoral Ministry"/>
    <m/>
    <x v="2"/>
    <n v="2022"/>
    <n v="2027"/>
    <x v="82"/>
    <x v="1"/>
    <x v="1"/>
    <s v="European Union (EU)"/>
    <x v="1"/>
    <x v="3"/>
    <s v="1. Knowledge Products (Capacity Building or Technology Transfer)"/>
    <m/>
    <n v="2303607.2804381382"/>
    <m/>
  </r>
  <r>
    <s v="2. Ecosystems and forest resources increased and sustainably managed to optimise the economic and ecological functions in a gender-responsive "/>
    <s v="2.1 Agroforestry and Sustainable Agriculture improved"/>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5"/>
    <n v="4240138.8257999998"/>
    <n v="4.6088465497826081E-2"/>
    <n v="137799.87100000001"/>
    <n v="482801.63520000008"/>
    <n v="674904.12900000007"/>
    <n v="764633.19059999997"/>
    <n v="2180000"/>
    <s v="Not Applicable"/>
    <s v="Not Applicable"/>
    <x v="3"/>
    <x v="2"/>
    <s v="International Union for Conservation of Nature (IUCN)"/>
    <s v="Sectoral Ministry"/>
    <m/>
    <x v="2"/>
    <n v="2022"/>
    <n v="2027"/>
    <x v="83"/>
    <x v="1"/>
    <x v="1"/>
    <s v="European Union (EU)"/>
    <x v="1"/>
    <x v="3"/>
    <s v="1. Knowledge Products (Capacity Building or Technology Transfer)"/>
    <m/>
    <n v="4240138.8257999998"/>
    <s v="Eastern Province and peri-urban areas of Kigali.                              The DeSIRA project is enhancing capacity of smallholder_x000a_farmers to cope with the impacts of climate change through_x000a_knowledge-sharing to agroforestry actions aligned to the IUCN_x000a_Nature-based Solution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n v="16800000"/>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6"/>
    <n v="967053.2984755995"/>
    <n v="5.7562696337833306E-2"/>
    <n v="967053.2984755995"/>
    <m/>
    <m/>
    <m/>
    <m/>
    <s v="Not Applicable"/>
    <s v="Not Applicable"/>
    <x v="3"/>
    <x v="2"/>
    <s v="Rwanda Environment Management Authority (REMA)"/>
    <s v="Sectoral Ministry"/>
    <m/>
    <x v="1"/>
    <s v="2020*"/>
    <n v="2021"/>
    <x v="84"/>
    <x v="1"/>
    <x v="0"/>
    <s v="IDA "/>
    <x v="1"/>
    <x v="3"/>
    <m/>
    <m/>
    <n v="967053.2984755995"/>
    <s v="Nyabihu, Rutsiro, Ngororero and Rubavu"/>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7"/>
    <n v="0"/>
    <n v="0"/>
    <m/>
    <m/>
    <m/>
    <m/>
    <m/>
    <s v=" 1.Support to develop the concept note .                                                                    2. Document the lesson learned from LAFREC I. "/>
    <n v="260000"/>
    <x v="3"/>
    <x v="2"/>
    <s v="Rwanda Environment Management Authority (REMA)"/>
    <s v="Sectoral Ministry"/>
    <m/>
    <x v="0"/>
    <m/>
    <m/>
    <x v="5"/>
    <x v="2"/>
    <x v="1"/>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8"/>
    <n v="0"/>
    <n v="0"/>
    <m/>
    <m/>
    <m/>
    <m/>
    <m/>
    <s v="1.Review of the concept note and development of the project proposal               2. Support to the development of feasibility study"/>
    <m/>
    <x v="3"/>
    <x v="2"/>
    <s v="Ministry of Environment (MoE)"/>
    <s v="Sectoral Ministry"/>
    <m/>
    <x v="0"/>
    <m/>
    <m/>
    <x v="5"/>
    <x v="0"/>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9"/>
    <n v="32737688"/>
    <n v="1.9486719047619048"/>
    <m/>
    <m/>
    <m/>
    <m/>
    <m/>
    <s v="Not Applicable"/>
    <s v="Not Applicable"/>
    <x v="3"/>
    <x v="2"/>
    <s v="International Union for Conservation of Nature (IUCN)"/>
    <s v="Non Government Organizations"/>
    <m/>
    <x v="2"/>
    <n v="2022"/>
    <n v="2027"/>
    <x v="85"/>
    <x v="1"/>
    <x v="0"/>
    <s v="GCF"/>
    <x v="1"/>
    <x v="3"/>
    <s v="3. Budgeting &amp; Investment"/>
    <m/>
    <n v="32737688"/>
    <s v="Eastern Province :Kirehe, Ngoma, Kayonza, Rwamagana,_x000a_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0"/>
    <n v="8671884"/>
    <n v="0.51618357142857141"/>
    <m/>
    <m/>
    <m/>
    <m/>
    <m/>
    <s v="Not Applicable"/>
    <s v="Not Applicable"/>
    <x v="3"/>
    <x v="2"/>
    <s v="International Union for Conservation of Nature (IUCN)"/>
    <s v="Non Government Organizations"/>
    <m/>
    <x v="2"/>
    <n v="2021"/>
    <n v="2027"/>
    <x v="86"/>
    <x v="1"/>
    <x v="0"/>
    <s v="sida"/>
    <x v="1"/>
    <x v="1"/>
    <s v="3. Budgeting &amp; Investment"/>
    <m/>
    <n v="8671884"/>
    <s v="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1"/>
    <n v="0"/>
    <n v="0"/>
    <m/>
    <m/>
    <m/>
    <m/>
    <m/>
    <s v=" Support to develop the concept note "/>
    <n v="260000"/>
    <x v="3"/>
    <x v="2"/>
    <s v="Ministry of Environment (MoE)"/>
    <s v="Sectoral Ministry"/>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2"/>
    <n v="0"/>
    <n v="0"/>
    <m/>
    <m/>
    <m/>
    <m/>
    <m/>
    <s v="1.Review of the concept note and development of the project proposal               2. Support to the development of feasibility study"/>
    <n v="260000"/>
    <x v="3"/>
    <x v="2"/>
    <s v="Ministry of Environment (MoE)"/>
    <s v="Sectoral Ministry"/>
    <s v="Jacques PEETERS / MoE"/>
    <x v="0"/>
    <m/>
    <m/>
    <x v="5"/>
    <x v="0"/>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3"/>
    <n v="1343215.2952446423"/>
    <n v="7.9953291383609668E-2"/>
    <m/>
    <m/>
    <m/>
    <m/>
    <m/>
    <s v="1.Review of the concept note and development of the project proposal               2. Support to the development of feasibility study"/>
    <n v="260000"/>
    <x v="3"/>
    <x v="2"/>
    <s v="Ministry of Environment (MoE)"/>
    <s v="Sectoral Ministry"/>
    <m/>
    <x v="5"/>
    <n v="2021"/>
    <n v="2025"/>
    <x v="87"/>
    <x v="2"/>
    <x v="0"/>
    <s v="IUCN"/>
    <x v="0"/>
    <x v="0"/>
    <m/>
    <m/>
    <n v="1343215.2952446423"/>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4"/>
    <n v="5329307.3039762713"/>
    <n v="0.31722067285573041"/>
    <n v="2150299.4214796214"/>
    <n v="1998120.0713954566"/>
    <n v="598857.2533286307"/>
    <n v="503495.46102874179"/>
    <n v="78535.096743821108"/>
    <s v="Not Applicable"/>
    <s v="Not Applicable"/>
    <x v="3"/>
    <x v="2"/>
    <s v="Rwanda Environment Management Authority (REMA)"/>
    <s v="Sectoral Ministry"/>
    <m/>
    <x v="2"/>
    <n v="2020"/>
    <n v="2026"/>
    <x v="88"/>
    <x v="1"/>
    <x v="0"/>
    <s v="UNDP/GEF"/>
    <x v="1"/>
    <x v="3"/>
    <s v="3. Budgeting &amp; Investment"/>
    <m/>
    <n v="5329307.3039762713"/>
    <s v="Kamonyi, Ruhango, Nyanza and Gisagara.                                  Updated from ongoing $ 6,891,413 to ongoing (UNDP, 2024)-$7,213,538 different to the actual REMA update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5"/>
    <n v="0"/>
    <n v="0"/>
    <m/>
    <m/>
    <m/>
    <m/>
    <m/>
    <s v=" Support to develop the concept note "/>
    <n v="260000"/>
    <x v="3"/>
    <x v="2"/>
    <s v="Rubavu District"/>
    <s v="Local Government (Districts, Provinces, CoK)"/>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6"/>
    <n v="0"/>
    <n v="0"/>
    <m/>
    <m/>
    <m/>
    <m/>
    <m/>
    <s v=" Support to develop the concept note  development of feasibility study"/>
    <n v="260000"/>
    <x v="3"/>
    <x v="2"/>
    <s v="Muhanga District"/>
    <s v="Local Government (Districts, Provinces, CoK)"/>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7"/>
    <n v="0"/>
    <n v="0"/>
    <m/>
    <m/>
    <m/>
    <m/>
    <m/>
    <s v="1.Review of the concept note and development of the project proposal                                                            2. Support to the development of feasibility study"/>
    <n v="300000"/>
    <x v="3"/>
    <x v="2"/>
    <s v="Rwanda Forest Authority (RFA) "/>
    <s v="Sectoral Ministry"/>
    <m/>
    <x v="0"/>
    <m/>
    <m/>
    <x v="5"/>
    <x v="0"/>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8"/>
    <n v="0"/>
    <n v="0"/>
    <m/>
    <m/>
    <m/>
    <m/>
    <m/>
    <s v="1.Review of the concept note and development of the project proposal                                                            2. Support to the development of feasibility study"/>
    <n v="300000"/>
    <x v="3"/>
    <x v="2"/>
    <s v="Rwanda Forest Authority (RFA) "/>
    <s v="Sectoral Ministry"/>
    <m/>
    <x v="0"/>
    <m/>
    <m/>
    <x v="5"/>
    <x v="0"/>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9"/>
    <n v="0"/>
    <n v="0"/>
    <m/>
    <m/>
    <m/>
    <m/>
    <m/>
    <s v=" Support to develop the concept note "/>
    <n v="260000"/>
    <x v="3"/>
    <x v="2"/>
    <s v="City of Kigali (CoK)"/>
    <s v="Local Government (Districts, Provinces, CoK)"/>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0"/>
    <n v="99060"/>
    <n v="5.8964285714285716E-3"/>
    <m/>
    <m/>
    <n v="89700"/>
    <n v="4680"/>
    <n v="4680"/>
    <m/>
    <m/>
    <x v="3"/>
    <x v="2"/>
    <s v="Rwanda Development Board (RDB)"/>
    <s v="Sectoral Ministry"/>
    <m/>
    <x v="2"/>
    <n v="2023"/>
    <n v="2026"/>
    <x v="89"/>
    <x v="1"/>
    <x v="1"/>
    <s v="xxx"/>
    <x v="2"/>
    <x v="3"/>
    <s v="1. Knowledge Products (Capacity Building or Technology Transfer)"/>
    <m/>
    <n v="99060"/>
    <s v="New project, MINECOFIN MTPIP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1"/>
    <n v="157294.409988826"/>
    <n v="9.3627624993348809E-3"/>
    <n v="0"/>
    <n v="0"/>
    <n v="1134.0999999999999"/>
    <n v="148285.84941605234"/>
    <n v="7874.4605727736371"/>
    <m/>
    <m/>
    <x v="3"/>
    <x v="2"/>
    <s v="Rwanda Environment Management Authority (REMA)"/>
    <s v="Sectoral Ministry"/>
    <m/>
    <x v="2"/>
    <n v="2023"/>
    <n v="2025"/>
    <x v="90"/>
    <x v="1"/>
    <x v="0"/>
    <s v="UNEP"/>
    <x v="2"/>
    <x v="3"/>
    <s v="3. Budgeting &amp; Investment"/>
    <m/>
    <n v="157294.409988826"/>
    <s v="New project, REMA,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2"/>
    <n v="4684.9132200000004"/>
    <n v="2.7886388214285715E-4"/>
    <m/>
    <n v="4684.9132200000004"/>
    <m/>
    <m/>
    <m/>
    <m/>
    <m/>
    <x v="3"/>
    <x v="2"/>
    <s v="FHA/RENGOF"/>
    <s v="Non Government Organizations"/>
    <m/>
    <x v="1"/>
    <n v="2021"/>
    <n v="2022"/>
    <x v="91"/>
    <x v="1"/>
    <x v="0"/>
    <s v="International tree foundation(ITF) &amp; Wilderness Safaris"/>
    <x v="2"/>
    <x v="3"/>
    <s v="3. Budgeting &amp; Investment"/>
    <m/>
    <n v="4684.9132200000004"/>
    <s v="New project, RENGOF, 2024                                                                Kigeyo Sector, Rutsiro District, Western Province"/>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3"/>
    <n v="7800"/>
    <n v="4.6428571428571428E-4"/>
    <m/>
    <n v="7800"/>
    <m/>
    <m/>
    <m/>
    <m/>
    <m/>
    <x v="3"/>
    <x v="2"/>
    <s v="VIE ET ENVIRONNEMENT -VER RWANDA"/>
    <s v="Non Government Organizations"/>
    <m/>
    <x v="1"/>
    <n v="2021"/>
    <n v="2022"/>
    <x v="91"/>
    <x v="1"/>
    <x v="0"/>
    <s v="RGB/UNDP"/>
    <x v="1"/>
    <x v="3"/>
    <s v="3. Budgeting &amp; Investment"/>
    <m/>
    <n v="7800"/>
    <s v="Rutsiro distric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4"/>
    <n v="0"/>
    <n v="0"/>
    <m/>
    <m/>
    <m/>
    <m/>
    <m/>
    <s v=" Support to develop the concept note "/>
    <n v="260000"/>
    <x v="3"/>
    <x v="2"/>
    <s v="City of Kigali (CoK)"/>
    <s v="Local Government (Districts, Provinces, CoK)"/>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5"/>
    <n v="0"/>
    <n v="0"/>
    <m/>
    <m/>
    <m/>
    <m/>
    <m/>
    <s v="1.Review of the concept note and development of the project proposal                                                            2. Support to the development of feasibility study"/>
    <n v="260000"/>
    <x v="3"/>
    <x v="2"/>
    <s v="National Land Use Authority (NLA)"/>
    <s v="Local Government (Districts, Provinces, CoK)"/>
    <m/>
    <x v="0"/>
    <m/>
    <m/>
    <x v="5"/>
    <x v="0"/>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6"/>
    <n v="200000"/>
    <n v="1.1904761904761904E-2"/>
    <n v="40000"/>
    <n v="160000"/>
    <m/>
    <m/>
    <m/>
    <s v="Not Applicable"/>
    <s v="Not Applicable"/>
    <x v="3"/>
    <x v="2"/>
    <s v="Albertine Rift Conservation Society (ARCOS)"/>
    <s v="Non Government Organizations"/>
    <m/>
    <x v="1"/>
    <n v="2020"/>
    <n v="2021"/>
    <x v="92"/>
    <x v="1"/>
    <x v="0"/>
    <s v="One Tree Planted (OTP)"/>
    <x v="2"/>
    <x v="3"/>
    <m/>
    <m/>
    <n v="200000"/>
    <m/>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7"/>
    <n v="0"/>
    <n v="0"/>
    <m/>
    <m/>
    <m/>
    <m/>
    <m/>
    <s v=" Support to develop the concept note "/>
    <n v="260000"/>
    <x v="3"/>
    <x v="2"/>
    <s v="Albertine Rift Conservation Society (ARCOS)"/>
    <s v="Non Government Organizations"/>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8"/>
    <n v="0"/>
    <n v="0"/>
    <m/>
    <m/>
    <m/>
    <m/>
    <m/>
    <s v=" Support to develop the concept note "/>
    <n v="260000"/>
    <x v="3"/>
    <x v="2"/>
    <s v="Albertine Rift Conservation Society (ARCOS)"/>
    <s v="Non Government Organizations"/>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9"/>
    <n v="249999.88030930597"/>
    <n v="1.4880945256506307E-2"/>
    <m/>
    <n v="70683.880340803502"/>
    <n v="92706.000283477959"/>
    <n v="86609.999685024479"/>
    <n v="0"/>
    <s v="Not Applicable"/>
    <s v="Not Applicable"/>
    <x v="3"/>
    <x v="2"/>
    <s v="Albertine Rift Conservation Society (ARCOS)"/>
    <s v="Non Government Organizations"/>
    <m/>
    <x v="2"/>
    <n v="2021"/>
    <n v="2024"/>
    <x v="93"/>
    <x v="1"/>
    <x v="0"/>
    <s v="Foundation Audemars-Watkins"/>
    <x v="2"/>
    <x v="3"/>
    <s v="3. Budgeting &amp; Investment"/>
    <m/>
    <n v="249999.88030930597"/>
    <s v="ARCOS 2024 .Updated fro without support to ongoing"/>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0"/>
    <n v="340000"/>
    <n v="2.0238095238095239E-2"/>
    <m/>
    <n v="113600"/>
    <n v="138400"/>
    <n v="70650"/>
    <n v="17350"/>
    <s v="Not Applicable"/>
    <s v="Not Applicable"/>
    <x v="3"/>
    <x v="2"/>
    <s v="Albertine Rift Conservation Society (ARCOS)"/>
    <s v="Non Government Organizations"/>
    <m/>
    <x v="2"/>
    <n v="2023"/>
    <n v="2030"/>
    <x v="94"/>
    <x v="1"/>
    <x v="0"/>
    <s v="One Tree Planted"/>
    <x v="2"/>
    <x v="3"/>
    <s v="3. Budgeting &amp; Investment"/>
    <m/>
    <n v="34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1"/>
    <n v="1800000"/>
    <n v="0.10714285714285714"/>
    <m/>
    <n v="0"/>
    <m/>
    <n v="600000"/>
    <n v="1200000"/>
    <s v="Not Applicable"/>
    <s v="Not Applicable"/>
    <x v="3"/>
    <x v="2"/>
    <s v="Albertine Rift Conservation Society (ARCOS)"/>
    <s v="Non Government Organizations"/>
    <m/>
    <x v="2"/>
    <n v="2023"/>
    <n v="2030"/>
    <x v="94"/>
    <x v="1"/>
    <x v="0"/>
    <s v="BEZOS Earth Fund"/>
    <x v="2"/>
    <x v="3"/>
    <s v="3. Budgeting &amp; Investment"/>
    <m/>
    <n v="1800000"/>
    <s v="ARCOS 2024"/>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2"/>
    <n v="0"/>
    <n v="0"/>
    <m/>
    <m/>
    <m/>
    <m/>
    <m/>
    <s v=" Support to develop the concept note "/>
    <n v="260000"/>
    <x v="3"/>
    <x v="2"/>
    <s v="Albertine Rift Conservation Society (ARCOS)"/>
    <s v="Non Government Organizations"/>
    <m/>
    <x v="0"/>
    <m/>
    <m/>
    <x v="5"/>
    <x v="2"/>
    <x v="0"/>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3"/>
    <n v="0"/>
    <n v="0"/>
    <m/>
    <m/>
    <m/>
    <m/>
    <m/>
    <s v="Not Applicable"/>
    <s v="Not Applicable"/>
    <x v="3"/>
    <x v="2"/>
    <s v="Rwanda Forest Authority (RFA) "/>
    <s v="Sectoral Ministry"/>
    <m/>
    <x v="0"/>
    <m/>
    <m/>
    <x v="5"/>
    <x v="4"/>
    <x v="1"/>
    <m/>
    <x v="0"/>
    <x v="0"/>
    <m/>
    <m/>
    <n v="0"/>
    <s v="New area of investment"/>
  </r>
  <r>
    <s v="2. Ecosystems and forest resources increased and sustainably managed to optimise the economic and ecological functions in a gender-responsive "/>
    <s v="2.2 Afforestation / reforestation of designated areas promoted"/>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4"/>
    <n v="1163153.1591796565"/>
    <n v="6.9235307094027171E-2"/>
    <m/>
    <m/>
    <m/>
    <m/>
    <m/>
    <s v="Not Applicable"/>
    <s v="Not Applicable"/>
    <x v="3"/>
    <x v="2"/>
    <s v="Rwanda Forest Authority (RFA) "/>
    <s v="Sectoral Ministry"/>
    <m/>
    <x v="1"/>
    <n v="2020"/>
    <n v="2021"/>
    <x v="95"/>
    <x v="1"/>
    <x v="0"/>
    <s v="Ministry of Finance and Economic Planning (MINECOFIN)/GoR"/>
    <x v="3"/>
    <x v="2"/>
    <m/>
    <m/>
    <n v="1163153.1591796565"/>
    <s v="Kicukiro, Gasabo, Nyarugenge"/>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n v="8100000"/>
    <s v="AFOLU (Agriculture, Forestry &amp; Other Land Use)"/>
    <s v="Cross-cutting"/>
    <s v="Ministry of Environment (MoE)_x000a_"/>
    <s v="Environment or Climate Change"/>
    <s v="Environment or Climate Change"/>
    <s v="Sectoral Ministry "/>
    <s v="To be determined (TBD)"/>
    <m/>
    <s v="The project outputs focus on developmemt of Districts Forest Management Plans and training of forest owners"/>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5"/>
    <n v="540680.23323896225"/>
    <n v="6.6750646078884229E-2"/>
    <n v="540680.23323896225"/>
    <m/>
    <m/>
    <m/>
    <m/>
    <s v="Not Applicable"/>
    <s v="Not Applicable"/>
    <x v="3"/>
    <x v="2"/>
    <s v="Rwanda Forest Authority (RFA) "/>
    <s v="Sectoral Ministry"/>
    <m/>
    <x v="1"/>
    <s v="2020*"/>
    <n v="2021"/>
    <x v="96"/>
    <x v="1"/>
    <x v="1"/>
    <s v="BELGIAN TECHNICAL COOPERATION (BTC)"/>
    <x v="1"/>
    <x v="1"/>
    <s v="2. Policy, Strategy &amp; Legislation"/>
    <m/>
    <n v="540680.23323896225"/>
    <s v="Gakenke, Rulindo, Gicumbi, Rwamagana, Gasabo, Nyarugenge, Kicukiro "/>
  </r>
  <r>
    <s v="2. Ecosystems and forest resources increased and sustainably managed to optimise the economic and ecological functions in a gender-responsive "/>
    <s v="2.3 Forest Management for degraded forest resources improved"/>
    <s v="2.3.1 Number of Ha of private forest restored and whose owners are grouped into cooperatives  disaggregated  by gender   head of Coopperatives"/>
    <s v="4000 Ha (SSP)"/>
    <s v="To be determined (TBD)"/>
    <s v="To be determined (TBD)"/>
    <m/>
    <s v="AFOLU (Agriculture, Forestry &amp; Other Land Use)"/>
    <s v="Cross-cutting"/>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6"/>
    <n v="0"/>
    <n v="0"/>
    <m/>
    <m/>
    <m/>
    <m/>
    <m/>
    <s v="1.Review of the concept note and development of the project proposal                                  2. Support to the development of feasibility study                                                      3. Conduct awaireness raising on climate resilience technologies"/>
    <n v="260000"/>
    <x v="3"/>
    <x v="2"/>
    <s v="ENABEL/EMBASSY OF BELGIUM "/>
    <s v="Non Government Organizations"/>
    <m/>
    <x v="0"/>
    <n v="2023"/>
    <m/>
    <x v="97"/>
    <x v="0"/>
    <x v="0"/>
    <m/>
    <x v="0"/>
    <x v="0"/>
    <m/>
    <m/>
    <n v="0"/>
    <s v=" A project  idea submitted to GCF  , a concept note under finalization to be submitted through Enabel ' Accreditation ( SAP - Simplified Application Procedures) ---- targeted 10 M USD  Grant "/>
  </r>
  <r>
    <s v="2. Ecosystems and forest resources increased and sustainably managed to optimise the economic and ecological functions in a gender-responsive "/>
    <s v="2.3 Forest Management for degraded forest resources improved"/>
    <s v="2.3.2  % of Public forest plantations allocated to private operators (disagregated by % for men &amp; women operators) (SSP/ENR 2018-2024, p.38)"/>
    <s v="25 % of Public forest  plantations  private  women and men  operators in 2018  (ENR,  SSP 2017-2024)"/>
    <s v="80% of Public forest plantation  allocated to private  women and men operators by 2024"/>
    <s v="To be determined (TBD)"/>
    <m/>
    <s v="AFOLU (Agriculture, Forestry &amp; Other Land Use)"/>
    <s v="Cross-cutting"/>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7"/>
    <n v="0"/>
    <n v="0"/>
    <m/>
    <m/>
    <m/>
    <m/>
    <m/>
    <s v="Not Applicable"/>
    <s v="Not Applicable"/>
    <x v="3"/>
    <x v="2"/>
    <s v="Rwanda Forest Authority (RFA) "/>
    <s v="Sectoral Ministry"/>
    <m/>
    <x v="0"/>
    <m/>
    <m/>
    <x v="5"/>
    <x v="4"/>
    <x v="1"/>
    <m/>
    <x v="0"/>
    <x v="0"/>
    <m/>
    <m/>
    <n v="0"/>
    <s v="New area of investment "/>
  </r>
  <r>
    <s v="2. Ecosystems and forest resources increased and sustainably managed to optimise the economic and ecological functions in a gender-responsive "/>
    <s v="2.3 Forest Management for degraded forest resources improved"/>
    <s v="2.3.2 Change in Forest area degraded/ rehabilitated"/>
    <s v="7879 ha (SSP)"/>
    <s v="80% of Public forest plantation  allocated to private  women and men operators by 2025"/>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8"/>
    <n v="6043000"/>
    <n v="0.74604938271604937"/>
    <n v="1500000"/>
    <n v="1543000"/>
    <n v="1000000"/>
    <n v="1000000"/>
    <n v="1000000"/>
    <s v="Not Applicable"/>
    <s v="Not Applicable"/>
    <x v="3"/>
    <x v="2"/>
    <s v="International Union for Conservation of Nature (IUCN)"/>
    <s v="Non Government Organizations"/>
    <m/>
    <x v="2"/>
    <n v="2020"/>
    <n v="2025"/>
    <x v="98"/>
    <x v="1"/>
    <x v="0"/>
    <s v="BMUV/Germany (IKI)"/>
    <x v="2"/>
    <x v="3"/>
    <s v="3. Budgeting &amp; Investment"/>
    <m/>
    <n v="6043000"/>
    <s v="Eastern Province – Kirehe and Nyagatare. Targeting the restoration of 25,000 ha of degraded lands in the Kirehe and Nyagatare districts, the programme is putting up catalytic and supportive measures that impact the livelihoods of over 13,000 households and over 50,000 people."/>
  </r>
  <r>
    <s v="2. Ecosystems and forest resources increased and sustainably managed to optimise the economic and ecological functions in a gender-responsive "/>
    <s v="2.3 Forest Management for degraded forest resources improved"/>
    <s v="2.3.3 % of improved seeds provided to farmers (at least 30% women farmers)(SSP/ENR 2018-2024, p.38)"/>
    <s v="52% in  2018  (ENR,  SSP 2017-2024)"/>
    <s v="75% in  2018  (ENR,  SSP 2017-2024)"/>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6"/>
    <n v="0"/>
    <n v="0"/>
    <m/>
    <m/>
    <m/>
    <m/>
    <m/>
    <s v="Support to the sector for project identification"/>
    <s v="Not Applicable"/>
    <x v="1"/>
    <x v="1"/>
    <s v="To be detemined"/>
    <s v="To be determined"/>
    <m/>
    <x v="3"/>
    <m/>
    <m/>
    <x v="5"/>
    <x v="1"/>
    <x v="2"/>
    <m/>
    <x v="0"/>
    <x v="0"/>
    <m/>
    <m/>
    <m/>
    <m/>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n v="6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59"/>
    <n v="0"/>
    <n v="0"/>
    <m/>
    <m/>
    <m/>
    <m/>
    <m/>
    <s v="Not Applicable"/>
    <s v="Not Applicable"/>
    <x v="3"/>
    <x v="3"/>
    <s v="National Land Use Authority (NLA)"/>
    <s v="Sectoral Ministry"/>
    <m/>
    <x v="0"/>
    <m/>
    <m/>
    <x v="5"/>
    <x v="4"/>
    <x v="0"/>
    <m/>
    <x v="0"/>
    <x v="0"/>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0"/>
    <n v="0"/>
    <n v="0"/>
    <m/>
    <m/>
    <m/>
    <m/>
    <m/>
    <s v=" Support to develop the concept note "/>
    <n v="250000"/>
    <x v="3"/>
    <x v="3"/>
    <s v="National Land Use Authority (NLA)"/>
    <s v="Sectoral Ministry"/>
    <m/>
    <x v="0"/>
    <n v="2021"/>
    <n v="2024"/>
    <x v="99"/>
    <x v="2"/>
    <x v="0"/>
    <s v="Japan International Cooperation Agency (JAICA)"/>
    <x v="0"/>
    <x v="0"/>
    <s v="3. Budgeting &amp; Investment"/>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1"/>
    <n v="0"/>
    <n v="0"/>
    <m/>
    <m/>
    <m/>
    <m/>
    <m/>
    <s v="Not Applicable"/>
    <s v="Not Applicable"/>
    <x v="3"/>
    <x v="3"/>
    <s v="National Land Use Authority (NLA)"/>
    <s v="Sectoral Ministry"/>
    <m/>
    <x v="0"/>
    <m/>
    <m/>
    <x v="5"/>
    <x v="4"/>
    <x v="1"/>
    <m/>
    <x v="0"/>
    <x v="0"/>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2"/>
    <n v="0"/>
    <n v="0"/>
    <m/>
    <m/>
    <m/>
    <m/>
    <m/>
    <s v="1.Review of the concept note and development of the project proposal                   2. Support to the development of feasibility study"/>
    <n v="250000"/>
    <x v="3"/>
    <x v="3"/>
    <s v="National Land Use Authority (NLA)"/>
    <s v="Sectoral Ministry"/>
    <m/>
    <x v="0"/>
    <m/>
    <m/>
    <x v="5"/>
    <x v="2"/>
    <x v="0"/>
    <m/>
    <x v="0"/>
    <x v="0"/>
    <s v="4. Monitoring &amp; Evaluation (M&amp;E)"/>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2 Detailed spatial plans for all Districts"/>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3"/>
    <n v="377133.52520330343"/>
    <n v="6.2855587533883909E-3"/>
    <n v="377133.52520330343"/>
    <m/>
    <m/>
    <m/>
    <m/>
    <s v="Not Applicable"/>
    <s v="Not Applicable"/>
    <x v="3"/>
    <x v="3"/>
    <s v="National Land Use Authority (NLA)"/>
    <s v="Sectoral Ministry"/>
    <m/>
    <x v="1"/>
    <n v="2020"/>
    <n v="2021"/>
    <x v="100"/>
    <x v="1"/>
    <x v="1"/>
    <s v="Ministry of Finance and Economic Planning (MINECOFIN)/GoR"/>
    <x v="3"/>
    <x v="2"/>
    <s v="2. Policy, Strategy &amp; Legislation"/>
    <m/>
    <n v="377133.52520330343"/>
    <s v="the project aims to develop an evidence based technology solution to improve the land use management"/>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4"/>
    <n v="0"/>
    <n v="0"/>
    <m/>
    <m/>
    <m/>
    <m/>
    <m/>
    <s v="1.Review of the concept note and development of the project proposal            2. Support to the development of feasibility study"/>
    <n v="250000"/>
    <x v="3"/>
    <x v="3"/>
    <s v="National Land Use Authority (NLA)"/>
    <s v="Sectoral Ministry"/>
    <m/>
    <x v="0"/>
    <m/>
    <m/>
    <x v="5"/>
    <x v="2"/>
    <x v="1"/>
    <s v="UNDP"/>
    <x v="0"/>
    <x v="0"/>
    <s v="1. Knowledge Products (Capacity Building or Technology Transfer)"/>
    <m/>
    <n v="0"/>
    <s v="concept note"/>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5"/>
    <n v="0"/>
    <n v="0"/>
    <m/>
    <m/>
    <m/>
    <m/>
    <m/>
    <s v="Not Applicable"/>
    <s v="Not Applicable"/>
    <x v="3"/>
    <x v="3"/>
    <s v="National Land Use Authority (NLA)"/>
    <s v="Sectoral Ministry"/>
    <m/>
    <x v="0"/>
    <m/>
    <m/>
    <x v="5"/>
    <x v="4"/>
    <x v="0"/>
    <m/>
    <x v="0"/>
    <x v="0"/>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6"/>
    <n v="0"/>
    <n v="0"/>
    <m/>
    <m/>
    <m/>
    <m/>
    <m/>
    <s v=" Support to develop the concept note "/>
    <n v="250000"/>
    <x v="3"/>
    <x v="3"/>
    <s v="National Land Use Authority (NLA)"/>
    <s v="Sectoral Ministry"/>
    <m/>
    <x v="0"/>
    <m/>
    <m/>
    <x v="5"/>
    <x v="2"/>
    <x v="0"/>
    <m/>
    <x v="0"/>
    <x v="0"/>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7"/>
    <n v="0"/>
    <n v="0"/>
    <m/>
    <m/>
    <m/>
    <m/>
    <m/>
    <s v="Not Applicable"/>
    <s v="Not Applicable"/>
    <x v="3"/>
    <x v="3"/>
    <s v="National Land Use Authority (NLA)"/>
    <s v="Sectoral Ministry"/>
    <m/>
    <x v="0"/>
    <m/>
    <m/>
    <x v="5"/>
    <x v="4"/>
    <x v="0"/>
    <m/>
    <x v="0"/>
    <x v="0"/>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8"/>
    <n v="0"/>
    <n v="0"/>
    <m/>
    <m/>
    <m/>
    <m/>
    <m/>
    <s v="Not Applicable"/>
    <s v="Not Applicable"/>
    <x v="3"/>
    <x v="3"/>
    <s v="National Land Use Authority (NLA)"/>
    <s v="Sectoral Ministry"/>
    <m/>
    <x v="0"/>
    <m/>
    <m/>
    <x v="5"/>
    <x v="4"/>
    <x v="0"/>
    <m/>
    <x v="0"/>
    <x v="0"/>
    <m/>
    <m/>
    <n v="0"/>
    <s v="New area of investment "/>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9"/>
    <n v="200000"/>
    <n v="3.3333333333333335E-3"/>
    <m/>
    <n v="100000"/>
    <n v="50000"/>
    <n v="50000"/>
    <m/>
    <s v="Not Applicable"/>
    <s v="Not Applicable"/>
    <x v="3"/>
    <x v="3"/>
    <s v="International Union for Conservation of Nature (IUCN)"/>
    <s v="Non Government Organizations"/>
    <m/>
    <x v="4"/>
    <n v="2021"/>
    <n v="2025"/>
    <x v="101"/>
    <x v="1"/>
    <x v="1"/>
    <s v="European Union (EU)"/>
    <x v="2"/>
    <x v="3"/>
    <s v="1. Knowledge Products (Capacity Building or Technology Transfer)"/>
    <m/>
    <n v="200000"/>
    <m/>
  </r>
  <r>
    <s v="3. Integrated and sustainable land management to maximize reliable, efficient and productive investments in a gender-responsive and climate resilient manner"/>
    <s v="3.1 Integrated approach to planning and monitoring for sustainable land use management enhanced"/>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70"/>
    <n v="0"/>
    <n v="0"/>
    <m/>
    <m/>
    <m/>
    <m/>
    <m/>
    <s v=" Support to develop the concept note "/>
    <n v="250000"/>
    <x v="3"/>
    <x v="3"/>
    <s v="National Land Use Authority (NLA)"/>
    <s v="Sectoral Ministry"/>
    <m/>
    <x v="0"/>
    <m/>
    <m/>
    <x v="5"/>
    <x v="2"/>
    <x v="0"/>
    <m/>
    <x v="0"/>
    <x v="0"/>
    <m/>
    <m/>
    <n v="0"/>
    <s v="New area of investment "/>
  </r>
  <r>
    <s v="3. Integrated and sustainable land management to maximize reliable, efficient and productive investments in a gender-responsive and climate resilient manner"/>
    <s v="3.2 Inclusive land administration that regulate and provide guidance for land tenure security enhanced"/>
    <s v="3.2.1 Percentage of registered state land optimally used"/>
    <s v="To be determined (TBD)"/>
    <s v="To be determined (TBD)"/>
    <s v="To be determined (TBD)"/>
    <n v="5000000"/>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x v="1"/>
    <x v="1"/>
    <s v="To be detemined"/>
    <s v="To be determined"/>
    <m/>
    <x v="3"/>
    <m/>
    <m/>
    <x v="5"/>
    <x v="1"/>
    <x v="2"/>
    <m/>
    <x v="0"/>
    <x v="0"/>
    <m/>
    <m/>
    <m/>
    <m/>
  </r>
  <r>
    <s v="3. Integrated and sustainable land management to maximize reliable, efficient and productive investments in a gender-responsive and climate resilient manner"/>
    <s v="3.2 Inclusive land administration that regulate and provide guidance for land tenure security enhanced"/>
    <s v="3.2.2 Model linking land use/ administration in place"/>
    <s v="LAIS"/>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171"/>
    <n v="0"/>
    <n v="0"/>
    <m/>
    <m/>
    <m/>
    <m/>
    <m/>
    <s v="1.Review of the concept note and development of the project proposal              2. Support to the development of feasibility study"/>
    <n v="250000"/>
    <x v="3"/>
    <x v="3"/>
    <s v="National Land Use Authority (NLA)"/>
    <s v="Sectoral Ministry"/>
    <m/>
    <x v="0"/>
    <m/>
    <m/>
    <x v="5"/>
    <x v="2"/>
    <x v="1"/>
    <m/>
    <x v="0"/>
    <x v="0"/>
    <s v="4. Monitoring &amp; Evaluation (M&amp;E)"/>
    <m/>
    <n v="0"/>
    <s v="concept note"/>
  </r>
  <r>
    <s v="3. Integrated and sustainable land management to maximize reliable, efficient and productive investments in a gender-responsive and climate resilient manner"/>
    <s v="3.3 Harmonized and integrated spatial data management system for sustainable land use management enhanced"/>
    <s v="3.3.1 Accurate data on exposure to climate vulnerability on households (HHs) and infrastructures in high risk areas reported"/>
    <s v="To be determined (TBD)"/>
    <s v="To be determined (TBD)"/>
    <s v="To be determined (TBD)"/>
    <n v="2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x v="1"/>
    <x v="1"/>
    <s v="To be detemined"/>
    <s v="To be determined"/>
    <m/>
    <x v="3"/>
    <m/>
    <m/>
    <x v="5"/>
    <x v="1"/>
    <x v="2"/>
    <m/>
    <x v="0"/>
    <x v="0"/>
    <m/>
    <m/>
    <m/>
    <m/>
  </r>
  <r>
    <s v="3. Integrated and sustainable land management to maximize reliable, efficient and productive investments in a gender-responsive and climate resilient manner"/>
    <s v="3.3 Harmonized and integrated spatial data management system for sustainable land use management enhanced"/>
    <s v="3.3.2 Percentage of operational integrated geospatial information framework integrated with environmental and socio economic statistics"/>
    <s v="To be determined (TBD)"/>
    <s v="To be determined (TBD)"/>
    <s v="To be determined (TBD)"/>
    <m/>
    <s v="AFOLU (Agriculture, Forestry &amp; Other Land Use)"/>
    <s v="Adaptation"/>
    <s v="Ministry of Environment (MoE)_x000a_"/>
    <s v="Sectoral Ministry "/>
    <s v="Sectoral Ministry "/>
    <s v="Sectoral Ministry "/>
    <s v="To be determined (TBD)"/>
    <m/>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x v="1"/>
    <x v="1"/>
    <s v="To be detemined"/>
    <s v="To be determined"/>
    <m/>
    <x v="3"/>
    <m/>
    <m/>
    <x v="5"/>
    <x v="1"/>
    <x v="2"/>
    <m/>
    <x v="0"/>
    <x v="0"/>
    <m/>
    <m/>
    <m/>
    <m/>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n v="400000000"/>
    <s v="Buildings &amp; Infrastructure"/>
    <s v="Adaptation"/>
    <s v="Ministry of Infrastructure (MININFRA)"/>
    <s v="Sectoral Ministry "/>
    <s v="Sectoral Ministry "/>
    <s v="Sectoral Ministry "/>
    <s v="To be determined (TBD)"/>
    <s v="MoE, RLUMA, RWB, WASAC, Districts, Private Sector,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2"/>
    <n v="15594932.920954388"/>
    <n v="3.898733230238597E-2"/>
    <n v="15594932.920954388"/>
    <m/>
    <m/>
    <m/>
    <m/>
    <s v="Not Applicable"/>
    <s v="Not Applicable"/>
    <x v="4"/>
    <x v="4"/>
    <s v="Local Administrative Development Agency (LODA)"/>
    <s v="Local Government (Districts, Provinces, CoK)"/>
    <m/>
    <x v="1"/>
    <s v="2020*"/>
    <n v="2021"/>
    <x v="102"/>
    <x v="1"/>
    <x v="0"/>
    <s v="Wolrd Bank/GoR"/>
    <x v="1"/>
    <x v="3"/>
    <m/>
    <m/>
    <n v="15594932.920954388"/>
    <s v="Countrywide.the project will contribute to  upgrade unplanned settlements in the Nyarugenge District / City of Kigali and provision of Basic Infrastructure in Secondary Cities_x000a_"/>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3"/>
    <n v="5336617.2801601728"/>
    <n v="1.3341543200400431E-2"/>
    <n v="1334154.3200400432"/>
    <n v="1334154.3200400432"/>
    <n v="1334154.3200400432"/>
    <n v="1334154.3200400432"/>
    <m/>
    <s v="Not Applicable"/>
    <s v="Not Applicable"/>
    <x v="4"/>
    <x v="4"/>
    <s v="Rwanda Housing Authority (RHA)"/>
    <s v="Sectoral Ministry"/>
    <m/>
    <x v="2"/>
    <s v="2020*"/>
    <n v="2024"/>
    <x v="103"/>
    <x v="1"/>
    <x v="1"/>
    <s v="Ministry of Finance and Economic Planning (MINECOFIN)/GoR"/>
    <x v="3"/>
    <x v="2"/>
    <s v="2. Policy, Strategy &amp; Legislation"/>
    <m/>
    <n v="5336617.2801601728"/>
    <s v="The project seeks to review and update CoK and secondary city master plans to respond to the actual development needs of the respective districts while being aligned to the land use management master plan (NLUMP)"/>
  </r>
  <r>
    <s v="4. Integrated human settlement planning and coordination"/>
    <s v="4.1 High density buildings and informal settlement upgrading enhanced"/>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4"/>
    <n v="21989663.152850486"/>
    <n v="5.4974157882126215E-2"/>
    <m/>
    <n v="1016847.0378597643"/>
    <n v="945354.87621696806"/>
    <n v="7545185.7181906365"/>
    <n v="12482275.520583119"/>
    <s v="Not Applicable"/>
    <s v="Not Applicable"/>
    <x v="4"/>
    <x v="4"/>
    <s v="REMA, LODA, CoK"/>
    <s v="Sectoral Ministry"/>
    <m/>
    <x v="2"/>
    <n v="2020"/>
    <n v="2025"/>
    <x v="104"/>
    <x v="1"/>
    <x v="0"/>
    <s v="Wolrd Bank/GoR"/>
    <x v="1"/>
    <x v="3"/>
    <s v="3. Budgeting &amp; Investment"/>
    <m/>
    <n v="175450000"/>
    <s v="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_x000a_"/>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5"/>
    <n v="1653188.0556857134"/>
    <n v="4.1329701392142839E-3"/>
    <n v="1653188.0556857134"/>
    <m/>
    <m/>
    <m/>
    <m/>
    <s v="Not Applicable"/>
    <s v="Not Applicable"/>
    <x v="4"/>
    <x v="4"/>
    <s v="Rwanda Housing Authority (RHA)"/>
    <s v="Sectoral Ministry"/>
    <m/>
    <x v="1"/>
    <s v="2020*"/>
    <n v="2021"/>
    <x v="105"/>
    <x v="1"/>
    <x v="0"/>
    <s v="Ministry of Finance and Economic Planning (MINECOFIN)/GoR"/>
    <x v="3"/>
    <x v="2"/>
    <s v="3. Budgeting &amp; Investment"/>
    <m/>
    <n v="1653188.0556857134"/>
    <s v="Nyarugenge, Burera, Nyagatare, Musanze and Gicumbi.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6"/>
    <n v="0"/>
    <n v="0"/>
    <m/>
    <m/>
    <m/>
    <m/>
    <m/>
    <s v="1. Support to develop the concept note . 2. Stakeholders engagement  "/>
    <n v="300000"/>
    <x v="4"/>
    <x v="4"/>
    <s v="Rwanda Housing Authority (RHA)"/>
    <s v="Sectoral Ministry"/>
    <m/>
    <x v="0"/>
    <n v="2020"/>
    <n v="2025"/>
    <x v="106"/>
    <x v="2"/>
    <x v="0"/>
    <m/>
    <x v="0"/>
    <x v="0"/>
    <s v="3. Budgeting &amp; Investment"/>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7"/>
    <n v="0"/>
    <n v="0"/>
    <m/>
    <m/>
    <m/>
    <m/>
    <m/>
    <s v="1.Review of the concept note and development of the project proposal                  2. Support to the development of feasibility study                                                      3. Stakeholders engagement                                                                      4.Procurement of land.                                                                                           5. Procureement of constructin materials                                                                     6. Construction "/>
    <n v="800000"/>
    <x v="4"/>
    <x v="4"/>
    <s v="Rwanda Housing Authority (RHA)"/>
    <s v="Private Sector Company"/>
    <m/>
    <x v="0"/>
    <m/>
    <m/>
    <x v="5"/>
    <x v="0"/>
    <x v="0"/>
    <m/>
    <x v="0"/>
    <x v="0"/>
    <s v="3. Budgeting &amp; Investment"/>
    <m/>
    <n v="0"/>
    <s v="Business Plan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8"/>
    <n v="22489261.800381724"/>
    <n v="5.622315450095431E-2"/>
    <n v="5622315.4500954309"/>
    <n v="5622315.4500954309"/>
    <n v="5622315.4500954309"/>
    <n v="5622315.4500954309"/>
    <m/>
    <s v="Not Applicable"/>
    <s v="Not Applicable"/>
    <x v="4"/>
    <x v="4"/>
    <s v="Rwanda Housing Authority (RHA)"/>
    <s v="Sectoral Ministry"/>
    <m/>
    <x v="2"/>
    <s v="2020*"/>
    <n v="2024"/>
    <x v="107"/>
    <x v="1"/>
    <x v="0"/>
    <s v="Ministry of Finance and Economic Planning (MINECOFIN)/GoR"/>
    <x v="3"/>
    <x v="2"/>
    <s v="3. Budgeting &amp; Investment"/>
    <m/>
    <n v="22489261.800381724"/>
    <s v=" Busanza and Batsinda.  The project contributes to fast tracking upgrade of rural settles to contribute to the Vision 2020 target of 70% rural population living in planned villages. "/>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9"/>
    <n v="502001.28643241845"/>
    <n v="1.255003216081046E-3"/>
    <m/>
    <m/>
    <m/>
    <m/>
    <m/>
    <s v="Not Applicable"/>
    <s v="Not Applicable"/>
    <x v="4"/>
    <x v="4"/>
    <s v="Rwanda Housing Authority (RHA)"/>
    <s v="Sectoral Ministry"/>
    <m/>
    <x v="1"/>
    <n v="2020"/>
    <n v="2021"/>
    <x v="108"/>
    <x v="1"/>
    <x v="0"/>
    <s v="FONERWA"/>
    <x v="1"/>
    <x v="2"/>
    <s v="3. Budgeting &amp; Investment"/>
    <m/>
    <n v="502001.28643241845"/>
    <s v="Kirehe and Nyagatare. The project contributes to green rural imidugudu settlements towards achieving climate resilient human settle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0"/>
    <n v="758876.41458161536"/>
    <n v="1.8971910364540385E-3"/>
    <m/>
    <m/>
    <m/>
    <m/>
    <m/>
    <s v="Not Applicable"/>
    <s v="Not Applicable"/>
    <x v="5"/>
    <x v="5"/>
    <s v="NSOBA (Ntare Shool Old Boys Association)"/>
    <s v="Non Government Organizations"/>
    <m/>
    <x v="1"/>
    <n v="2020"/>
    <n v="2021"/>
    <x v="109"/>
    <x v="1"/>
    <x v="0"/>
    <s v="FONERWA"/>
    <x v="3"/>
    <x v="2"/>
    <s v="3. Budgeting &amp; Investment"/>
    <m/>
    <n v="758876.41458161536"/>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1"/>
    <n v="2693823.0204600003"/>
    <n v="6.734557551150001E-3"/>
    <m/>
    <m/>
    <m/>
    <n v="897941.00682000001"/>
    <n v="1795882.01364"/>
    <s v="Not Applicable"/>
    <s v="Not Applicable"/>
    <x v="4"/>
    <x v="4"/>
    <s v="Rwanda Housing Authority (RHA)"/>
    <s v="Sectoral Ministry"/>
    <m/>
    <x v="2"/>
    <n v="2020"/>
    <n v="2024"/>
    <x v="110"/>
    <x v="1"/>
    <x v="0"/>
    <s v="ENABEL"/>
    <x v="1"/>
    <x v="1"/>
    <s v="3. Budgeting &amp; Investment"/>
    <m/>
    <n v="1570824.3720811014"/>
    <s v="Musanze, Rubavu and Rwamagana. The project contributes to develop functional urban infrastructure for inclusive and sustainable develop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2"/>
    <n v="777572.39"/>
    <n v="1.943930975E-3"/>
    <m/>
    <n v="295007.23"/>
    <m/>
    <m/>
    <m/>
    <s v="Not Applicable"/>
    <s v="Not Applicable"/>
    <x v="5"/>
    <x v="5"/>
    <s v="RWANDA TECHNICAL VOCATIONAL EDUCATION&amp; TRAINING BOARD (RTB)"/>
    <s v="Local Government (Districts, Provinces, CoK)"/>
    <m/>
    <x v="2"/>
    <n v="2021"/>
    <n v="2023"/>
    <x v="111"/>
    <x v="1"/>
    <x v="1"/>
    <s v="ENABEL"/>
    <x v="2"/>
    <x v="1"/>
    <s v="1. Knowledge Products (Capacity Building or Technology Transfer)"/>
    <m/>
    <n v="777572.39"/>
    <s v="The objective of the project is to support skills development through dual training specially to promote the production and correct use of “Made in Rwanda” (MiR) construction materials"/>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3"/>
    <n v="22959765.302476719"/>
    <n v="5.73994132561918E-2"/>
    <n v="3951100.1002199431"/>
    <n v="7071155.6139946897"/>
    <n v="7910843.4465081189"/>
    <n v="4026666.1417539665"/>
    <m/>
    <s v="Not Applicable"/>
    <s v="Not Applicable"/>
    <x v="4"/>
    <x v="4"/>
    <s v="Rwanda Housing Authority (RHA)"/>
    <s v="Sectoral Ministry"/>
    <m/>
    <x v="2"/>
    <n v="2020"/>
    <n v="2024"/>
    <x v="112"/>
    <x v="1"/>
    <x v="0"/>
    <s v="ENABEL"/>
    <x v="1"/>
    <x v="1"/>
    <s v="3. Budgeting &amp; Investment"/>
    <m/>
    <n v="22959765.302476719"/>
    <m/>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m/>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4"/>
    <n v="0"/>
    <n v="0"/>
    <m/>
    <m/>
    <m/>
    <m/>
    <m/>
    <s v=" 1.Support to develop the concept note 2. Stakeholders engagement  "/>
    <n v="300000"/>
    <x v="4"/>
    <x v="4"/>
    <s v="ENABEL/EMBASSY OF BELGIUM "/>
    <s v="Non Government Organizations"/>
    <m/>
    <x v="0"/>
    <n v="2023"/>
    <m/>
    <x v="113"/>
    <x v="2"/>
    <x v="1"/>
    <m/>
    <x v="0"/>
    <x v="0"/>
    <s v="1. Knowledge Products (Capacity Building or Technology Transfer)"/>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5"/>
    <n v="0"/>
    <n v="0"/>
    <m/>
    <m/>
    <m/>
    <m/>
    <m/>
    <s v="1. Support to develop the concept note 2. Stakeholders engagemen"/>
    <n v="50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6"/>
    <n v="10573515"/>
    <n v="2.64337875E-2"/>
    <m/>
    <m/>
    <m/>
    <m/>
    <m/>
    <s v="1.Review of the concept note and development of the project proposal                         2. Support to the development of feasibility study                                                   3. Conduct awaireness raising on climate resilience technologies"/>
    <n v="500000"/>
    <x v="4"/>
    <x v="4"/>
    <s v="Ministry of Environment (MoE)"/>
    <s v="Sectoral Ministry"/>
    <m/>
    <x v="5"/>
    <m/>
    <m/>
    <x v="5"/>
    <x v="0"/>
    <x v="0"/>
    <s v="IFE"/>
    <x v="0"/>
    <x v="0"/>
    <s v="3. Budgeting &amp; Investment"/>
    <m/>
    <n v="10573515"/>
    <s v="IFE-07-RWA-C1 Concept Note: Project (W1)"/>
  </r>
  <r>
    <s v="4. Integrated human settlement planning and coordination"/>
    <s v="4.1 High density buildings and informal settlement upgrading enhanced"/>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7"/>
    <n v="0"/>
    <n v="0"/>
    <m/>
    <m/>
    <m/>
    <m/>
    <m/>
    <s v="1.Review of the concept note and development of the project proposal                 2. Support to the development of feasibility study"/>
    <n v="500000"/>
    <x v="4"/>
    <x v="4"/>
    <s v="Ministry of Environment (MoE)"/>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8"/>
    <n v="10000000"/>
    <n v="2.5000000000000001E-2"/>
    <m/>
    <m/>
    <m/>
    <m/>
    <m/>
    <s v="Not Applicable"/>
    <s v="Not Applicable"/>
    <x v="4"/>
    <x v="4"/>
    <s v="Rwanda Green Fund"/>
    <s v="Sectoral Ministry"/>
    <m/>
    <x v="1"/>
    <n v="2020"/>
    <n v="2021"/>
    <x v="114"/>
    <x v="1"/>
    <x v="0"/>
    <s v="GCF/GoR/Germany Government-KFW"/>
    <x v="1"/>
    <x v="3"/>
    <m/>
    <m/>
    <n v="10000000"/>
    <s v="Gasabo"/>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9"/>
    <n v="0"/>
    <n v="0"/>
    <m/>
    <m/>
    <m/>
    <m/>
    <m/>
    <s v="1.Review of the concept note and development of the project proposal                 2. Support to the development of feasibility study"/>
    <n v="500000"/>
    <x v="4"/>
    <x v="4"/>
    <s v="Rwanda Housing Authority (RHA)"/>
    <s v="Sectoral Ministry"/>
    <m/>
    <x v="0"/>
    <m/>
    <m/>
    <x v="5"/>
    <x v="0"/>
    <x v="0"/>
    <m/>
    <x v="0"/>
    <x v="0"/>
    <m/>
    <m/>
    <n v="0"/>
    <s v="New area of investment (Concept not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0"/>
    <n v="32513550"/>
    <n v="8.1283875000000005E-2"/>
    <m/>
    <m/>
    <m/>
    <m/>
    <n v="32513550"/>
    <s v="Not Applicable"/>
    <s v="Not Applicable"/>
    <x v="4"/>
    <x v="4"/>
    <s v="Rwanda Green Fund"/>
    <s v="Sectoral Ministry"/>
    <m/>
    <x v="4"/>
    <n v="2024"/>
    <n v="2030"/>
    <x v="115"/>
    <x v="1"/>
    <x v="0"/>
    <s v="BMWK/Germany (IKI)"/>
    <x v="2"/>
    <x v="3"/>
    <s v="3. Budgeting &amp; Investment"/>
    <m/>
    <n v="32513550"/>
    <s v="Updated from without support  to planned (FONERWA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1"/>
    <n v="468700.00000000006"/>
    <n v="1.17175E-3"/>
    <m/>
    <m/>
    <m/>
    <m/>
    <m/>
    <m/>
    <m/>
    <x v="4"/>
    <x v="4"/>
    <s v="City of Kigali (CoK)"/>
    <s v="Sectoral Ministry"/>
    <m/>
    <x v="2"/>
    <n v="2022"/>
    <n v="2025"/>
    <x v="116"/>
    <x v="1"/>
    <x v="0"/>
    <s v="BMWK/Germany (IKI)"/>
    <x v="1"/>
    <x v="3"/>
    <s v="3. Budgeting &amp; Investment"/>
    <m/>
    <n v="468700.00000000006"/>
    <s v="New project GIZ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2"/>
    <n v="1004543.2232206281"/>
    <n v="2.5113580580515701E-3"/>
    <m/>
    <n v="1004543.2232206281"/>
    <m/>
    <m/>
    <m/>
    <s v="Not Applicable"/>
    <s v="Not Applicable"/>
    <x v="4"/>
    <x v="4"/>
    <s v="City of Kigali (CoK)"/>
    <s v="Local Government (Districts, Provinces, CoK)"/>
    <m/>
    <x v="4"/>
    <m/>
    <m/>
    <x v="5"/>
    <x v="1"/>
    <x v="0"/>
    <s v="Ministry of Finance and Economic Planning (MINECOFIN)/GoR"/>
    <x v="3"/>
    <x v="2"/>
    <m/>
    <m/>
    <n v="1004543.2232206281"/>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3"/>
    <n v="304668.16352788213"/>
    <n v="7.6167040881970529E-4"/>
    <e v="#REF!"/>
    <m/>
    <m/>
    <m/>
    <m/>
    <s v="Not Applicable"/>
    <s v="Not Applicable"/>
    <x v="4"/>
    <x v="4"/>
    <s v="City of Kigali (CoK)"/>
    <s v="Local Government (Districts, Provinces, CoK)"/>
    <m/>
    <x v="1"/>
    <n v="2020"/>
    <n v="2021"/>
    <x v="117"/>
    <x v="1"/>
    <x v="0"/>
    <s v="Ministry of Finance and Economic Planning (MINECOFIN)/GoR"/>
    <x v="3"/>
    <x v="2"/>
    <m/>
    <m/>
    <n v="304668.16352788213"/>
    <s v="CoK"/>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4"/>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5"/>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6"/>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7"/>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8"/>
    <n v="0"/>
    <n v="0"/>
    <m/>
    <m/>
    <m/>
    <m/>
    <m/>
    <s v=" Support to develop the concept note "/>
    <n v="25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9"/>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0"/>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1"/>
    <n v="0"/>
    <n v="0"/>
    <m/>
    <m/>
    <m/>
    <m/>
    <m/>
    <s v="Not Applicable"/>
    <s v="Not Applicable"/>
    <x v="4"/>
    <x v="4"/>
    <s v="Rwanda Environment Management Authority (REMA)"/>
    <s v="Sectoral Ministry"/>
    <m/>
    <x v="0"/>
    <m/>
    <m/>
    <x v="5"/>
    <x v="4"/>
    <x v="0"/>
    <s v="KfW"/>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2"/>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3"/>
    <n v="0"/>
    <n v="0"/>
    <m/>
    <m/>
    <m/>
    <m/>
    <m/>
    <s v=" Support to develop the concept note "/>
    <n v="25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4"/>
    <n v="0"/>
    <n v="0"/>
    <m/>
    <m/>
    <m/>
    <m/>
    <m/>
    <s v=" Support to develop the concept note "/>
    <n v="25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5"/>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6"/>
    <n v="0"/>
    <n v="0"/>
    <m/>
    <m/>
    <m/>
    <m/>
    <m/>
    <s v=" Support to develop the concept note "/>
    <n v="25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7"/>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8"/>
    <n v="0"/>
    <n v="0"/>
    <m/>
    <m/>
    <m/>
    <m/>
    <m/>
    <s v=" 1. Support to develop the concept note                                                               2. Support to the development of feasibility study"/>
    <n v="250000"/>
    <x v="4"/>
    <x v="4"/>
    <s v="Rwanda Housing Authority (RHA)"/>
    <s v="Sectoral Ministry"/>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9"/>
    <n v="66687494.799999997"/>
    <n v="0.16671873700000001"/>
    <n v="16671873.699999999"/>
    <n v="16671873.699999999"/>
    <n v="16671873.699999999"/>
    <n v="16671873.699999999"/>
    <m/>
    <s v="Not Applicable"/>
    <s v="Not Applicable"/>
    <x v="4"/>
    <x v="4"/>
    <s v="Ministry of Trade and Industry (MINICOM)"/>
    <s v="Sectoral Ministry"/>
    <m/>
    <x v="2"/>
    <s v="2020*"/>
    <n v="2024"/>
    <x v="118"/>
    <x v="1"/>
    <x v="0"/>
    <s v="Exim Bank of India/GoR "/>
    <x v="4"/>
    <x v="3"/>
    <s v="3. Budgeting &amp; Investment"/>
    <m/>
    <n v="216734359.16999999"/>
    <s v="The project objectives are to develop industrial parks to attract more investment, increase manufacturing-led production, create off farm jobs and increase household income"/>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idem as above "/>
    <x v="210"/>
    <n v="645444.27059546113"/>
    <n v="1.6136106764886528E-3"/>
    <m/>
    <n v="0"/>
    <n v="0"/>
    <n v="174004.80101422113"/>
    <n v="471439.46958124003"/>
    <s v="Not Applicable"/>
    <s v="Not Applicable"/>
    <x v="4"/>
    <x v="4"/>
    <s v="Albertine Rift Conservation Society (ARCOS)"/>
    <s v="Non Government Organizations"/>
    <m/>
    <x v="2"/>
    <n v="2024"/>
    <n v="2025"/>
    <x v="119"/>
    <x v="1"/>
    <x v="0"/>
    <s v="Canadian Government/ Canadian Fund through WRI"/>
    <x v="2"/>
    <x v="3"/>
    <s v="3. Budgeting &amp; Investment"/>
    <m/>
    <n v="645444.27059546113"/>
    <s v="ARCOS 2024"/>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1"/>
    <n v="2858998.68"/>
    <n v="7.1474967000000004E-3"/>
    <m/>
    <n v="715338.1"/>
    <m/>
    <m/>
    <m/>
    <s v="Not Applicable"/>
    <s v="Not Applicable"/>
    <x v="4"/>
    <x v="4"/>
    <s v="Ministry of Trade and Industry (MINICOM)"/>
    <s v="Sectoral Ministry"/>
    <m/>
    <x v="2"/>
    <s v="2020*"/>
    <n v="2024"/>
    <x v="120"/>
    <x v="1"/>
    <x v="0"/>
    <s v="ENABEL"/>
    <x v="2"/>
    <x v="1"/>
    <s v="3. Budgeting &amp; Investment"/>
    <m/>
    <n v="2858998.68"/>
    <s v="This project intends to support private sector industries from clay and natural stones for competitiveness"/>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2"/>
    <n v="0"/>
    <n v="0"/>
    <m/>
    <m/>
    <m/>
    <m/>
    <m/>
    <s v="Not Applicable"/>
    <s v="Not Applicable"/>
    <x v="4"/>
    <x v="4"/>
    <s v="Rwanda Housing Authority (RHA)"/>
    <s v="Sectoral Ministry"/>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3"/>
    <n v="0"/>
    <n v="0"/>
    <m/>
    <m/>
    <m/>
    <m/>
    <m/>
    <s v=" Support to develop the concept note "/>
    <n v="250000"/>
    <x v="4"/>
    <x v="4"/>
    <s v="Nyagatare District"/>
    <s v="Local Government (Districts, Provinces, CoK)"/>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4"/>
    <n v="0"/>
    <n v="0"/>
    <m/>
    <m/>
    <m/>
    <m/>
    <m/>
    <s v="Not Applicable"/>
    <s v="Not Applicable"/>
    <x v="4"/>
    <x v="4"/>
    <s v="Nyagatare District"/>
    <s v="Local Government (Districts, Provinces, CoK)"/>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5"/>
    <n v="0"/>
    <n v="0"/>
    <m/>
    <m/>
    <m/>
    <m/>
    <m/>
    <s v="Not Applicable"/>
    <s v="Not Applicable"/>
    <x v="4"/>
    <x v="4"/>
    <s v="Rwamagana District"/>
    <s v="Local Government (Districts, Provinces, CoK)"/>
    <m/>
    <x v="0"/>
    <m/>
    <m/>
    <x v="5"/>
    <x v="4"/>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6"/>
    <n v="0"/>
    <n v="0"/>
    <m/>
    <m/>
    <m/>
    <m/>
    <m/>
    <s v=" Support to develop the concept note "/>
    <n v="300000"/>
    <x v="4"/>
    <x v="4"/>
    <s v="City of Kigali (CoK)"/>
    <s v="Local Government (Districts, Provinces, CoK)"/>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7"/>
    <n v="0"/>
    <n v="0"/>
    <m/>
    <m/>
    <m/>
    <m/>
    <m/>
    <s v=" 1. Support to develop the concept note                                                                        2. Support to the development of feasibility study"/>
    <n v="500000"/>
    <x v="4"/>
    <x v="4"/>
    <s v="Huye District"/>
    <s v="Local Government (Districts, Provinces, CoK)"/>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8"/>
    <n v="0"/>
    <n v="0"/>
    <m/>
    <m/>
    <m/>
    <m/>
    <m/>
    <s v=" 1. Support to develop the concept note                                                                       2. Support to the development of feasibility study"/>
    <n v="500000"/>
    <x v="4"/>
    <x v="4"/>
    <s v="Musanze District"/>
    <s v="Local Government (Districts, Provinces, CoK)"/>
    <m/>
    <x v="0"/>
    <m/>
    <m/>
    <x v="5"/>
    <x v="2"/>
    <x v="0"/>
    <m/>
    <x v="0"/>
    <x v="0"/>
    <m/>
    <m/>
    <n v="0"/>
    <s v="New area of investment"/>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9"/>
    <n v="94303"/>
    <n v="2.3575749999999999E-4"/>
    <n v="94303"/>
    <m/>
    <m/>
    <m/>
    <m/>
    <s v="Not Applicable"/>
    <s v="Not Applicable"/>
    <x v="4"/>
    <x v="4"/>
    <s v="Global Green Growth Institute (GGGI)"/>
    <s v="Non Government Organizations"/>
    <m/>
    <x v="1"/>
    <s v="2020*"/>
    <n v="2021"/>
    <x v="121"/>
    <x v="1"/>
    <x v="0"/>
    <s v="GGGI"/>
    <x v="1"/>
    <x v="3"/>
    <s v="3. Budgeting &amp; Investment"/>
    <m/>
    <n v="94303"/>
    <s v="Project is continuing in 2021 under a different title (Climate Resilient Urban Development) with more focused outputs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0"/>
    <n v="52819"/>
    <n v="1.320475E-4"/>
    <n v="52819"/>
    <m/>
    <m/>
    <m/>
    <m/>
    <s v="Not Applicable"/>
    <s v="Not Applicable"/>
    <x v="4"/>
    <x v="4"/>
    <s v="Global Green Growth Institute (GGGI)"/>
    <s v="Non Government Organizations"/>
    <m/>
    <x v="1"/>
    <s v="2020*"/>
    <n v="2021"/>
    <x v="122"/>
    <x v="1"/>
    <x v="1"/>
    <s v="GGGI"/>
    <x v="2"/>
    <x v="3"/>
    <s v="1. Knowledge Products (Capacity Building or Technology Transfer)"/>
    <m/>
    <n v="52819"/>
    <s v="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1"/>
    <n v="60000"/>
    <n v="1.4999999999999999E-4"/>
    <n v="60000"/>
    <m/>
    <m/>
    <m/>
    <m/>
    <s v="Not Applicable"/>
    <s v="Not Applicable"/>
    <x v="4"/>
    <x v="4"/>
    <s v="Global Green Growth Institute (GGGI)"/>
    <s v="Non Government Organizations"/>
    <m/>
    <x v="1"/>
    <n v="2020"/>
    <n v="2021"/>
    <x v="123"/>
    <x v="1"/>
    <x v="1"/>
    <s v="GGGI"/>
    <x v="2"/>
    <x v="3"/>
    <s v="1. Knowledge Products (Capacity Building or Technology Transfer)"/>
    <m/>
    <n v="60000"/>
    <s v="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2"/>
    <n v="847788.90077999991"/>
    <n v="2.1194722519499998E-3"/>
    <n v="211876.3"/>
    <n v="211876.3"/>
    <n v="211876.3"/>
    <n v="31200.000779999998"/>
    <n v="180960"/>
    <s v="Not Applicable"/>
    <s v="Not Applicable"/>
    <x v="2"/>
    <x v="4"/>
    <s v="Rwanda Standards Board (RSB)"/>
    <s v="Sectoral Ministry"/>
    <m/>
    <x v="2"/>
    <s v="2020*"/>
    <n v="2025"/>
    <x v="124"/>
    <x v="1"/>
    <x v="1"/>
    <s v="Ministry of Finance and Economic Planning (MINECOFIN)/GoR"/>
    <x v="3"/>
    <x v="2"/>
    <s v="1. Knowledge Products (Capacity Building or Technology Transfer)"/>
    <m/>
    <n v="2118762.75"/>
    <s v="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
  </r>
  <r>
    <s v="4. Integrated human settlement planning and coordination"/>
    <s v="4.1 High density buildings and informal settlement upgrading enhanced"/>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3"/>
    <n v="50000000"/>
    <n v="0.125"/>
    <m/>
    <m/>
    <m/>
    <m/>
    <m/>
    <s v="Not Applicable"/>
    <s v="Not Applicable"/>
    <x v="4"/>
    <x v="4"/>
    <s v="City of Kigali (CoK)"/>
    <s v="Local Government (Districts, Provinces, CoK)"/>
    <m/>
    <x v="5"/>
    <m/>
    <m/>
    <x v="5"/>
    <x v="4"/>
    <x v="0"/>
    <s v="GCF/GoR"/>
    <x v="0"/>
    <x v="0"/>
    <s v="3. Budgeting &amp; Investment"/>
    <m/>
    <n v="50000000"/>
    <s v="PPF. Pilot innovative strategies to develop low carbon and climate resilient neighbourhood "/>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n v="59300000"/>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4"/>
    <n v="0"/>
    <n v="0"/>
    <m/>
    <m/>
    <m/>
    <m/>
    <m/>
    <s v=" 1.Support to develop the concept note .                                                              2. Mapping the targeted sites                                                                                   3. Awaireness raising on sustainable mining "/>
    <n v="220000"/>
    <x v="6"/>
    <x v="6"/>
    <s v="Action  pour la Protection de l'Environnement et la  Protection des Filieres  Agricoles (APEFA)"/>
    <s v="Non Government Organizations"/>
    <m/>
    <x v="0"/>
    <m/>
    <m/>
    <x v="5"/>
    <x v="2"/>
    <x v="0"/>
    <m/>
    <x v="0"/>
    <x v="0"/>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5"/>
    <n v="0"/>
    <n v="0"/>
    <m/>
    <m/>
    <m/>
    <m/>
    <m/>
    <s v="Not Applicable"/>
    <s v="Not Applicable"/>
    <x v="6"/>
    <x v="6"/>
    <s v="Action  pour la Protection de l'Environnement et la  Protection des Filieres  Agricoles (APEFA)"/>
    <s v="Non Government Organizations"/>
    <m/>
    <x v="0"/>
    <m/>
    <m/>
    <x v="5"/>
    <x v="4"/>
    <x v="0"/>
    <m/>
    <x v="0"/>
    <x v="0"/>
    <m/>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6"/>
    <n v="464213"/>
    <n v="7.8282124789207427E-3"/>
    <m/>
    <m/>
    <m/>
    <m/>
    <m/>
    <s v="Not Applicable"/>
    <s v="Not Applicable"/>
    <x v="6"/>
    <x v="6"/>
    <s v="RMB"/>
    <s v="Sectoral Ministry"/>
    <m/>
    <x v="5"/>
    <m/>
    <m/>
    <x v="5"/>
    <x v="4"/>
    <x v="0"/>
    <m/>
    <x v="0"/>
    <x v="0"/>
    <m/>
    <m/>
    <n v="464213"/>
    <s v="concept Note 2022, 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7"/>
    <n v="0"/>
    <n v="0"/>
    <m/>
    <m/>
    <m/>
    <m/>
    <m/>
    <s v="Not Applicable"/>
    <s v="Not Applicable"/>
    <x v="6"/>
    <x v="6"/>
    <s v="RMB"/>
    <s v="Sectoral Ministry"/>
    <m/>
    <x v="0"/>
    <m/>
    <m/>
    <x v="5"/>
    <x v="4"/>
    <x v="1"/>
    <m/>
    <x v="0"/>
    <x v="0"/>
    <s v="1. Knowledge Products (Capacity Building or Technology Transfer)"/>
    <m/>
    <n v="0"/>
    <s v="New area of investment"/>
  </r>
  <r>
    <s v="5. Vibrant, efficient and responsible mining spurring sustainable economic development"/>
    <s v="5.1 Climate comptatible mining enhanced"/>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8"/>
    <n v="0"/>
    <n v="0"/>
    <m/>
    <m/>
    <m/>
    <m/>
    <m/>
    <s v="1.Review of the concept note and development of the project proposal                                                                                2. Support to the development of feasibility study"/>
    <n v="220000"/>
    <x v="6"/>
    <x v="6"/>
    <s v="RMB"/>
    <s v="Sectoral Ministry"/>
    <m/>
    <x v="5"/>
    <m/>
    <m/>
    <x v="5"/>
    <x v="2"/>
    <x v="1"/>
    <m/>
    <x v="0"/>
    <x v="0"/>
    <m/>
    <m/>
    <n v="0"/>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n v="5000000"/>
    <s v="Industry"/>
    <s v="Mitigation"/>
    <s v="Ministry of Environment (MoE)_x000a_"/>
    <s v="Environment or Climate Change"/>
    <s v="Environment or Climate Change"/>
    <s v="Sectoral Ministry "/>
    <s v="To be determined (TBD)"/>
    <s v="Mining Companies"/>
    <s v="phasing out of diesel gensets for on-site electricity consumption, to be replaced with grid and/or on-site renewable power production."/>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9"/>
    <n v="16688626.33"/>
    <n v="3.3377252660000001"/>
    <n v="4079241.5274044983"/>
    <m/>
    <m/>
    <m/>
    <m/>
    <s v="Not Applicable"/>
    <s v="Not Applicable"/>
    <x v="6"/>
    <x v="6"/>
    <s v="RMB"/>
    <s v="Sectoral Ministry"/>
    <m/>
    <x v="2"/>
    <s v="2020*"/>
    <n v="2024"/>
    <x v="125"/>
    <x v="1"/>
    <x v="1"/>
    <s v="Ministry of Finance and Economic Planning (MINECOFIN)/GoR"/>
    <x v="3"/>
    <x v="2"/>
    <s v="3. Budgeting &amp; Investment"/>
    <m/>
    <n v="16688626.33"/>
    <s v="The project aims to confirm whether there are oil/gas reserves within the Kivu Rift Basin through different stages of Geology, Geophysics, Geochemistry, 2D- Seismic survey, and Drilling in the country."/>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0"/>
    <n v="619945.52088214259"/>
    <n v="0.12398910417642851"/>
    <n v="619945.52088214259"/>
    <m/>
    <m/>
    <m/>
    <m/>
    <s v="Not Applicable"/>
    <s v="Not Applicable"/>
    <x v="6"/>
    <x v="6"/>
    <s v="Rwanda Mines, Petroleum and Gas Board (RMB)"/>
    <s v="Sectoral Ministry"/>
    <m/>
    <x v="1"/>
    <s v="2020*"/>
    <n v="2021"/>
    <x v="126"/>
    <x v="1"/>
    <x v="1"/>
    <s v="Ministry of Finance and Economic Planning (MINECOFIN)/GoR"/>
    <x v="3"/>
    <x v="2"/>
    <s v="3. Budgeting &amp; Investment"/>
    <m/>
    <n v="619945.52088214259"/>
    <m/>
  </r>
  <r>
    <s v="5. Vibrant, efficient and responsible mining spurring sustainable economic development"/>
    <s v="5.2 Climate comptatible mining enhanced by phasing out of diesel gensets for on-site electricity consumption"/>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1"/>
    <n v="118547.65"/>
    <n v="2.3709529999999999E-2"/>
    <m/>
    <m/>
    <m/>
    <m/>
    <m/>
    <s v="Not Applicable"/>
    <s v="Not Applicable"/>
    <x v="6"/>
    <x v="6"/>
    <s v="Rwanda Mines, Petroleum and Gas Board (RMB)"/>
    <s v="Sectoral Ministry"/>
    <m/>
    <x v="1"/>
    <n v="2021"/>
    <n v="2023"/>
    <x v="127"/>
    <x v="1"/>
    <x v="1"/>
    <s v="GIZ"/>
    <x v="1"/>
    <x v="1"/>
    <s v="1. Knowledge Products (Capacity Building or Technology Transfer)"/>
    <m/>
    <n v="118547.65"/>
    <s v="The objective of the project is to support the digitalization of geological information in Rwanda"/>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n v="2000000"/>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2"/>
    <n v="0"/>
    <n v="0"/>
    <m/>
    <m/>
    <m/>
    <m/>
    <m/>
    <s v="1.Review of the concept note and development of the full project proposal                 "/>
    <n v="200000"/>
    <x v="6"/>
    <x v="6"/>
    <s v="National Agricultural Export Development Board (NAEB)"/>
    <s v="Private Sector Company"/>
    <m/>
    <x v="0"/>
    <m/>
    <m/>
    <x v="5"/>
    <x v="0"/>
    <x v="0"/>
    <s v="GCF/FONERWA"/>
    <x v="0"/>
    <x v="0"/>
    <m/>
    <m/>
    <n v="0"/>
    <s v="Project Idea Note "/>
  </r>
  <r>
    <s v="6. Enhanced green energy production and use in industries."/>
    <s v="6.1 Energy efficiency in agro-processing increased  "/>
    <s v="6.1.1 Number of e coffee and tea factories using Energy efficiency technologies to reduce firewood and electricity consupition "/>
    <s v="2 factories (SSP)"/>
    <s v="To be determined (TBD)"/>
    <s v="To be determined (TBD)"/>
    <m/>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3"/>
    <n v="25831.063370089276"/>
    <n v="1.2915531685044638E-2"/>
    <n v="25831.063370089276"/>
    <m/>
    <m/>
    <m/>
    <m/>
    <s v="Not Applicable"/>
    <s v="Not Applicable"/>
    <x v="3"/>
    <x v="6"/>
    <s v="Rural Environment and Development Organization (REDO)"/>
    <s v="Non Government Organizations"/>
    <m/>
    <x v="1"/>
    <n v="2020"/>
    <n v="2021"/>
    <x v="128"/>
    <x v="1"/>
    <x v="0"/>
    <s v="Austria"/>
    <x v="2"/>
    <x v="1"/>
    <s v="3. Budgeting &amp; Investment"/>
    <m/>
    <n v="25831.063370089276"/>
    <s v="Rusizi District"/>
  </r>
  <r>
    <s v="6. Enhanced green energy production and use in industries."/>
    <s v="6.2 Efficient brick kilns increased "/>
    <s v="6.2.1 Number efficient brick kilns "/>
    <s v="To be determined (TBD)"/>
    <s v="To be determined (TBD)"/>
    <s v="To be determined (TBD)"/>
    <n v="13000000"/>
    <s v="Industry"/>
    <s v="Mitigation"/>
    <s v="Ministry of Infrastructure (MININFRA)"/>
    <s v="Private Sector"/>
    <s v="Private Sector"/>
    <s v="Private Sector "/>
    <s v="To be determined (TBD)"/>
    <s v="RHA, REMA, RFA, brick companies"/>
    <s v="Phasing out use of clamp kilns, and applying energy efficiency measures in the brick manufacturing industry"/>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4"/>
    <n v="829693.39800000004"/>
    <n v="6.3822569076923075E-2"/>
    <n v="829693.39800000004"/>
    <m/>
    <m/>
    <m/>
    <m/>
    <s v="Not Applicable"/>
    <s v="Not Applicable"/>
    <x v="6"/>
    <x v="6"/>
    <s v="Skat Consulting Rwanda"/>
    <s v="Private Sector Company"/>
    <m/>
    <x v="1"/>
    <s v="2020*"/>
    <n v="2021"/>
    <x v="129"/>
    <x v="1"/>
    <x v="1"/>
    <s v="Swiss Development Cooperation (SDC)/GoR"/>
    <x v="2"/>
    <x v="3"/>
    <s v="1. Knowledge Products (Capacity Building or Technology Transfer)"/>
    <m/>
    <n v="829693.39800000004"/>
    <s v="The Project consists of transfering . knowledge to the traditional brick makers and  building their  capacity to make mdern bricks using climate responsive methods. They are also trained to invest in big and modern brick yards"/>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5"/>
    <n v="0"/>
    <n v="0"/>
    <m/>
    <m/>
    <m/>
    <m/>
    <m/>
    <s v=" 1. Support to develop the concept note                                                                  2. Support to the development of feasibility study"/>
    <n v="220000"/>
    <x v="6"/>
    <x v="6"/>
    <s v="Skat Consulting Rwanda"/>
    <s v="Private Sector Company"/>
    <m/>
    <x v="0"/>
    <n v="2021"/>
    <n v="2025"/>
    <x v="130"/>
    <x v="2"/>
    <x v="1"/>
    <s v="ENABEL"/>
    <x v="0"/>
    <x v="0"/>
    <s v="1. Knowledge Products (Capacity Building or Technology Transfer)"/>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6"/>
    <n v="0"/>
    <n v="0"/>
    <m/>
    <m/>
    <m/>
    <m/>
    <m/>
    <s v=" Support to develop the concept note "/>
    <n v="220000"/>
    <x v="6"/>
    <x v="6"/>
    <s v="Skat Consulting Rwanda"/>
    <s v="Private Sector Company"/>
    <m/>
    <x v="0"/>
    <n v="2021"/>
    <n v="2025"/>
    <x v="130"/>
    <x v="2"/>
    <x v="0"/>
    <s v="ENABEL"/>
    <x v="0"/>
    <x v="0"/>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7"/>
    <n v="0"/>
    <n v="0"/>
    <m/>
    <m/>
    <m/>
    <m/>
    <m/>
    <s v="Not Applicable"/>
    <s v="Not Applicable"/>
    <x v="6"/>
    <x v="6"/>
    <s v="Skat Consulting Rwanda"/>
    <s v="Private Sector Company"/>
    <m/>
    <x v="0"/>
    <n v="2021"/>
    <n v="2025"/>
    <x v="130"/>
    <x v="4"/>
    <x v="0"/>
    <s v="ENABEL"/>
    <x v="0"/>
    <x v="0"/>
    <s v="3. Budgeting &amp; Investment"/>
    <m/>
    <n v="0"/>
    <m/>
  </r>
  <r>
    <s v="6. Enhanced green energy production and use in industries."/>
    <s v="6.2 Efficient brick kilns increased "/>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8"/>
    <n v="0"/>
    <n v="0"/>
    <m/>
    <m/>
    <m/>
    <m/>
    <m/>
    <s v=" Support to develop the concept note "/>
    <n v="220000"/>
    <x v="6"/>
    <x v="6"/>
    <s v="Skat Consulting Rwanda"/>
    <s v="Private Sector Company"/>
    <m/>
    <x v="0"/>
    <n v="2021"/>
    <n v="2025"/>
    <x v="130"/>
    <x v="2"/>
    <x v="0"/>
    <s v="ENABEL"/>
    <x v="0"/>
    <x v="0"/>
    <s v="3. Budgeting &amp; Investment"/>
    <m/>
    <n v="0"/>
    <m/>
  </r>
  <r>
    <s v="6. Enhanced green energy production and use in industries."/>
    <s v="6.3 Energy efficiency in cement production increased "/>
    <s v="6.3.1  Percentage of factories using non-fossil energy for ciment production"/>
    <s v="To be determined (TBD)"/>
    <s v="To be determined (TBD)"/>
    <s v="To be determined (TBD)"/>
    <n v="11000000"/>
    <s v="Industry"/>
    <s v="Mitigation"/>
    <s v="Ministry of Trade and Industry (MINICOM)"/>
    <s v="Sectoral Ministry "/>
    <s v="Sectoral Ministry "/>
    <s v="Sectoral Ministry "/>
    <s v="To be determined (TBD)"/>
    <s v="MOE (REMA), PSF"/>
    <s v="Use of waste heat recovery (WHR) and increased use of rice husks as fuel within clinker production."/>
    <s v="Reduced CO2 emmission"/>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x v="1"/>
    <x v="1"/>
    <s v="To be detemined"/>
    <s v="To be determined"/>
    <m/>
    <x v="3"/>
    <m/>
    <m/>
    <x v="5"/>
    <x v="1"/>
    <x v="2"/>
    <m/>
    <x v="0"/>
    <x v="0"/>
    <m/>
    <m/>
    <m/>
    <m/>
  </r>
  <r>
    <s v="6. Enhanced green energy production and use in industries."/>
    <s v="6.4 Pozzolana use in cement increased  "/>
    <s v="6.4.1 Quantity (t) of pozzolana used to relace clinker "/>
    <s v="current cement-to-clinker ratio: 0.7"/>
    <s v="an incremental 5% substitution of clinker with pozzolana through 2030. "/>
    <s v="To be determined (TBD)"/>
    <n v="8200000"/>
    <s v="Industry"/>
    <s v="Mitigation"/>
    <s v="Ministry of Trade and Industry (MINICOM)"/>
    <s v="Private Sector"/>
    <s v="Private Sector"/>
    <s v="Private Sector "/>
    <s v="To be determined (TBD)"/>
    <s v="MOE (REMA,), PSF"/>
    <s v="Increasing the share of volcanic pozzalanas used within national cement production beyond current cement-to-clinker ratio of 0.7, with target for an incremental 5% substitution of clinker with pozzolana through 2030. "/>
    <s v="Reduced clinker production and associated calcination process CO2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x v="1"/>
    <x v="1"/>
    <s v="To be detemined"/>
    <s v="To be determined"/>
    <m/>
    <x v="3"/>
    <m/>
    <m/>
    <x v="5"/>
    <x v="1"/>
    <x v="2"/>
    <m/>
    <x v="0"/>
    <x v="0"/>
    <m/>
    <m/>
    <m/>
    <m/>
  </r>
  <r>
    <s v="6. Enhanced green energy production and use in industries."/>
    <s v="6.4 Pozzolana use in cement increased  "/>
    <s v="6.4.2 Percentage of clinker/cement ratio "/>
    <s v="To be determined (TBD)"/>
    <s v="To be determined (TBD)"/>
    <s v="To be determined (TBD)"/>
    <m/>
    <s v="Industry"/>
    <s v="Mitigation"/>
    <s v="Ministry of Trade and Industry (MINICOM)"/>
    <s v="Private Sector"/>
    <m/>
    <s v="Private Sector "/>
    <s v="To be determined (TBD)"/>
    <m/>
    <m/>
    <m/>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x v="1"/>
    <x v="1"/>
    <s v="To be detemined"/>
    <s v="To be determined"/>
    <m/>
    <x v="3"/>
    <m/>
    <m/>
    <x v="5"/>
    <x v="1"/>
    <x v="2"/>
    <m/>
    <x v="0"/>
    <x v="0"/>
    <m/>
    <m/>
    <m/>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n v="328000000"/>
    <s v="Energy"/>
    <s v="Mitigation"/>
    <s v="Ministry of Infrastructure (MININFRA)"/>
    <s v="Sectoral Ministry "/>
    <s v="Sectoral Ministry "/>
    <s v="Sectoral Ministry "/>
    <s v="To be determined (TBD)"/>
    <m/>
    <s v="Development of 56.75 MW large hydro capacity (capacity &gt; 5 MW), 24.5 MW small and mini hydro projects (capacity &lt;5MW) and 75 MW regional projects by 2030. "/>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9"/>
    <n v="1284010.4980003976"/>
    <n v="3.9146661524402365E-3"/>
    <n v="1284010.4980003976"/>
    <m/>
    <m/>
    <m/>
    <m/>
    <s v="Not Applicable"/>
    <s v="Not Applicable"/>
    <x v="7"/>
    <x v="7"/>
    <s v="REG, EDCL"/>
    <s v="Sectoral Ministry"/>
    <m/>
    <x v="1"/>
    <s v="2020*"/>
    <n v="2021"/>
    <x v="131"/>
    <x v="1"/>
    <x v="0"/>
    <s v="Ministry of Finance and Economic Planning (MINECOFIN)/GoR"/>
    <x v="3"/>
    <x v="2"/>
    <m/>
    <m/>
    <n v="1284010.4980003976"/>
    <s v=" Gatsibo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0"/>
    <n v="2678794.1968387319"/>
    <n v="8.1670554781668649E-3"/>
    <n v="379556.0034769171"/>
    <n v="735197.25173852569"/>
    <n v="0"/>
    <n v="734665.47570760967"/>
    <n v="829375.4659156797"/>
    <s v="Not Applicable"/>
    <s v="Not Applicable"/>
    <x v="7"/>
    <x v="7"/>
    <s v="REG, EDCL"/>
    <s v="Sectoral Ministry"/>
    <m/>
    <x v="2"/>
    <s v="2020*"/>
    <n v="2024"/>
    <x v="132"/>
    <x v="1"/>
    <x v="0"/>
    <s v="Netherlands/GoR"/>
    <x v="1"/>
    <x v="1"/>
    <s v="3. Budgeting &amp; Investment"/>
    <m/>
    <n v="2678794.1968387319"/>
    <s v="Rubavu.                                                                                            Extended from $1,703,352 (REMA-2024) from concluded to ongoing"/>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1"/>
    <n v="7242712"/>
    <n v="2.2081439024390245E-2"/>
    <n v="4032973"/>
    <m/>
    <m/>
    <n v="3209739"/>
    <m/>
    <s v="Not Applicable"/>
    <s v="Not Applicable"/>
    <x v="7"/>
    <x v="7"/>
    <s v="REG, EDCL"/>
    <s v="Sectoral Ministry"/>
    <m/>
    <x v="2"/>
    <s v="2020*"/>
    <n v="2026"/>
    <x v="133"/>
    <x v="1"/>
    <x v="0"/>
    <s v="AfDB/GoR "/>
    <x v="1"/>
    <x v="3"/>
    <m/>
    <m/>
    <n v="19341631.413005248"/>
    <s v="Kirehe                                                                                              Extended from Concluded ( $16,131,892) to ongoing MINECOFIN MTPIP 2023-2026 "/>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2"/>
    <n v="9229470.0340199992"/>
    <n v="2.8138628152499998E-2"/>
    <n v="3712444.8"/>
    <n v="3712444.8"/>
    <m/>
    <n v="819000"/>
    <n v="985580.43402000004"/>
    <s v="Not Applicable"/>
    <s v="Not Applicable"/>
    <x v="7"/>
    <x v="7"/>
    <s v="REG, EDCL"/>
    <s v="Sectoral Ministry"/>
    <m/>
    <x v="2"/>
    <s v="2020*"/>
    <n v="2026"/>
    <x v="134"/>
    <x v="1"/>
    <x v="0"/>
    <s v="Ministry of Finance and Economic Planning (MINECOFIN)/GoR"/>
    <x v="3"/>
    <x v="2"/>
    <m/>
    <m/>
    <n v="27791694.789219692"/>
    <s v="Karongi; Gisagara; Nyanza                                                           Extended from Concluded with $ 25,987,114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3"/>
    <n v="514800"/>
    <n v="1.5695121951219513E-3"/>
    <m/>
    <m/>
    <m/>
    <n v="514800"/>
    <m/>
    <s v="Not Applicable"/>
    <s v="Not Applicable"/>
    <x v="7"/>
    <x v="7"/>
    <s v="REG, EDCL"/>
    <s v="Sectoral Ministry"/>
    <m/>
    <x v="2"/>
    <n v="2023"/>
    <n v="2026"/>
    <x v="135"/>
    <x v="1"/>
    <x v="0"/>
    <s v="Ministry of Finance and Economic Planning (MINECOFIN)/GoR"/>
    <x v="3"/>
    <x v="2"/>
    <s v="3. Budgeting &amp; Investment"/>
    <m/>
    <n v="5148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4"/>
    <n v="585000"/>
    <n v="1.7835365853658537E-3"/>
    <m/>
    <m/>
    <m/>
    <n v="585000"/>
    <m/>
    <s v="Not Applicable"/>
    <s v="Not Applicable"/>
    <x v="7"/>
    <x v="7"/>
    <s v="REG, EDCL"/>
    <s v="Sectoral Ministry"/>
    <m/>
    <x v="2"/>
    <n v="2023"/>
    <n v="2026"/>
    <x v="135"/>
    <x v="1"/>
    <x v="0"/>
    <s v="Ministry of Finance and Economic Planning (MINECOFIN)/GoR"/>
    <x v="3"/>
    <x v="2"/>
    <s v="3. Budgeting &amp; Investment"/>
    <m/>
    <n v="5850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5"/>
    <n v="331500"/>
    <n v="1.0106707317073171E-3"/>
    <m/>
    <m/>
    <m/>
    <n v="331500"/>
    <m/>
    <s v="Not Applicable"/>
    <s v="Not Applicable"/>
    <x v="7"/>
    <x v="7"/>
    <s v="REG, EDCL"/>
    <s v="Sectoral Ministry"/>
    <m/>
    <x v="2"/>
    <n v="2023"/>
    <n v="2026"/>
    <x v="135"/>
    <x v="1"/>
    <x v="0"/>
    <s v="Mixed (TBD)"/>
    <x v="0"/>
    <x v="3"/>
    <s v="3. Budgeting &amp; Investment"/>
    <m/>
    <n v="331500"/>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6"/>
    <n v="1618315.6"/>
    <n v="4.9338890243902445E-3"/>
    <n v="1150315.6000000001"/>
    <n v="0"/>
    <n v="0"/>
    <n v="468000"/>
    <n v="0"/>
    <s v="Not Applicable"/>
    <s v="Not Applicable"/>
    <x v="7"/>
    <x v="7"/>
    <s v="REG, EDCL"/>
    <s v="Sectoral Ministry"/>
    <m/>
    <x v="2"/>
    <s v="2020*"/>
    <n v="2026"/>
    <x v="136"/>
    <x v="1"/>
    <x v="0"/>
    <s v="Ministry of Finance and Economic Planning (MINECOFIN)/GoR"/>
    <x v="3"/>
    <x v="2"/>
    <m/>
    <m/>
    <n v="3918947.4068411426"/>
    <s v="Musanze, Nyabihu                                                                        Extended from Concluded with $3, 450,94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7"/>
    <n v="11723400"/>
    <n v="3.5742073170731706E-2"/>
    <m/>
    <m/>
    <m/>
    <n v="11723400"/>
    <m/>
    <s v="Not Applicable"/>
    <s v="Not Applicable"/>
    <x v="7"/>
    <x v="7"/>
    <s v="REG, EDCL"/>
    <s v="Sectoral Ministry"/>
    <m/>
    <x v="2"/>
    <s v="2020*"/>
    <n v="2026"/>
    <x v="137"/>
    <x v="1"/>
    <x v="0"/>
    <s v="AfDB/KWF/ GoR"/>
    <x v="1"/>
    <x v="3"/>
    <m/>
    <m/>
    <n v="12390874.677483106"/>
    <s v="Rubavu, Karongi, Gasabo                                                             Extended from Concluded with $667,47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8"/>
    <n v="27323698.409089293"/>
    <n v="8.3303958564296621E-2"/>
    <n v="26993485.581469294"/>
    <m/>
    <m/>
    <n v="330212.82762"/>
    <m/>
    <s v="Not Applicable"/>
    <s v="Not Applicable"/>
    <x v="7"/>
    <x v="7"/>
    <s v="REG, EDCL"/>
    <s v="Sectoral Ministry"/>
    <m/>
    <x v="2"/>
    <s v="2020*"/>
    <n v="2026"/>
    <x v="138"/>
    <x v="1"/>
    <x v="0"/>
    <s v="JICA/GoR"/>
    <x v="1"/>
    <x v="1"/>
    <m/>
    <m/>
    <n v="27323698.409089293"/>
    <s v="Kicukiro, Gasabo                                                                             Extended from Concluded with $26,993,48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9"/>
    <n v="162143784.00720185"/>
    <n v="0.49434080490000565"/>
    <n v="39429110.593360618"/>
    <n v="39429110.593360618"/>
    <n v="39429110.593360618"/>
    <n v="7898452.2271199999"/>
    <n v="35958000"/>
    <s v="Not Applicable"/>
    <s v="Not Applicable"/>
    <x v="7"/>
    <x v="7"/>
    <s v="REG, EDCL"/>
    <s v="Sectoral Ministry"/>
    <m/>
    <x v="2"/>
    <s v="2020*"/>
    <n v="2026"/>
    <x v="139"/>
    <x v="1"/>
    <x v="0"/>
    <s v="CHINA/GoR"/>
    <x v="1"/>
    <x v="1"/>
    <m/>
    <m/>
    <n v="162143784.00720185"/>
    <s v="Rulindo                                                                                            Extended from Concluded with $157,716,442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Steven Bihinda (MININFRA)_x000a_Anicet Mushuti/Cyiza Frederic (EDCL)_x000a_"/>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0"/>
    <n v="0"/>
    <n v="0"/>
    <m/>
    <m/>
    <m/>
    <m/>
    <m/>
    <s v="1. Stakeholders engagement                                                                      2.Procurement of land.                                                                                           3. Procureement of constructin materials                                                                     4. Construction "/>
    <n v="760000"/>
    <x v="7"/>
    <x v="7"/>
    <s v="REG, EDCL"/>
    <s v="Sectoral Ministry"/>
    <m/>
    <x v="0"/>
    <m/>
    <m/>
    <x v="5"/>
    <x v="2"/>
    <x v="0"/>
    <m/>
    <x v="0"/>
    <x v="0"/>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1"/>
    <n v="35869640.053208627"/>
    <n v="0.10935865869880679"/>
    <n v="7590097.3266043141"/>
    <n v="7590097.3266043141"/>
    <m/>
    <n v="6825000"/>
    <n v="13864445.4"/>
    <s v="Not Applicable"/>
    <s v="Not Applicable"/>
    <x v="7"/>
    <x v="7"/>
    <s v="REG, EDCL"/>
    <s v="Sectoral Ministry"/>
    <m/>
    <x v="2"/>
    <s v="2020*"/>
    <n v="2026"/>
    <x v="140"/>
    <x v="1"/>
    <x v="1"/>
    <s v="Ministry of Finance and Economic Planning (MINECOFIN)/GoR"/>
    <x v="3"/>
    <x v="2"/>
    <m/>
    <m/>
    <n v="35869640.053208627"/>
    <s v="The objective of this project is to improve visibility and remote control in the distribution network                                                          Extended from Concluded with $ 15,180,19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2"/>
    <n v="180187255.39565289"/>
    <n v="0.54935138840138076"/>
    <n v="50716418.260897629"/>
    <n v="50716418.260897629"/>
    <n v="50716418.260897629"/>
    <n v="14445875.01864"/>
    <n v="13592125.594319999"/>
    <s v="Not Applicable"/>
    <s v="Not Applicable"/>
    <x v="7"/>
    <x v="7"/>
    <s v="REG, EDCL"/>
    <s v="Sectoral Ministry"/>
    <m/>
    <x v="2"/>
    <s v="2020*"/>
    <n v="2024"/>
    <x v="141"/>
    <x v="1"/>
    <x v="0"/>
    <s v="AfDB, WB, SAUDI, BELGIUM/GoR"/>
    <x v="1"/>
    <x v="3"/>
    <s v="3. Budgeting &amp; Investment"/>
    <m/>
    <n v="202865673.04359052"/>
    <s v="All districts                                                                                    Extended from initial fund $202,865,673 to 2026 MINECOFIN MTPIP"/>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3"/>
    <n v="0"/>
    <n v="0"/>
    <m/>
    <m/>
    <m/>
    <m/>
    <m/>
    <s v="1.Review of the concept note and development of the project proposal            2. Support to the development of feasibility study"/>
    <n v="700000"/>
    <x v="7"/>
    <x v="7"/>
    <s v="REG, EDCL"/>
    <s v="Sectoral Ministry"/>
    <m/>
    <x v="0"/>
    <m/>
    <m/>
    <x v="5"/>
    <x v="2"/>
    <x v="0"/>
    <m/>
    <x v="0"/>
    <x v="0"/>
    <m/>
    <m/>
    <n v="0"/>
    <s v="Project  Idea  Note (PIN)"/>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4"/>
    <n v="1094751.2897085142"/>
    <n v="3.3376563710625436E-3"/>
    <n v="364917.09656950471"/>
    <n v="364917.09656950471"/>
    <n v="364917.09656950471"/>
    <m/>
    <m/>
    <s v="Not Applicable"/>
    <s v="Not Applicable"/>
    <x v="7"/>
    <x v="7"/>
    <s v="REG, EDCL"/>
    <s v="Sectoral Ministry"/>
    <m/>
    <x v="2"/>
    <s v="2020*"/>
    <n v="2023"/>
    <x v="142"/>
    <x v="1"/>
    <x v="0"/>
    <s v="ENABEL"/>
    <x v="1"/>
    <x v="1"/>
    <m/>
    <m/>
    <n v="1094751.289708514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5"/>
    <n v="14877426.617605612"/>
    <n v="4.5358007980504912E-2"/>
    <n v="6024426.6176056108"/>
    <m/>
    <m/>
    <n v="8853000"/>
    <m/>
    <s v="Not Applicable"/>
    <s v="Not Applicable"/>
    <x v="7"/>
    <x v="7"/>
    <s v="REG, EDCL"/>
    <s v="Sectoral Ministry"/>
    <m/>
    <x v="2"/>
    <s v="2020*"/>
    <n v="2026"/>
    <x v="143"/>
    <x v="1"/>
    <x v="0"/>
    <s v="KFW/GoR "/>
    <x v="1"/>
    <x v="3"/>
    <m/>
    <m/>
    <n v="14877426.617605612"/>
    <s v="Gisagara, Ruhango, Nyanza                                                             Extended from Concluded $6,024,42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6"/>
    <n v="8435309.9988800008"/>
    <n v="2.5717408533170734E-2"/>
    <n v="3089889.7"/>
    <n v="3089889.7"/>
    <m/>
    <n v="2255530.5988799999"/>
    <m/>
    <s v="Not Applicable"/>
    <s v="Not Applicable"/>
    <x v="7"/>
    <x v="7"/>
    <s v="REG, EDCL"/>
    <s v="Sectoral Ministry"/>
    <m/>
    <x v="2"/>
    <s v="2020*"/>
    <n v="2026"/>
    <x v="134"/>
    <x v="1"/>
    <x v="0"/>
    <s v="Ministry of Finance and Economic Planning (MINECOFIN)/GoR"/>
    <x v="3"/>
    <x v="2"/>
    <m/>
    <m/>
    <n v="23884758.644639228"/>
    <s v="Gisagara, Bugesera, Nyanza                                                         Extended from Concluded ( $21,629,22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7"/>
    <n v="5917996.9723885907"/>
    <n v="1.8042673696306678E-2"/>
    <n v="5917996.9723885907"/>
    <m/>
    <m/>
    <m/>
    <m/>
    <s v="Not Applicable"/>
    <s v="Not Applicable"/>
    <x v="7"/>
    <x v="7"/>
    <s v="REG, EDCL"/>
    <s v="Sectoral Ministry"/>
    <m/>
    <x v="1"/>
    <s v="2020*"/>
    <n v="2020"/>
    <x v="144"/>
    <x v="1"/>
    <x v="0"/>
    <s v="EU/GoR"/>
    <x v="1"/>
    <x v="3"/>
    <m/>
    <m/>
    <n v="5917996.9723885907"/>
    <s v="Gasabo"/>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8"/>
    <n v="698260.96126863698"/>
    <n v="2.1288443941116981E-3"/>
    <n v="698260.96126863698"/>
    <m/>
    <m/>
    <m/>
    <m/>
    <s v="Not Applicable"/>
    <s v="Not Applicable"/>
    <x v="7"/>
    <x v="7"/>
    <s v="REG, EDCL"/>
    <s v="Sectoral Ministry"/>
    <m/>
    <x v="1"/>
    <s v="2020*"/>
    <n v="2021"/>
    <x v="145"/>
    <x v="1"/>
    <x v="0"/>
    <s v="Ministry of Finance and Economic Planning (MINECOFIN)/GoR"/>
    <x v="3"/>
    <x v="2"/>
    <m/>
    <m/>
    <n v="698260.96126863698"/>
    <s v="Musanze"/>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9"/>
    <n v="245911.72328324988"/>
    <n v="7.4973086366844481E-4"/>
    <n v="245911.72328324988"/>
    <m/>
    <m/>
    <m/>
    <m/>
    <s v="Not Applicable"/>
    <s v="Not Applicable"/>
    <x v="7"/>
    <x v="7"/>
    <s v="REG, EDCL"/>
    <s v="Sectoral Ministry"/>
    <m/>
    <x v="1"/>
    <s v="2020*"/>
    <n v="2021"/>
    <x v="145"/>
    <x v="1"/>
    <x v="0"/>
    <s v="Ministry of Finance and Economic Planning (MINECOFIN)/GoR"/>
    <x v="3"/>
    <x v="2"/>
    <m/>
    <m/>
    <n v="245911.72328324988"/>
    <s v="Rwamagana"/>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0"/>
    <n v="87825.615458303539"/>
    <n v="2.6776102273873032E-4"/>
    <n v="87825.615458303539"/>
    <m/>
    <m/>
    <m/>
    <m/>
    <s v="Not Applicable"/>
    <s v="Not Applicable"/>
    <x v="7"/>
    <x v="7"/>
    <s v="REG, EDCL"/>
    <s v="Sectoral Ministry"/>
    <m/>
    <x v="1"/>
    <s v="2020*"/>
    <n v="2021"/>
    <x v="145"/>
    <x v="1"/>
    <x v="0"/>
    <s v="Ministry of Finance and Economic Planning (MINECOFIN)/GoR"/>
    <x v="3"/>
    <x v="2"/>
    <m/>
    <m/>
    <n v="87825.6154583035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1"/>
    <n v="65869.211593727654"/>
    <n v="2.0082076705404774E-4"/>
    <n v="65869.211593727654"/>
    <m/>
    <m/>
    <m/>
    <m/>
    <s v="Not Applicable"/>
    <s v="Not Applicable"/>
    <x v="7"/>
    <x v="7"/>
    <s v="REG, EDCL"/>
    <s v="Sectoral Ministry"/>
    <m/>
    <x v="1"/>
    <s v="2020*"/>
    <n v="2021"/>
    <x v="145"/>
    <x v="1"/>
    <x v="0"/>
    <s v="Ministry of Finance and Economic Planning (MINECOFIN)/GoR"/>
    <x v="3"/>
    <x v="2"/>
    <m/>
    <m/>
    <n v="65869.211593727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2"/>
    <n v="491527.88193038834"/>
    <n v="1.4985606156414279E-3"/>
    <n v="122881.97048259708"/>
    <n v="122881.97048259708"/>
    <n v="122881.97048259708"/>
    <n v="122881.97048259708"/>
    <m/>
    <s v="Not Applicable"/>
    <s v="Not Applicable"/>
    <x v="7"/>
    <x v="7"/>
    <s v="REG, EDCL"/>
    <s v="Sectoral Ministry"/>
    <m/>
    <x v="2"/>
    <s v="2020*"/>
    <n v="2024"/>
    <x v="146"/>
    <x v="1"/>
    <x v="0"/>
    <s v="KFW, WB, EIB, AfDB, AFD, EU/GoR"/>
    <x v="1"/>
    <x v="3"/>
    <m/>
    <m/>
    <n v="491527.8819303883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3"/>
    <n v="0"/>
    <n v="0"/>
    <m/>
    <m/>
    <m/>
    <m/>
    <m/>
    <s v="1.Review of the concept note and development of the project proposal                                                            2. Support to the development of feasibility study"/>
    <n v="700000"/>
    <x v="7"/>
    <x v="7"/>
    <s v="REG, EDCL"/>
    <s v="Sectoral Ministry"/>
    <s v="Steven Bihinda (MININFRA)_x000a_Anicet Mushuti/Cyiza Frederic (EDCL)_x000a_"/>
    <x v="0"/>
    <m/>
    <m/>
    <x v="5"/>
    <x v="0"/>
    <x v="0"/>
    <m/>
    <x v="0"/>
    <x v="0"/>
    <m/>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4"/>
    <n v="132689.70000000001"/>
    <n v="4.0454176829268296E-4"/>
    <m/>
    <m/>
    <n v="132689.70000000001"/>
    <m/>
    <m/>
    <m/>
    <m/>
    <x v="7"/>
    <x v="7"/>
    <s v=" RWANDA ATOMIC ENERGY BOARD (RAEB)"/>
    <s v="Sectoral Ministry"/>
    <m/>
    <x v="2"/>
    <n v="2023"/>
    <n v="2024"/>
    <x v="147"/>
    <x v="3"/>
    <x v="1"/>
    <s v="GoR"/>
    <x v="3"/>
    <x v="2"/>
    <s v="1. Knowledge Products (Capacity Building or Technology Transfer)"/>
    <m/>
    <n v="132689.70000000001"/>
    <s v="New project MINECOFIN MTPIP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5"/>
    <n v="156297760"/>
    <n v="0.47651756097560977"/>
    <m/>
    <m/>
    <m/>
    <m/>
    <m/>
    <s v="1.Review of the concept note and development of the project proposal                                                            2. Support to the development of feasibility study"/>
    <n v="700000"/>
    <x v="7"/>
    <x v="7"/>
    <s v="EDCL"/>
    <s v="Sectoral Ministry"/>
    <m/>
    <x v="5"/>
    <m/>
    <m/>
    <x v="5"/>
    <x v="2"/>
    <x v="0"/>
    <m/>
    <x v="0"/>
    <x v="0"/>
    <m/>
    <m/>
    <n v="156297760"/>
    <s v="concept Note 2021, 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6"/>
    <n v="1953722"/>
    <n v="5.9564695121951221E-3"/>
    <m/>
    <m/>
    <m/>
    <m/>
    <m/>
    <s v="1.Review of the concept note and development of the project proposal                                                            2. Support to the development of feasibility study"/>
    <n v="700000"/>
    <x v="7"/>
    <x v="7"/>
    <s v="EDCL"/>
    <s v="Sectoral Ministry"/>
    <m/>
    <x v="5"/>
    <m/>
    <m/>
    <x v="5"/>
    <x v="2"/>
    <x v="0"/>
    <m/>
    <x v="0"/>
    <x v="0"/>
    <m/>
    <m/>
    <n v="1953722"/>
    <s v="Feasiblity Study 2022"/>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7"/>
    <n v="1562977.6"/>
    <n v="4.765175609756098E-3"/>
    <m/>
    <m/>
    <m/>
    <m/>
    <m/>
    <s v="1.Review of the concept note and development of the project proposal                                                            2. Support to the development of feasibility study"/>
    <n v="700000"/>
    <x v="7"/>
    <x v="7"/>
    <s v="EDCL"/>
    <s v="Sectoral Ministry"/>
    <m/>
    <x v="5"/>
    <m/>
    <m/>
    <x v="5"/>
    <x v="2"/>
    <x v="0"/>
    <m/>
    <x v="0"/>
    <x v="0"/>
    <m/>
    <m/>
    <n v="1562977.6"/>
    <s v="Feasiblity Study 2019"/>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8"/>
    <n v="10016650.011895824"/>
    <n v="3.0538567109438489E-2"/>
    <n v="4610525.0059479121"/>
    <n v="4610525.0059479121"/>
    <m/>
    <n v="795600"/>
    <m/>
    <s v="Not Applicable"/>
    <s v="Not Applicable"/>
    <x v="7"/>
    <x v="7"/>
    <s v="REG, EDCL"/>
    <s v="Sectoral Ministry"/>
    <m/>
    <x v="2"/>
    <n v="2020"/>
    <n v="2026"/>
    <x v="148"/>
    <x v="1"/>
    <x v="0"/>
    <s v="Ministry of Finance and Economic Planning (MINECOFIN)/GoR"/>
    <x v="3"/>
    <x v="2"/>
    <m/>
    <m/>
    <n v="10016650.011895824"/>
    <s v="11 Districts including Nyagatare, Gicumbi, Burera, Musanze, Rubavu, Nyamasheke, Rusizi, Nyaruguru, Gisagara, Bugesera and Rutsiro.                                                                                   Extended from Concluded with $9,221,050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9"/>
    <n v="214000000"/>
    <n v="0.65243902439024393"/>
    <m/>
    <m/>
    <m/>
    <m/>
    <m/>
    <s v="1.Review of the concept note and development of the project proposal  2. Support to the development of feasibility study"/>
    <n v="700000"/>
    <x v="7"/>
    <x v="7"/>
    <s v="REG, EDCL"/>
    <s v="Sectoral Ministry"/>
    <m/>
    <x v="5"/>
    <m/>
    <m/>
    <x v="5"/>
    <x v="2"/>
    <x v="1"/>
    <s v="Ministry of Finance and Economic Planning (MINECOFIN)/GoR"/>
    <x v="0"/>
    <x v="0"/>
    <s v="2. Policy, Strategy &amp; Legislation"/>
    <m/>
    <n v="214000000"/>
    <s v="LCPDP update is undertaken  on an annual basis"/>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0"/>
    <n v="1412653.019599749"/>
    <n v="4.3068689621943565E-3"/>
    <n v="1104553.019599749"/>
    <m/>
    <m/>
    <n v="308100"/>
    <m/>
    <s v="Not Applicable"/>
    <s v="Not Applicable"/>
    <x v="7"/>
    <x v="7"/>
    <s v="REG, EDCL"/>
    <s v="Sectoral Ministry"/>
    <m/>
    <x v="2"/>
    <n v="2020"/>
    <n v="2026"/>
    <x v="149"/>
    <x v="1"/>
    <x v="0"/>
    <s v="Ministry of Finance and Economic Planning (MINECOFIN)/GoR"/>
    <x v="3"/>
    <x v="2"/>
    <s v="3. Budgeting &amp; Investment"/>
    <m/>
    <n v="1412653.019599749"/>
    <s v="Muhanga.                                                                                       Extended from Concluded ($1,104,553)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1"/>
    <n v="886593.31950892799"/>
    <n v="2.7030284131369757E-3"/>
    <n v="181131.10650297601"/>
    <n v="181131.10650297601"/>
    <n v="181131.10650297601"/>
    <n v="343200"/>
    <m/>
    <s v="Not Applicable"/>
    <s v="Not Applicable"/>
    <x v="7"/>
    <x v="7"/>
    <s v="REG, EDCL"/>
    <s v="Sectoral Ministry"/>
    <m/>
    <x v="2"/>
    <s v="2020*"/>
    <n v="2024"/>
    <x v="150"/>
    <x v="1"/>
    <x v="0"/>
    <s v="Ministry of Finance and Economic Planning (MINECOFIN)/GoR"/>
    <x v="3"/>
    <x v="2"/>
    <s v="3. Budgeting &amp; Investment"/>
    <m/>
    <n v="724524.42601190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2"/>
    <n v="9625733.5626781825"/>
    <n v="2.9346748666701776E-2"/>
    <n v="4812866.7813390912"/>
    <n v="4812866.7813390912"/>
    <m/>
    <m/>
    <m/>
    <s v="Not Applicable"/>
    <s v="Not Applicable"/>
    <x v="7"/>
    <x v="7"/>
    <s v="REG, EDCL"/>
    <s v="Sectoral Ministry"/>
    <m/>
    <x v="2"/>
    <s v="2020*"/>
    <n v="2022"/>
    <x v="151"/>
    <x v="1"/>
    <x v="0"/>
    <s v="Ministry of Finance and Economic Planning (MINECOFIN)/GoR"/>
    <x v="3"/>
    <x v="2"/>
    <s v="3. Budgeting &amp; Investment"/>
    <m/>
    <n v="9625733.56267818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3"/>
    <n v="77493.190110267824"/>
    <n v="2.3625972594593848E-4"/>
    <m/>
    <m/>
    <m/>
    <m/>
    <m/>
    <s v="Not Applicable"/>
    <s v="Not Applicable"/>
    <x v="7"/>
    <x v="7"/>
    <s v="REG, EDCL"/>
    <s v="Sectoral Ministry"/>
    <m/>
    <x v="1"/>
    <n v="2020"/>
    <n v="2022"/>
    <x v="152"/>
    <x v="1"/>
    <x v="0"/>
    <s v="Ministry of Finance and Economic Planning (MINECOFIN)/GoR"/>
    <x v="3"/>
    <x v="2"/>
    <s v="3. Budgeting &amp; Investment"/>
    <m/>
    <n v="77493.19011026782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4"/>
    <n v="5346024.618332142"/>
    <n v="1.6298855543695555E-2"/>
    <n v="3513024.6183321415"/>
    <m/>
    <m/>
    <n v="1833000"/>
    <m/>
    <s v="Not Applicable"/>
    <s v="Not Applicable"/>
    <x v="7"/>
    <x v="7"/>
    <s v="REG, EDCL"/>
    <s v="Sectoral Ministry"/>
    <m/>
    <x v="2"/>
    <n v="2020"/>
    <n v="2026"/>
    <x v="153"/>
    <x v="1"/>
    <x v="0"/>
    <s v="Ministry of Finance and Economic Planning (MINECOFIN)/GoR"/>
    <x v="3"/>
    <x v="2"/>
    <s v="3. Budgeting &amp; Investment"/>
    <m/>
    <n v="5346024.618332142"/>
    <s v="Updated from planned ($3,513,025)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5"/>
    <n v="5194876.2343758512"/>
    <n v="1.5838037299926375E-2"/>
    <m/>
    <m/>
    <m/>
    <m/>
    <m/>
    <s v="Not Applicable"/>
    <s v="Not Applicable"/>
    <x v="7"/>
    <x v="7"/>
    <s v="REG, EDCL"/>
    <s v="Sectoral Ministry"/>
    <m/>
    <x v="2"/>
    <n v="2020"/>
    <n v="2023"/>
    <x v="154"/>
    <x v="1"/>
    <x v="0"/>
    <s v="Ministry of Finance and Economic Planning (MINECOFIN)/GoR"/>
    <x v="3"/>
    <x v="2"/>
    <s v="3. Budgeting &amp; Investment"/>
    <m/>
    <n v="5194876.2343758512"/>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6"/>
    <n v="10705039.651799999"/>
    <n v="3.2637316011585364E-2"/>
    <m/>
    <m/>
    <m/>
    <n v="9100983.4718399998"/>
    <n v="1604056.1799599999"/>
    <s v="Not Applicable"/>
    <s v="Not Applicable"/>
    <x v="7"/>
    <x v="7"/>
    <s v="REG, EDCL"/>
    <s v="Sectoral Ministry"/>
    <m/>
    <x v="2"/>
    <n v="2021"/>
    <n v="2026"/>
    <x v="155"/>
    <x v="1"/>
    <x v="0"/>
    <s v="Energy Access and Quality Improvement Project (EAQIP)/AfDB"/>
    <x v="1"/>
    <x v="3"/>
    <s v="3. Budgeting &amp; Investment"/>
    <m/>
    <n v="10705039.651800001"/>
    <s v="Updated from planned ($135,379,197)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7"/>
    <n v="138763076.56926"/>
    <n v="0.42305816027213416"/>
    <m/>
    <m/>
    <m/>
    <n v="48854664.679080002"/>
    <n v="89908411.890179992"/>
    <s v="Not Applicable"/>
    <s v="Not Applicable"/>
    <x v="7"/>
    <x v="7"/>
    <s v="REG, EDCL"/>
    <s v="Sectoral Ministry"/>
    <m/>
    <x v="2"/>
    <n v="2021"/>
    <n v="2026"/>
    <x v="155"/>
    <x v="1"/>
    <x v="0"/>
    <s v="Energy Access and Quality Improvement Project (EAQIP)/AfDB"/>
    <x v="1"/>
    <x v="3"/>
    <s v="3. Budgeting &amp; Investment"/>
    <m/>
    <n v="138763076.56926"/>
    <s v="New project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8"/>
    <n v="15115043.25708"/>
    <n v="4.6082448954512197E-2"/>
    <m/>
    <m/>
    <m/>
    <n v="4982045.7258000001"/>
    <n v="10132997.53128"/>
    <s v="Not Applicable"/>
    <s v="Not Applicable"/>
    <x v="7"/>
    <x v="7"/>
    <s v="REG, EDCL"/>
    <s v="Sectoral Ministry"/>
    <m/>
    <x v="2"/>
    <n v="2021"/>
    <n v="2026"/>
    <x v="156"/>
    <x v="1"/>
    <x v="0"/>
    <s v="OPEC/ SAUDI"/>
    <x v="1"/>
    <x v="3"/>
    <s v="3. Budgeting &amp; Investment"/>
    <m/>
    <n v="15115043.25708"/>
    <s v="Extended from Planned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9"/>
    <n v="91357960.100940004"/>
    <n v="0.27853036616140248"/>
    <m/>
    <m/>
    <m/>
    <n v="19596905.160300002"/>
    <n v="71761054.940640002"/>
    <s v="Not Applicable"/>
    <s v="Not Applicable"/>
    <x v="7"/>
    <x v="7"/>
    <s v="REG, EDCL"/>
    <s v="Sectoral Ministry"/>
    <m/>
    <x v="2"/>
    <n v="2021"/>
    <n v="2030"/>
    <x v="157"/>
    <x v="1"/>
    <x v="0"/>
    <s v="AfDB"/>
    <x v="1"/>
    <x v="3"/>
    <s v="3. Budgeting &amp; Investment"/>
    <m/>
    <n v="91357960.100940004"/>
    <s v="Extended from Planned ($395,483,181)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0"/>
    <n v="66225878.159999996"/>
    <n v="0.2019081651219512"/>
    <m/>
    <m/>
    <m/>
    <n v="11510054.4"/>
    <n v="54715823.759999998"/>
    <s v="Not Applicable"/>
    <s v="Not Applicable"/>
    <x v="7"/>
    <x v="7"/>
    <s v="REG, EDCL"/>
    <s v="Sectoral Ministry"/>
    <m/>
    <x v="2"/>
    <n v="2021"/>
    <n v="2030"/>
    <x v="158"/>
    <x v="1"/>
    <x v="0"/>
    <s v="European Investment Bank  (EIB) "/>
    <x v="1"/>
    <x v="3"/>
    <s v="3. Budgeting &amp; Investment"/>
    <m/>
    <n v="66225878.159999996"/>
    <s v="Extended from Planned ($169,223,996)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1"/>
    <n v="10438369.67784"/>
    <n v="3.1824297798292683E-2"/>
    <m/>
    <m/>
    <m/>
    <n v="5019152.88576"/>
    <n v="5419216.79208"/>
    <s v="Not Applicable"/>
    <s v="Not Applicable"/>
    <x v="7"/>
    <x v="7"/>
    <s v="REG, EDCL"/>
    <s v="Sectoral Ministry"/>
    <m/>
    <x v="2"/>
    <n v="2021"/>
    <n v="2030"/>
    <x v="159"/>
    <x v="1"/>
    <x v="0"/>
    <s v="KOREA/ EDCF"/>
    <x v="6"/>
    <x v="3"/>
    <s v="3. Budgeting &amp; Investment"/>
    <m/>
    <n v="10438369.67784"/>
    <s v="Extended from Planned ($78,323,058)  to ongoing MINECOFIN MTPIP 2023-2026"/>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2"/>
    <n v="16574605.963298533"/>
    <n v="5.0532335253958942E-2"/>
    <m/>
    <m/>
    <m/>
    <m/>
    <m/>
    <s v="Not Applicable"/>
    <s v="Not Applicable"/>
    <x v="7"/>
    <x v="7"/>
    <s v="REG, EDCL"/>
    <s v="Sectoral Ministry"/>
    <m/>
    <x v="4"/>
    <n v="2020"/>
    <n v="2025"/>
    <x v="160"/>
    <x v="1"/>
    <x v="0"/>
    <s v="Ministry of Finance and Economic Planning (MINECOFIN)/GoR"/>
    <x v="3"/>
    <x v="2"/>
    <s v="3. Budgeting &amp; Investment"/>
    <m/>
    <n v="16574605.96329853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3"/>
    <n v="11165750.737111608"/>
    <n v="3.4041922978998801E-2"/>
    <m/>
    <m/>
    <m/>
    <m/>
    <m/>
    <s v="Not Applicable"/>
    <s v="Not Applicable"/>
    <x v="7"/>
    <x v="7"/>
    <s v="REG, EDCL"/>
    <s v="Sectoral Ministry"/>
    <m/>
    <x v="4"/>
    <n v="2020"/>
    <n v="2023"/>
    <x v="161"/>
    <x v="1"/>
    <x v="0"/>
    <s v="Ministry of Finance and Economic Planning (MINECOFIN)/GoR"/>
    <x v="3"/>
    <x v="2"/>
    <s v="3. Budgeting &amp; Investment"/>
    <m/>
    <n v="11165750.73711160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4"/>
    <n v="6576685.6439085538"/>
    <n v="2.005087086557486E-2"/>
    <m/>
    <m/>
    <m/>
    <m/>
    <m/>
    <s v="Not Applicable"/>
    <s v="Not Applicable"/>
    <x v="7"/>
    <x v="7"/>
    <s v="REG, EDCL"/>
    <s v="Sectoral Ministry"/>
    <m/>
    <x v="4"/>
    <n v="2020"/>
    <n v="2023"/>
    <x v="161"/>
    <x v="1"/>
    <x v="0"/>
    <s v="Ministry of Finance and Economic Planning (MINECOFIN)/GoR"/>
    <x v="3"/>
    <x v="2"/>
    <s v="3. Budgeting &amp; Investment"/>
    <m/>
    <n v="6576685.64390855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5"/>
    <n v="8768914.1911892425"/>
    <n v="2.6734494485333056E-2"/>
    <m/>
    <m/>
    <m/>
    <m/>
    <m/>
    <s v="Not Applicable"/>
    <s v="Not Applicable"/>
    <x v="7"/>
    <x v="7"/>
    <s v="REG, EDCL"/>
    <s v="Sectoral Ministry"/>
    <m/>
    <x v="4"/>
    <n v="2020"/>
    <n v="2024"/>
    <x v="162"/>
    <x v="1"/>
    <x v="0"/>
    <s v="Ministry of Finance and Economic Planning (MINECOFIN)/GoR"/>
    <x v="3"/>
    <x v="2"/>
    <s v="3. Budgeting &amp; Investment"/>
    <m/>
    <n v="8768914.191189242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6"/>
    <n v="3018650.7220921875"/>
    <n v="9.2032034210127664E-3"/>
    <m/>
    <m/>
    <m/>
    <m/>
    <m/>
    <s v="Not Applicable"/>
    <s v="Not Applicable"/>
    <x v="7"/>
    <x v="7"/>
    <s v="REG, EDCL"/>
    <s v="Sectoral Ministry"/>
    <m/>
    <x v="4"/>
    <n v="2020"/>
    <n v="2023"/>
    <x v="161"/>
    <x v="1"/>
    <x v="0"/>
    <s v="Ministry of Finance and Economic Planning (MINECOFIN)/GoR"/>
    <x v="3"/>
    <x v="2"/>
    <s v="3. Budgeting &amp; Investment"/>
    <m/>
    <n v="3018650.7220921875"/>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7"/>
    <n v="83812576.185492516"/>
    <n v="0.25552614690698938"/>
    <m/>
    <m/>
    <m/>
    <m/>
    <m/>
    <s v="Not Applicable"/>
    <s v="Not Applicable"/>
    <x v="7"/>
    <x v="7"/>
    <s v="REG, EDCL"/>
    <s v="Sectoral Ministry"/>
    <m/>
    <x v="4"/>
    <n v="2020"/>
    <n v="2025"/>
    <x v="163"/>
    <x v="1"/>
    <x v="0"/>
    <s v="Ministry of Finance and Economic Planning (MINECOFIN)/GoR"/>
    <x v="3"/>
    <x v="2"/>
    <s v="3. Budgeting &amp; Investment"/>
    <m/>
    <n v="83812576.1854925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8"/>
    <n v="33280938.150289916"/>
    <n v="0.10146627484844487"/>
    <m/>
    <m/>
    <m/>
    <m/>
    <m/>
    <s v="Not Applicable"/>
    <s v="Not Applicable"/>
    <x v="7"/>
    <x v="7"/>
    <s v="REG, EDCL"/>
    <s v="Sectoral Ministry"/>
    <m/>
    <x v="4"/>
    <n v="2020"/>
    <n v="2025"/>
    <x v="163"/>
    <x v="1"/>
    <x v="0"/>
    <s v="Ministry of Finance and Economic Planning (MINECOFIN)/GoR"/>
    <x v="3"/>
    <x v="2"/>
    <s v="3. Budgeting &amp; Investment"/>
    <m/>
    <n v="33280938.1502899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9"/>
    <n v="19218265.105025828"/>
    <n v="5.8592271661664107E-2"/>
    <m/>
    <m/>
    <m/>
    <m/>
    <m/>
    <s v="Not Applicable"/>
    <s v="Not Applicable"/>
    <x v="7"/>
    <x v="7"/>
    <s v="REG, EDCL"/>
    <s v="Sectoral Ministry"/>
    <m/>
    <x v="4"/>
    <n v="2020"/>
    <n v="2024"/>
    <x v="164"/>
    <x v="1"/>
    <x v="0"/>
    <s v="Ministry of Finance and Economic Planning (MINECOFIN)/GoR"/>
    <x v="3"/>
    <x v="2"/>
    <s v="3. Budgeting &amp; Investment"/>
    <m/>
    <n v="19218265.1050258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0"/>
    <n v="26414345.157880068"/>
    <n v="8.0531540115488007E-2"/>
    <m/>
    <m/>
    <m/>
    <m/>
    <m/>
    <s v="Not Applicable"/>
    <s v="Not Applicable"/>
    <x v="7"/>
    <x v="7"/>
    <s v="REG, EDCL"/>
    <s v="Sectoral Ministry"/>
    <m/>
    <x v="4"/>
    <n v="2020"/>
    <n v="2024"/>
    <x v="164"/>
    <x v="1"/>
    <x v="0"/>
    <s v="Ministry of Finance and Economic Planning (MINECOFIN)/GoR"/>
    <x v="3"/>
    <x v="2"/>
    <s v="3. Budgeting &amp; Investment"/>
    <m/>
    <n v="26414345.15788006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1"/>
    <n v="34732480.313232183"/>
    <n v="0.10589170827204934"/>
    <m/>
    <m/>
    <m/>
    <m/>
    <m/>
    <s v="Not Applicable"/>
    <s v="Not Applicable"/>
    <x v="7"/>
    <x v="7"/>
    <s v="REG, EDCL"/>
    <s v="Sectoral Ministry"/>
    <m/>
    <x v="4"/>
    <n v="2020"/>
    <n v="2025"/>
    <x v="163"/>
    <x v="1"/>
    <x v="0"/>
    <s v="Ministry of Finance and Economic Planning (MINECOFIN)/GoR"/>
    <x v="3"/>
    <x v="2"/>
    <s v="3. Budgeting &amp; Investment"/>
    <m/>
    <n v="34732480.31323218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2"/>
    <n v="21734285.198857103"/>
    <n v="6.6263064630661894E-2"/>
    <m/>
    <m/>
    <m/>
    <m/>
    <m/>
    <s v="Not Applicable"/>
    <s v="Not Applicable"/>
    <x v="7"/>
    <x v="7"/>
    <s v="REG, EDCL"/>
    <s v="Sectoral Ministry"/>
    <m/>
    <x v="4"/>
    <n v="2020"/>
    <n v="2024"/>
    <x v="164"/>
    <x v="1"/>
    <x v="0"/>
    <s v="Ministry of Finance and Economic Planning (MINECOFIN)/GoR"/>
    <x v="3"/>
    <x v="2"/>
    <s v="3. Budgeting &amp; Investment"/>
    <m/>
    <n v="21734285.1988571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3"/>
    <n v="30473279.039964929"/>
    <n v="9.2906338536478436E-2"/>
    <m/>
    <m/>
    <m/>
    <m/>
    <m/>
    <s v="Not Applicable"/>
    <s v="Not Applicable"/>
    <x v="7"/>
    <x v="7"/>
    <s v="REG, EDCL"/>
    <s v="Sectoral Ministry"/>
    <m/>
    <x v="4"/>
    <n v="2020"/>
    <n v="2026"/>
    <x v="165"/>
    <x v="1"/>
    <x v="0"/>
    <s v="Ministry of Finance and Economic Planning (MINECOFIN)/GoR"/>
    <x v="3"/>
    <x v="2"/>
    <s v="3. Budgeting &amp; Investment"/>
    <m/>
    <n v="30473279.03996492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4"/>
    <n v="26293504.31684288"/>
    <n v="8.0163122917203899E-2"/>
    <m/>
    <m/>
    <m/>
    <m/>
    <m/>
    <s v="Not Applicable"/>
    <s v="Not Applicable"/>
    <x v="7"/>
    <x v="7"/>
    <s v="REG, EDCL"/>
    <s v="Sectoral Ministry"/>
    <m/>
    <x v="4"/>
    <n v="2020"/>
    <n v="2026"/>
    <x v="165"/>
    <x v="1"/>
    <x v="0"/>
    <s v="Ministry of Finance and Economic Planning (MINECOFIN)/GoR"/>
    <x v="3"/>
    <x v="2"/>
    <s v="3. Budgeting &amp; Investment"/>
    <m/>
    <n v="26293504.3168428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5"/>
    <n v="21972607.673062816"/>
    <n v="6.6989657539825664E-2"/>
    <m/>
    <m/>
    <m/>
    <m/>
    <m/>
    <s v="Not Applicable"/>
    <s v="Not Applicable"/>
    <x v="7"/>
    <x v="7"/>
    <s v="REG, EDCL"/>
    <s v="Sectoral Ministry"/>
    <m/>
    <x v="4"/>
    <n v="2020"/>
    <n v="2026"/>
    <x v="165"/>
    <x v="1"/>
    <x v="0"/>
    <s v="Ministry of Finance and Economic Planning (MINECOFIN)/GoR"/>
    <x v="3"/>
    <x v="2"/>
    <s v="3. Budgeting &amp; Investment"/>
    <m/>
    <n v="21972607.67306281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6"/>
    <n v="11018075.135739809"/>
    <n v="3.3591692487011611E-2"/>
    <m/>
    <m/>
    <m/>
    <m/>
    <m/>
    <s v="Not Applicable"/>
    <s v="Not Applicable"/>
    <x v="7"/>
    <x v="7"/>
    <s v="REG, EDCL"/>
    <s v="Sectoral Ministry"/>
    <m/>
    <x v="4"/>
    <n v="2020"/>
    <n v="2026"/>
    <x v="165"/>
    <x v="1"/>
    <x v="0"/>
    <s v="Ministry of Finance and Economic Planning (MINECOFIN)/GoR"/>
    <x v="3"/>
    <x v="2"/>
    <s v="3. Budgeting &amp; Investment"/>
    <m/>
    <n v="11018075.1357398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7"/>
    <n v="33192177.744811736"/>
    <n v="0.10119566385613334"/>
    <m/>
    <m/>
    <m/>
    <m/>
    <m/>
    <s v="Not Applicable"/>
    <s v="Not Applicable"/>
    <x v="7"/>
    <x v="7"/>
    <s v="REG, EDCL"/>
    <s v="Sectoral Ministry"/>
    <m/>
    <x v="4"/>
    <n v="2020"/>
    <n v="2026"/>
    <x v="165"/>
    <x v="1"/>
    <x v="0"/>
    <s v="Ministry of Finance and Economic Planning (MINECOFIN)/GoR"/>
    <x v="3"/>
    <x v="2"/>
    <s v="3. Budgeting &amp; Investment"/>
    <m/>
    <n v="33192177.74481173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8"/>
    <n v="2217492.1280196011"/>
    <n v="6.7606467317670761E-3"/>
    <m/>
    <m/>
    <m/>
    <m/>
    <m/>
    <s v="Not Applicable"/>
    <s v="Not Applicable"/>
    <x v="7"/>
    <x v="7"/>
    <s v="REG, EDCL"/>
    <s v="Sectoral Ministry"/>
    <m/>
    <x v="4"/>
    <n v="2020"/>
    <n v="2023"/>
    <x v="166"/>
    <x v="1"/>
    <x v="1"/>
    <s v="Ministry of Finance and Economic Planning (MINECOFIN)/GoR"/>
    <x v="3"/>
    <x v="2"/>
    <s v="1. Knowledge Products (Capacity Building or Technology Transfer)"/>
    <m/>
    <n v="2217492.128019601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9"/>
    <n v="12469462.954978714"/>
    <n v="3.801665535054486E-2"/>
    <m/>
    <m/>
    <m/>
    <m/>
    <m/>
    <s v="Not Applicable"/>
    <s v="Not Applicable"/>
    <x v="7"/>
    <x v="7"/>
    <s v="REG, EDCL"/>
    <s v="Sectoral Ministry"/>
    <m/>
    <x v="4"/>
    <n v="2020"/>
    <n v="2026"/>
    <x v="167"/>
    <x v="1"/>
    <x v="0"/>
    <s v="Ministry of Finance and Economic Planning (MINECOFIN)/GoR"/>
    <x v="3"/>
    <x v="2"/>
    <s v="3. Budgeting &amp; Investment"/>
    <m/>
    <n v="12469462.95497871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0"/>
    <n v="5424402.6373895928"/>
    <n v="1.6537812918870711E-2"/>
    <m/>
    <m/>
    <m/>
    <m/>
    <m/>
    <s v="Not Applicable"/>
    <s v="Not Applicable"/>
    <x v="7"/>
    <x v="7"/>
    <s v="REG, EDCL"/>
    <s v="Sectoral Ministry"/>
    <m/>
    <x v="4"/>
    <n v="2020"/>
    <n v="2024"/>
    <x v="168"/>
    <x v="1"/>
    <x v="0"/>
    <s v="Ministry of Finance and Economic Planning (MINECOFIN)/GoR"/>
    <x v="3"/>
    <x v="2"/>
    <s v="3. Budgeting &amp; Investment"/>
    <m/>
    <n v="5424402.637389592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1"/>
    <n v="516621.26740178547"/>
    <n v="1.5750648396395898E-3"/>
    <m/>
    <m/>
    <m/>
    <m/>
    <m/>
    <s v="Not Applicable"/>
    <s v="Not Applicable"/>
    <x v="7"/>
    <x v="7"/>
    <s v="REG, EDCL"/>
    <s v="Sectoral Ministry"/>
    <m/>
    <x v="4"/>
    <n v="2020"/>
    <n v="2023"/>
    <x v="169"/>
    <x v="1"/>
    <x v="1"/>
    <s v="Ministry of Finance and Economic Planning (MINECOFIN)/GoR"/>
    <x v="3"/>
    <x v="2"/>
    <s v="1. Knowledge Products (Capacity Building or Technology Transfer)"/>
    <m/>
    <n v="516621.26740178547"/>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2"/>
    <n v="1370368.6497154038"/>
    <n v="4.1779532003518409E-3"/>
    <n v="1370368.6497154038"/>
    <m/>
    <m/>
    <m/>
    <m/>
    <s v="1.Review of the concept note and development of the project proposal 2.stakeholders engagement "/>
    <n v="500000"/>
    <x v="7"/>
    <x v="7"/>
    <s v="REG, EDCL"/>
    <s v="Sectoral Ministry"/>
    <m/>
    <x v="5"/>
    <s v="2020*"/>
    <n v="2022"/>
    <x v="170"/>
    <x v="0"/>
    <x v="0"/>
    <s v="Ministry of Finance and Economic Planning (MINECOFIN)/GoR"/>
    <x v="0"/>
    <x v="0"/>
    <s v="3. Budgeting &amp; Investment"/>
    <m/>
    <n v="1370368.6497154038"/>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3"/>
    <n v="5577596.3748760056"/>
    <n v="1.7004866996573189E-2"/>
    <m/>
    <m/>
    <m/>
    <m/>
    <m/>
    <s v="1.Review of the concept note and development of the project proposal       2. Support to the development of feasibility study"/>
    <n v="800000"/>
    <x v="7"/>
    <x v="7"/>
    <s v="REG, EDCL"/>
    <s v="Sectoral Ministry"/>
    <m/>
    <x v="5"/>
    <n v="2020"/>
    <n v="2022"/>
    <x v="152"/>
    <x v="2"/>
    <x v="0"/>
    <s v="Ministry of Finance and Economic Planning (MINECOFIN)/GoR"/>
    <x v="0"/>
    <x v="0"/>
    <s v="3. Budgeting &amp; Investment"/>
    <m/>
    <n v="5577596.3748760056"/>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4"/>
    <n v="7271606.6714147739"/>
    <n v="2.216953253480114E-2"/>
    <m/>
    <m/>
    <m/>
    <m/>
    <m/>
    <s v="1.Review of the concept note and development of the project proposal          2. Support to the development of feasibility study"/>
    <n v="800000"/>
    <x v="7"/>
    <x v="7"/>
    <s v="REG, EDCL"/>
    <s v="Sectoral Ministry"/>
    <m/>
    <x v="5"/>
    <n v="2020"/>
    <n v="2023"/>
    <x v="70"/>
    <x v="2"/>
    <x v="0"/>
    <s v="Ministry of Finance and Economic Planning (MINECOFIN)/GoR"/>
    <x v="0"/>
    <x v="0"/>
    <s v="3. Budgeting &amp; Investment"/>
    <m/>
    <n v="7271606.671414773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5"/>
    <n v="13412647.831769781"/>
    <n v="4.0892218999298111E-2"/>
    <m/>
    <m/>
    <m/>
    <m/>
    <m/>
    <s v="1.Review of the concept note and development of the project proposal          2. Support to the development of feasibility study"/>
    <n v="800000"/>
    <x v="7"/>
    <x v="7"/>
    <s v="REG, EDCL"/>
    <s v="Sectoral Ministry"/>
    <m/>
    <x v="5"/>
    <n v="2020"/>
    <n v="2023"/>
    <x v="70"/>
    <x v="2"/>
    <x v="0"/>
    <s v="Ministry of Finance and Economic Planning (MINECOFIN)/GoR"/>
    <x v="0"/>
    <x v="0"/>
    <s v="3. Budgeting &amp; Investment"/>
    <m/>
    <n v="13412647.831769781"/>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6"/>
    <n v="869404.48151053709"/>
    <n v="2.6506234192394422E-3"/>
    <m/>
    <m/>
    <m/>
    <m/>
    <m/>
    <s v="1.Review of the concept note and development of the project proposal           2. Support to the development of feasibility study"/>
    <n v="800000"/>
    <x v="7"/>
    <x v="7"/>
    <s v="REG, EDCL"/>
    <s v="Sectoral Ministry"/>
    <m/>
    <x v="5"/>
    <n v="2020"/>
    <n v="2023"/>
    <x v="161"/>
    <x v="2"/>
    <x v="0"/>
    <s v="Ministry of Finance and Economic Planning (MINECOFIN)/GoR"/>
    <x v="0"/>
    <x v="0"/>
    <s v="3. Budgeting &amp; Investment"/>
    <m/>
    <n v="869404.48151053709"/>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7"/>
    <n v="0"/>
    <n v="0"/>
    <m/>
    <m/>
    <m/>
    <m/>
    <m/>
    <s v=" Support to develop the concept note "/>
    <n v="800000"/>
    <x v="7"/>
    <x v="7"/>
    <s v="REG, EDCL"/>
    <s v="Sectoral Ministry"/>
    <m/>
    <x v="0"/>
    <n v="2020"/>
    <n v="2023"/>
    <x v="70"/>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8"/>
    <n v="0"/>
    <n v="0"/>
    <n v="0"/>
    <m/>
    <m/>
    <m/>
    <m/>
    <s v=" Support to develop the concept note "/>
    <n v="800000"/>
    <x v="7"/>
    <x v="7"/>
    <s v="REG, EDCL"/>
    <s v="Sectoral Ministry"/>
    <m/>
    <x v="0"/>
    <s v="2020*"/>
    <n v="2023"/>
    <x v="1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9"/>
    <n v="0"/>
    <n v="0"/>
    <n v="0"/>
    <m/>
    <m/>
    <m/>
    <m/>
    <s v="Not Applicable"/>
    <s v="Not Applicable"/>
    <x v="7"/>
    <x v="7"/>
    <s v="REG, EDCL"/>
    <s v="Sectoral Ministry"/>
    <m/>
    <x v="0"/>
    <s v="2020*"/>
    <n v="2021"/>
    <x v="171"/>
    <x v="4"/>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0"/>
    <n v="0"/>
    <n v="0"/>
    <n v="0"/>
    <m/>
    <m/>
    <m/>
    <m/>
    <s v="Not Applicable"/>
    <s v="Not Applicable"/>
    <x v="7"/>
    <x v="7"/>
    <s v="REG, EDCL"/>
    <s v="Sectoral Ministry"/>
    <m/>
    <x v="0"/>
    <s v="2020*"/>
    <n v="2021"/>
    <x v="172"/>
    <x v="4"/>
    <x v="1"/>
    <s v="Ministry of Finance and Economic Planning (MINECOFIN)/GoR"/>
    <x v="0"/>
    <x v="0"/>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1"/>
    <n v="16780.472948804403"/>
    <n v="5.1159978502452448E-5"/>
    <n v="16780.472948804403"/>
    <m/>
    <m/>
    <m/>
    <m/>
    <s v="Not Applicable"/>
    <s v="Not Applicable"/>
    <x v="7"/>
    <x v="7"/>
    <s v="REG, EDCL"/>
    <s v="Sectoral Ministry"/>
    <m/>
    <x v="1"/>
    <s v="2020*"/>
    <n v="2021"/>
    <x v="173"/>
    <x v="1"/>
    <x v="1"/>
    <s v="ENABEL"/>
    <x v="1"/>
    <x v="1"/>
    <s v="1. Knowledge Products (Capacity Building or Technology Transfer)"/>
    <m/>
    <n v="16780.472948804403"/>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2"/>
    <n v="22617.733960225654"/>
    <n v="6.895650597629772E-5"/>
    <n v="22617.733960225654"/>
    <m/>
    <m/>
    <m/>
    <m/>
    <s v="Not Applicable"/>
    <s v="Not Applicable"/>
    <x v="7"/>
    <x v="7"/>
    <s v="REG, EDCL"/>
    <s v="Sectoral Ministry"/>
    <m/>
    <x v="1"/>
    <s v="2020*"/>
    <n v="2021"/>
    <x v="174"/>
    <x v="1"/>
    <x v="1"/>
    <s v="ENABEL"/>
    <x v="1"/>
    <x v="1"/>
    <s v="1. Knowledge Products (Capacity Building or Technology Transfer)"/>
    <m/>
    <n v="22617.733960225654"/>
    <m/>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3"/>
    <n v="0"/>
    <n v="0"/>
    <n v="0"/>
    <m/>
    <m/>
    <m/>
    <m/>
    <s v=" 1. Support to develop the concept note                                                              2. Support to the development of feasibility study"/>
    <n v="800000"/>
    <x v="7"/>
    <x v="7"/>
    <s v="REG, EDCL"/>
    <s v="Sectoral Ministry"/>
    <m/>
    <x v="0"/>
    <s v="2020*"/>
    <n v="2021"/>
    <x v="172"/>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4"/>
    <n v="0"/>
    <n v="0"/>
    <m/>
    <m/>
    <m/>
    <m/>
    <m/>
    <s v=" 1. Support to develop the concept note                                                                           2. Support to the development of feasibility study"/>
    <n v="8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5"/>
    <n v="0"/>
    <n v="0"/>
    <m/>
    <m/>
    <m/>
    <m/>
    <m/>
    <s v=" Support to develop the concept note "/>
    <n v="8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6"/>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7"/>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8"/>
    <n v="0"/>
    <n v="0"/>
    <m/>
    <m/>
    <m/>
    <m/>
    <m/>
    <s v=" Support to develop the concept note "/>
    <n v="700000"/>
    <x v="7"/>
    <x v="7"/>
    <s v="REG, EDCL"/>
    <s v="Sectoral Ministry"/>
    <m/>
    <x v="0"/>
    <m/>
    <m/>
    <x v="5"/>
    <x v="2"/>
    <x v="0"/>
    <m/>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9"/>
    <n v="0"/>
    <n v="0"/>
    <m/>
    <m/>
    <m/>
    <m/>
    <m/>
    <s v=" Support to develop the concept note "/>
    <n v="700000"/>
    <x v="7"/>
    <x v="7"/>
    <s v="REG, EDCL"/>
    <s v="Sectoral Ministry"/>
    <m/>
    <x v="0"/>
    <m/>
    <m/>
    <x v="5"/>
    <x v="2"/>
    <x v="0"/>
    <m/>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0"/>
    <n v="0"/>
    <n v="0"/>
    <m/>
    <m/>
    <m/>
    <m/>
    <m/>
    <s v=" Support to develop the concept note "/>
    <n v="700000"/>
    <x v="7"/>
    <x v="7"/>
    <s v="REG, EDCL"/>
    <s v="Sectoral Ministry"/>
    <m/>
    <x v="0"/>
    <m/>
    <m/>
    <x v="5"/>
    <x v="2"/>
    <x v="0"/>
    <m/>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1"/>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2"/>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3"/>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4"/>
    <n v="35390120"/>
    <n v="0.10789670731707317"/>
    <m/>
    <m/>
    <m/>
    <m/>
    <m/>
    <m/>
    <m/>
    <x v="7"/>
    <x v="7"/>
    <s v="Deutsche Gesellschaft für Internationale Zusammenarbeit (GIZ)"/>
    <s v="Non Government Organizations"/>
    <m/>
    <x v="2"/>
    <s v="2020*"/>
    <n v="2024"/>
    <x v="175"/>
    <x v="3"/>
    <x v="0"/>
    <s v="BMZ/Germany, the Netherlands, Norway,  Switzerland_x000a_Rwanda-specific: EU Delegation (ReCIC, 5 Mio., 11/21 - 12/25) "/>
    <x v="1"/>
    <x v="3"/>
    <s v="3. Budgeting &amp; Investment"/>
    <m/>
    <n v="35390120"/>
    <s v="Updated from indicative to ongoing GIZ 2024"/>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5"/>
    <n v="0"/>
    <n v="0"/>
    <m/>
    <m/>
    <m/>
    <m/>
    <m/>
    <s v=" Support to develop the concept note,  project proposal  and  feasibility study"/>
    <n v="700000"/>
    <x v="7"/>
    <x v="7"/>
    <s v="REG, EDCL"/>
    <s v="Sectoral Ministry"/>
    <m/>
    <x v="0"/>
    <m/>
    <m/>
    <x v="5"/>
    <x v="0"/>
    <x v="1"/>
    <m/>
    <x v="0"/>
    <x v="0"/>
    <s v="1. Knowledge Products (Capacity Building or Technology Transfer)"/>
    <m/>
    <n v="0"/>
    <s v="New area of investment"/>
  </r>
  <r>
    <s v="7.  Electricity generation capacity increased to ensure that all demand is met and a 15% reserve margin is maintained"/>
    <s v="7.1 Grid-connected hydropower generation increased"/>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6"/>
    <n v="0"/>
    <n v="0"/>
    <m/>
    <m/>
    <m/>
    <m/>
    <m/>
    <s v=" Support to develop the concept note "/>
    <n v="700000"/>
    <x v="7"/>
    <x v="7"/>
    <s v="REG, EDCL"/>
    <s v="Sectoral Ministry"/>
    <m/>
    <x v="0"/>
    <n v="2020"/>
    <n v="2021"/>
    <x v="71"/>
    <x v="2"/>
    <x v="0"/>
    <s v="Ministry of Finance and Economic Planning (MINECOFIN)/GoR"/>
    <x v="0"/>
    <x v="0"/>
    <s v="3. Budgeting &amp; Investment"/>
    <m/>
    <n v="0"/>
    <s v="New area of investment"/>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n v="206000000"/>
    <s v="Energy"/>
    <s v="Mitigation"/>
    <s v="Ministry of Infrastructure (MININFRA)"/>
    <s v="Sectoral Ministry "/>
    <m/>
    <s v="Sectoral Ministry "/>
    <s v="To be determined (TBD)"/>
    <m/>
    <s v="68 MWp of solar mini-grids to be installed in off-grid rural areas by 2030, as reflected in the Rural Electrification Strategy. "/>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7"/>
    <n v="0"/>
    <n v="0"/>
    <m/>
    <m/>
    <m/>
    <m/>
    <m/>
    <s v=" Support to develop the concept note "/>
    <n v="700000"/>
    <x v="7"/>
    <x v="7"/>
    <s v="Energising Development"/>
    <s v="Private Sector Company"/>
    <m/>
    <x v="0"/>
    <s v="2020*"/>
    <n v="2021"/>
    <x v="176"/>
    <x v="2"/>
    <x v="0"/>
    <s v="USAID"/>
    <x v="0"/>
    <x v="0"/>
    <s v="3. Budgeting &amp; Investment"/>
    <m/>
    <n v="0"/>
    <m/>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8"/>
    <n v="583333.33333333337"/>
    <n v="2.8317152103559872E-3"/>
    <n v="583333.33333333337"/>
    <m/>
    <m/>
    <m/>
    <m/>
    <s v="Not Applicable"/>
    <s v="Not Applicable"/>
    <x v="7"/>
    <x v="7"/>
    <s v="REG, EDCL, EUCL"/>
    <s v="Sectoral Ministry"/>
    <m/>
    <x v="1"/>
    <s v="2020*"/>
    <n v="2021"/>
    <x v="177"/>
    <x v="1"/>
    <x v="0"/>
    <s v="USAID"/>
    <x v="2"/>
    <x v="3"/>
    <s v="3. Budgeting &amp; Investment"/>
    <m/>
    <n v="583333.33333333337"/>
    <s v="Pro-Poor Results Based Financing incentive program for off-grid solar home systems for low income households. Implemented by EnDev and EDCL."/>
  </r>
  <r>
    <s v="7.  Electricity generation capacity increased to ensure that all demand is met and a 15% reserve margin is maintained"/>
    <s v="7.2 Solar mini-grids improved "/>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9"/>
    <n v="327000"/>
    <n v="1.587378640776699E-3"/>
    <m/>
    <m/>
    <m/>
    <m/>
    <m/>
    <s v="Not Applicable"/>
    <s v="Not Applicable"/>
    <x v="7"/>
    <x v="7"/>
    <s v="REG, EDCL, EUCL"/>
    <s v="Sectoral Ministry"/>
    <m/>
    <x v="2"/>
    <s v="2020*"/>
    <n v="2025"/>
    <x v="178"/>
    <x v="1"/>
    <x v="0"/>
    <s v="BMWK/German"/>
    <x v="2"/>
    <x v="3"/>
    <s v="3. Budgeting &amp; Investment"/>
    <m/>
    <n v="327000"/>
    <s v="New Project GIZ 2024"/>
  </r>
  <r>
    <s v="7.  Electricity generation capacity increased to ensure that all demand is met and a 15% reserve margin is maintained"/>
    <s v="7.3 Off-grid and rooftop solar electrification increased "/>
    <s v="7.3.1 Quantity (MWp) rooftop solar produced"/>
    <s v="15.9 % by end of December 2020 "/>
    <s v="The target is to reach 48% by 2024 (1,500,000 households to be electrified through, equivalent to 250,000 connections per year)"/>
    <s v="To be determined (TBD)"/>
    <n v="600000000"/>
    <s v="Energy"/>
    <s v="Mitigation"/>
    <s v="Ministry of Infrastructure (MININFRA)"/>
    <s v="Sectoral Ministry "/>
    <s v="Sectoral Ministry "/>
    <s v="Sectoral Ministry "/>
    <s v="To be determined (TBD)"/>
    <m/>
    <s v="Penetration of off-grid solar and rooftop solar PV panels consistent with the ESSP targets of around 1,500,000 households to be electrified through, equivalent to 250,000 connections per year. "/>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0"/>
    <n v="225000000"/>
    <n v="0.375"/>
    <m/>
    <m/>
    <m/>
    <m/>
    <m/>
    <s v="Not Applicable"/>
    <s v="Not Applicable"/>
    <x v="7"/>
    <x v="7"/>
    <s v="REG, EDCL, EUCL"/>
    <s v="Sectoral Ministry"/>
    <m/>
    <x v="2"/>
    <s v="2020*"/>
    <n v="2024"/>
    <x v="179"/>
    <x v="1"/>
    <x v="0"/>
    <s v="Wolrd Bank/GoR"/>
    <x v="5"/>
    <x v="3"/>
    <s v="3. Budgeting &amp; Investment"/>
    <m/>
    <n v="225000000"/>
    <m/>
  </r>
  <r>
    <s v="7.  Electricity generation capacity increased to ensure that all demand is met and a 15% reserve margin is maintained"/>
    <s v="7.3 Off-grid and rooftop solar electrification increased "/>
    <s v="7.3.1 Quantity (MWp) rooftop solar produced"/>
    <s v="To be determined (TBD)"/>
    <s v="The target is to reach 48% by 2024 (1,500,000 households to be electrified through, equivalent to 250,000 connections per year)"/>
    <s v="To be determined (TBD)"/>
    <m/>
    <s v="Energy"/>
    <s v="Mitigation"/>
    <s v="Ministry of Infrastructure (MININFRA)"/>
    <s v="Sectoral Ministry "/>
    <m/>
    <s v="Sectoral Ministry "/>
    <s v="To be determined (TBD)"/>
    <m/>
    <m/>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1"/>
    <n v="0"/>
    <n v="0"/>
    <m/>
    <m/>
    <m/>
    <m/>
    <m/>
    <s v=" Support to develop the concept note "/>
    <n v="700000"/>
    <x v="7"/>
    <x v="7"/>
    <s v="REG, EDCL, EUCL"/>
    <s v="Sectoral Ministry"/>
    <m/>
    <x v="0"/>
    <m/>
    <m/>
    <x v="5"/>
    <x v="2"/>
    <x v="1"/>
    <m/>
    <x v="0"/>
    <x v="0"/>
    <s v="1. Knowledge Products (Capacity Building or Technology Transfer)"/>
    <m/>
    <n v="0"/>
    <s v="New area of investment"/>
  </r>
  <r>
    <s v="7.  Electricity generation capacity increased to ensure that all demand is met and a 15% reserve margin is maintained"/>
    <s v="7.4 Solar water heater (SWH) programme enhanced "/>
    <s v="7.4.1 Number of  SWH installed"/>
    <s v="To be determined (TBD)"/>
    <s v="To be determined (TBD)"/>
    <s v="To be determined (TBD)"/>
    <n v="52000000"/>
    <s v="Energy"/>
    <s v="Mitigation"/>
    <s v="Ministry of Infrastructure (MININFRA)"/>
    <s v="Sectoral Ministry "/>
    <s v="Sectoral Ministry "/>
    <s v="Sectoral Ministry "/>
    <s v="To be determined (TBD)"/>
    <m/>
    <s v=" Installation of solar thermal water heaters within urban residential buildings supported by use of loans and grants to subsidise purchase costs, as part of the National Green Building Code minium compliance syste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2"/>
    <n v="0"/>
    <n v="0"/>
    <m/>
    <m/>
    <m/>
    <m/>
    <m/>
    <s v=" Support to develop the concept note "/>
    <n v="700000"/>
    <x v="7"/>
    <x v="7"/>
    <s v="UN-HABITAT, ICLEI, Districts"/>
    <s v="Non Government Organizations"/>
    <m/>
    <x v="0"/>
    <n v="2020"/>
    <n v="2021"/>
    <x v="180"/>
    <x v="2"/>
    <x v="0"/>
    <s v="European Union (EU)"/>
    <x v="0"/>
    <x v="0"/>
    <s v="3. Budgeting &amp; Investment"/>
    <m/>
    <n v="0"/>
    <s v="Energy efficient lighting for selected health centres. Kigali and Muhanga"/>
  </r>
  <r>
    <s v="7.  Electricity generation capacity increased to ensure that all demand is met and a 15% reserve margin is maintained"/>
    <s v="7.4 Solar water heater (SWH) programme enhanced "/>
    <s v="7.4.1 Number of  SWH installed"/>
    <s v="To be determined (TBD)"/>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3"/>
    <n v="0"/>
    <n v="0"/>
    <m/>
    <m/>
    <m/>
    <m/>
    <m/>
    <s v=" Support to develop the concept note "/>
    <n v="700000"/>
    <x v="7"/>
    <x v="7"/>
    <s v="UN-HABITAT, ICLEI, Districts"/>
    <s v="Non Government Organizations"/>
    <m/>
    <x v="0"/>
    <n v="2020"/>
    <n v="2025"/>
    <x v="181"/>
    <x v="2"/>
    <x v="0"/>
    <m/>
    <x v="0"/>
    <x v="0"/>
    <m/>
    <m/>
    <n v="0"/>
    <s v="Energy efficiency and use of renewable energy in buildings; optimisation of building orientation and fabric."/>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0"/>
    <s v="To be determined (TBD)"/>
    <n v="380000000"/>
    <s v="Energy"/>
    <s v="Mitigation"/>
    <s v="Ministry of Infrastructure (MININFRA)"/>
    <s v="Sectoral Ministry "/>
    <s v="Sectoral Ministry "/>
    <s v="Sectoral Ministry "/>
    <s v="To be determined (TBD)"/>
    <m/>
    <s v="Dissemination of modern efficient cook stoves to 80% of the rural population and 50% of the urban population by 2030, achieving a more sustainable balance between supply and demand of biomass, and reducing firewood and fossil energy consumption for cooking."/>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4"/>
    <n v="62000000"/>
    <n v="0.16315789473684211"/>
    <m/>
    <m/>
    <m/>
    <m/>
    <m/>
    <s v="1.Review of the concept note and development of the project proposal             2. Support to the development of feasibility study"/>
    <n v="600000"/>
    <x v="7"/>
    <x v="7"/>
    <s v="ECOFIX Ltd"/>
    <s v="Private Sector Company"/>
    <m/>
    <x v="5"/>
    <m/>
    <m/>
    <x v="5"/>
    <x v="2"/>
    <x v="0"/>
    <s v="SE4All"/>
    <x v="0"/>
    <x v="0"/>
    <s v="3. Budgeting &amp; Investment"/>
    <m/>
    <n v="62000000"/>
    <s v="Concept Note. There is a planned project to dissiminate Efficient cook stoves for 500,000HH to be financed by World Bank.The operation manual for this project is under development.The committed budget is 20,000,000 USD"/>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1"/>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5"/>
    <n v="0"/>
    <n v="0"/>
    <m/>
    <m/>
    <m/>
    <m/>
    <m/>
    <s v=" Support to develop the concept note "/>
    <n v="700000"/>
    <x v="7"/>
    <x v="7"/>
    <s v="REG"/>
    <s v="Sectoral Ministry"/>
    <m/>
    <x v="0"/>
    <s v="2020*"/>
    <n v="2021"/>
    <x v="182"/>
    <x v="2"/>
    <x v="0"/>
    <m/>
    <x v="0"/>
    <x v="0"/>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2"/>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6"/>
    <n v="618216.69120696897"/>
    <n v="1.6268860294920235E-3"/>
    <n v="618216.69120696897"/>
    <m/>
    <m/>
    <m/>
    <m/>
    <s v="Not Applicable"/>
    <s v="Not Applicable"/>
    <x v="7"/>
    <x v="7"/>
    <s v="Rwanda Forest Authority (RFA) "/>
    <s v="Sectoral Ministry"/>
    <m/>
    <x v="1"/>
    <s v="2020*"/>
    <n v="2021"/>
    <x v="182"/>
    <x v="1"/>
    <x v="0"/>
    <s v="IDA"/>
    <x v="1"/>
    <x v="3"/>
    <m/>
    <m/>
    <n v="618216.69120696897"/>
    <s v="Musanze, Nyabihu, and Rutsiro"/>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3"/>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7"/>
    <n v="211022.64830646204"/>
    <n v="5.5532275870121591E-4"/>
    <m/>
    <m/>
    <m/>
    <m/>
    <m/>
    <s v="Not Applicable"/>
    <s v="Not Applicable"/>
    <x v="7"/>
    <x v="7"/>
    <s v="INADES-Formation Rwanda"/>
    <s v="Non Government Organizations"/>
    <m/>
    <x v="1"/>
    <n v="2020"/>
    <n v="2022"/>
    <x v="183"/>
    <x v="1"/>
    <x v="0"/>
    <s v="FONERWA"/>
    <x v="3"/>
    <x v="2"/>
    <s v="3. Budgeting &amp; Investment"/>
    <m/>
    <n v="211022.64830646204"/>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4"/>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8"/>
    <n v="0"/>
    <n v="0"/>
    <m/>
    <m/>
    <m/>
    <m/>
    <m/>
    <s v=" 1.Support to develop the concept note                                                                        2. Conduct capacity need assessment                                                                         3. Stakehoders engagement                                                                                           4. Capacity building in efficient energy using improved cook stoves "/>
    <n v="700000"/>
    <x v="7"/>
    <x v="7"/>
    <s v="Rwanda Environmental   Conservation Organization (RECOR)"/>
    <s v="Non Government Organizations"/>
    <m/>
    <x v="0"/>
    <m/>
    <m/>
    <x v="5"/>
    <x v="2"/>
    <x v="1"/>
    <m/>
    <x v="0"/>
    <x v="0"/>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5"/>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9"/>
    <n v="207682"/>
    <n v="5.465315789473684E-4"/>
    <m/>
    <n v="103841"/>
    <n v="103841"/>
    <m/>
    <m/>
    <s v="Not Applicable"/>
    <s v="Not Applicable"/>
    <x v="7"/>
    <x v="7"/>
    <s v="ARECO Rwanda Nziza"/>
    <s v="Non Government Organizations"/>
    <m/>
    <x v="2"/>
    <n v="2021"/>
    <n v="2024"/>
    <x v="184"/>
    <x v="1"/>
    <x v="0"/>
    <s v="Likano Development GmbH "/>
    <x v="2"/>
    <x v="1"/>
    <s v="3. Budgeting &amp; Investment"/>
    <m/>
    <n v="207682"/>
    <s v="This project aimed at  dissemination of  70000 cook stoves Canarumwe within poor households in Rutsiro and Ngororero Districts  "/>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6"/>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0"/>
    <n v="0"/>
    <n v="0"/>
    <m/>
    <m/>
    <m/>
    <m/>
    <m/>
    <s v="1. Stakehoders engagement                                                                                           2. Capacity building in efficient energy using improved cook stoves                        3. support for production and distribution of efficient cookstoves and fuel"/>
    <n v="800000"/>
    <x v="7"/>
    <x v="7"/>
    <s v="Ministry of Infrastructure (MININFRA)"/>
    <s v="Sectoral Ministry"/>
    <m/>
    <x v="0"/>
    <m/>
    <m/>
    <x v="5"/>
    <x v="0"/>
    <x v="0"/>
    <m/>
    <x v="0"/>
    <x v="0"/>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7"/>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1"/>
    <n v="0"/>
    <n v="0"/>
    <m/>
    <m/>
    <m/>
    <m/>
    <m/>
    <s v="1.Support to develop the concept note                                                                        2. Conduct capacity need assessment                                                                         3. Stakehoders engagement                                                                                           4. Capacity building in efficient energy using improved cook stoves "/>
    <n v="600000"/>
    <x v="7"/>
    <x v="7"/>
    <s v="Ministry of Infrastructure (MININFRA)"/>
    <s v="Sectoral Ministry"/>
    <s v="Steven Bihinda (MININFRA) &amp; Oreste (EDCL)"/>
    <x v="0"/>
    <m/>
    <m/>
    <x v="5"/>
    <x v="0"/>
    <x v="1"/>
    <m/>
    <x v="0"/>
    <x v="0"/>
    <s v="1. Knowledge Products (Capacity Building or Technology Transfer)"/>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8"/>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2"/>
    <n v="258310.63370089277"/>
    <n v="6.7976482552866519E-4"/>
    <n v="51662.126740178552"/>
    <n v="51662.126740178552"/>
    <n v="51662.126740178552"/>
    <n v="51662.126740178552"/>
    <n v="51662.126740178552"/>
    <s v="Not Applicable"/>
    <s v="Not Applicable"/>
    <x v="7"/>
    <x v="7"/>
    <s v="Rural Environment and Development Organization (REDO)"/>
    <s v="Non Government Organizations"/>
    <m/>
    <x v="2"/>
    <n v="2020"/>
    <n v="2025"/>
    <x v="185"/>
    <x v="1"/>
    <x v="0"/>
    <s v="Austria"/>
    <x v="2"/>
    <x v="1"/>
    <s v="3. Budgeting &amp; Investment"/>
    <m/>
    <n v="258310.63370089277"/>
    <m/>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39"/>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3"/>
    <n v="0"/>
    <n v="0"/>
    <m/>
    <m/>
    <m/>
    <m/>
    <m/>
    <s v=" Review  the concept note and development of the full proposal "/>
    <n v="700000"/>
    <x v="7"/>
    <x v="7"/>
    <s v="Rwanda Green Fund"/>
    <s v="Sectoral Ministry"/>
    <m/>
    <x v="0"/>
    <m/>
    <m/>
    <x v="5"/>
    <x v="2"/>
    <x v="0"/>
    <m/>
    <x v="0"/>
    <x v="0"/>
    <s v="3. Budgeting &amp; Investment"/>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0"/>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4"/>
    <n v="0"/>
    <n v="0"/>
    <m/>
    <m/>
    <m/>
    <m/>
    <m/>
    <s v="1.Review of the concept note and development of the project proposal       2. Support to the development of feasibility study"/>
    <n v="700000"/>
    <x v="7"/>
    <x v="7"/>
    <s v="ICRAF, UNHCR"/>
    <s v="Sectoral Ministry"/>
    <m/>
    <x v="5"/>
    <m/>
    <m/>
    <x v="5"/>
    <x v="2"/>
    <x v="0"/>
    <m/>
    <x v="0"/>
    <x v="0"/>
    <m/>
    <m/>
    <n v="0"/>
    <s v="New area of investment"/>
  </r>
  <r>
    <s v="8. Reduced biomass usage for cooking"/>
    <s v="8.1 Efficient cook stoves incrased "/>
    <s v="8.1.1 Number of HH with Efficient stoves disaggregated by gender of head of households "/>
    <s v="269,749 (SSP)"/>
    <s v="Dissemination of modern efficient cook stoves to 80% of the rural population and 50% of the urban population by 2041"/>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5"/>
    <n v="1180618.2550947666"/>
    <n v="3.1068901449862281E-3"/>
    <n v="1180618.2550947666"/>
    <m/>
    <m/>
    <m/>
    <m/>
    <s v="Not Applicable"/>
    <s v="Not Applicable"/>
    <x v="7"/>
    <x v="7"/>
    <s v="Rwanda Environment Management Authority (REMA)"/>
    <s v="Sectoral Ministry"/>
    <m/>
    <x v="1"/>
    <s v="2020*"/>
    <n v="2021"/>
    <x v="186"/>
    <x v="1"/>
    <x v="0"/>
    <s v="IDA"/>
    <x v="1"/>
    <x v="3"/>
    <m/>
    <m/>
    <n v="1180618.2550947666"/>
    <s v="Nyabihu, Nyamagabe and Nyaruguru"/>
  </r>
  <r>
    <s v="8. Reduced biomass usage for cooking"/>
    <s v="8.2 On-farm biogas for energy promoted "/>
    <s v="8.2.1 Number of  on-farm biodigesters disaggregated by gender of head of households"/>
    <s v="To be determined (TBD)"/>
    <s v="To be determined (TBD)"/>
    <s v="To be determined (TBD)"/>
    <n v="62000000"/>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6"/>
    <n v="235185.8"/>
    <n v="3.7933193548387095E-3"/>
    <m/>
    <m/>
    <m/>
    <m/>
    <m/>
    <s v="Not Applicable"/>
    <s v="Not Applicable"/>
    <x v="7"/>
    <x v="7"/>
    <s v="REG, EDCL, Local Government, RAB"/>
    <s v="Sectoral Ministry"/>
    <m/>
    <x v="2"/>
    <n v="2021"/>
    <n v="2024"/>
    <x v="187"/>
    <x v="1"/>
    <x v="1"/>
    <s v="EU/GoR"/>
    <x v="2"/>
    <x v="3"/>
    <s v="4. Monitoring &amp; Evaluation (M&amp;E)"/>
    <m/>
    <n v="235185.8"/>
    <s v="This assessment provides an assessment of Rwanda’s National Domestic Biogas Programme (NDBP) and document lessons learned"/>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7"/>
    <n v="24280.863419645928"/>
    <n v="3.9162682934912785E-4"/>
    <n v="24280.863419645928"/>
    <m/>
    <m/>
    <m/>
    <m/>
    <s v="Not Applicable"/>
    <s v="Not Applicable"/>
    <x v="7"/>
    <x v="7"/>
    <s v="DUHAMIC-ADRI"/>
    <s v="Non Government Organizations"/>
    <m/>
    <x v="1"/>
    <s v="2020*"/>
    <n v="2020"/>
    <x v="188"/>
    <x v="1"/>
    <x v="0"/>
    <m/>
    <x v="1"/>
    <x v="3"/>
    <s v="3. Budgeting &amp; Investment"/>
    <m/>
    <n v="24280.863419645928"/>
    <m/>
  </r>
  <r>
    <s v="8. Reduced biomass usage for cooking"/>
    <s v="8.2 On-farm biogas for energy promoted "/>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8"/>
    <n v="1432273.0358938186"/>
    <n v="2.3101177998287398E-2"/>
    <n v="1432273.0358938186"/>
    <m/>
    <m/>
    <m/>
    <m/>
    <s v="Not Applicable"/>
    <s v="Not Applicable"/>
    <x v="7"/>
    <x v="7"/>
    <s v="Rwanda National Police (RNP)"/>
    <s v="Sectoral Ministry"/>
    <m/>
    <x v="1"/>
    <s v="2020*"/>
    <n v="2020"/>
    <x v="189"/>
    <x v="1"/>
    <x v="0"/>
    <s v="FONERWA"/>
    <x v="3"/>
    <x v="2"/>
    <s v="3. Budgeting &amp; Investment"/>
    <m/>
    <n v="1432273.0358938186"/>
    <m/>
  </r>
  <r>
    <s v="8. Reduced biomass usage for cooking"/>
    <s v="8.2 On-farm biogas for energy promoted "/>
    <s v="8.2.2 The number of households depending on firewood as a source of energy for cooking halved to 42% disaggregated by gender of head of households (SSP  Energy 2017-2024) "/>
    <s v="83.3%  (SSP, 2017-2024)"/>
    <s v="42%  (SSP, 2017-2024)"/>
    <s v="To be determined (TBD)"/>
    <m/>
    <s v="Energy"/>
    <s v="Mitigation"/>
    <s v="Ministry of Infrastructure (MININFRA)"/>
    <s v="Sectoral Ministry "/>
    <s v="Sectoral Ministry "/>
    <s v="Sectoral Ministry "/>
    <s v="To be determined (TBD)"/>
    <m/>
    <s v="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6"/>
    <n v="0"/>
    <n v="0"/>
    <m/>
    <m/>
    <m/>
    <m/>
    <m/>
    <s v="Support to the sector for project identification"/>
    <s v="Not Applicable"/>
    <x v="1"/>
    <x v="1"/>
    <s v="To be detemined"/>
    <s v="To be determined"/>
    <m/>
    <x v="3"/>
    <m/>
    <m/>
    <x v="5"/>
    <x v="1"/>
    <x v="2"/>
    <m/>
    <x v="0"/>
    <x v="0"/>
    <m/>
    <m/>
    <m/>
    <m/>
  </r>
  <r>
    <s v="9. Street lighting expanded to all populated areas and main roads."/>
    <s v="9.1 Solar street lighting increased"/>
    <s v="9.1.1 Number of  Solar LED streetlights"/>
    <s v="To be determined (TBD)"/>
    <s v="To be determined (TBD)"/>
    <s v="To be determined (TBD)"/>
    <n v="28000000"/>
    <s v="Energy"/>
    <s v="Mitigation"/>
    <s v="Ministry of Infrastructure (MININFRA)"/>
    <s v="Sectoral Ministry "/>
    <s v="Sectoral Ministry "/>
    <s v="Sectoral Ministry "/>
    <s v="To be determined (TBD)"/>
    <m/>
    <s v=" Installation of solar lighting and LED systems to replace high-pressure sodium (HPS) lamps for street lighting and public spaces within populated areas and main roads by 2024.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49"/>
    <n v="8423646.6600000001"/>
    <n v="0.3008445235714286"/>
    <n v="5186646.66"/>
    <m/>
    <m/>
    <n v="3237000"/>
    <m/>
    <s v="Not Applicable"/>
    <s v="Not Applicable"/>
    <x v="7"/>
    <x v="7"/>
    <s v="REG, EDCL"/>
    <s v="Sectoral Ministry"/>
    <m/>
    <x v="2"/>
    <s v="2020*"/>
    <n v="2026"/>
    <x v="190"/>
    <x v="1"/>
    <x v="0"/>
    <s v="Ministry of Finance and Economic Planning (MINECOFIN)/GoR"/>
    <x v="3"/>
    <x v="2"/>
    <m/>
    <m/>
    <n v="18796939.98"/>
    <s v="All districts.                                                                                      Extended from Concluded ($15,559,940)  to ongoing MINECOFIN MTPIP 2023-2026"/>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0"/>
    <n v="0"/>
    <n v="0"/>
    <m/>
    <m/>
    <m/>
    <m/>
    <m/>
    <s v=" Support to develop the concept note "/>
    <n v="700000"/>
    <x v="7"/>
    <x v="7"/>
    <s v="City of Kigali (CoK)"/>
    <s v="Local Government (Districts, Provinces, CoK)"/>
    <m/>
    <x v="0"/>
    <m/>
    <m/>
    <x v="5"/>
    <x v="2"/>
    <x v="0"/>
    <s v="BMZ"/>
    <x v="0"/>
    <x v="0"/>
    <s v="3. Budgeting &amp; Investment"/>
    <m/>
    <n v="0"/>
    <s v="New area of investment"/>
  </r>
  <r>
    <s v="9. Street lighting expanded to all populated areas and main roads."/>
    <s v="9.1 Solar street lighting increased"/>
    <s v="9.1.1 Number of  Solar LED streetlights"/>
    <s v="To be determined (TBD)"/>
    <s v="To be determined (TBD)"/>
    <s v="To be determined (TBD)"/>
    <m/>
    <s v="Energy"/>
    <s v="Mitigation"/>
    <s v="Ministry of Infrastructure (MININFRA)"/>
    <s v="Sectoral Ministry "/>
    <m/>
    <s v="Sectoral Ministry "/>
    <s v="Ronald Ntare (EUCL)"/>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1"/>
    <n v="0"/>
    <n v="0"/>
    <m/>
    <m/>
    <m/>
    <m/>
    <m/>
    <s v=" Support to develop the concept note "/>
    <n v="600000"/>
    <x v="7"/>
    <x v="7"/>
    <s v="City of Kigali (CoK)"/>
    <s v="Local Government (Districts, Provinces, CoK)"/>
    <m/>
    <x v="0"/>
    <m/>
    <m/>
    <x v="5"/>
    <x v="2"/>
    <x v="0"/>
    <m/>
    <x v="0"/>
    <x v="0"/>
    <s v="3. Budgeting &amp; Investment"/>
    <m/>
    <n v="0"/>
    <s v="New area of investment"/>
  </r>
  <r>
    <s v="9. Street lighting expanded to all populated areas and main roads."/>
    <s v="9.1 Solar street lighting increased"/>
    <s v="9.1.2 Number of  Solar traffic lights"/>
    <s v="To be determined (TBD)"/>
    <s v="To be determined (TBD)"/>
    <s v="To be determined (TBD)"/>
    <m/>
    <s v="Energy"/>
    <s v="Mitigation"/>
    <s v="Ministry of Infrastructure (MININFRA)"/>
    <s v="Sectoral Ministry "/>
    <s v="Sectoral Ministry "/>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x v="1"/>
    <x v="1"/>
    <s v="To be detemined"/>
    <s v="To be determined"/>
    <m/>
    <x v="3"/>
    <m/>
    <m/>
    <x v="5"/>
    <x v="1"/>
    <x v="2"/>
    <m/>
    <x v="0"/>
    <x v="0"/>
    <m/>
    <m/>
    <m/>
    <m/>
  </r>
  <r>
    <s v="9. Street lighting expanded to all populated areas and main roads."/>
    <s v="9.2 Efficient lighting in buildings increased "/>
    <s v="9.2.1 Number of  CFL replacements"/>
    <s v="To be determined (TBD)"/>
    <s v="To be determined (TBD)"/>
    <s v="To be determined (TBD)"/>
    <n v="6400000"/>
    <s v="Energy"/>
    <s v="Mitigation"/>
    <s v="Ministry of Infrastructure (MININFRA)"/>
    <s v="Private Sector"/>
    <s v="Private Sector"/>
    <s v="Private Sector "/>
    <s v="To be determined (TBD)"/>
    <m/>
    <s v="Further dissemination of CFL and LED lamps in residential, commercial and institutional buildings. Supported by government subsidies and VAT exemptions on energy saving lamps.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2"/>
    <n v="0"/>
    <n v="0"/>
    <m/>
    <m/>
    <m/>
    <m/>
    <m/>
    <s v=" Support to develop the concept note "/>
    <n v="700000"/>
    <x v="7"/>
    <x v="7"/>
    <s v="REG, RHA"/>
    <s v="Local Government (Districts, Provinces, CoK)"/>
    <m/>
    <x v="0"/>
    <m/>
    <m/>
    <x v="5"/>
    <x v="2"/>
    <x v="0"/>
    <s v="BMZ"/>
    <x v="0"/>
    <x v="0"/>
    <s v="3. Budgeting &amp; Investment"/>
    <m/>
    <n v="0"/>
    <s v="Lighting: Energy-efficient bulbs, outdoor energy-efficient bulbs with motion sensors, solar street lights_x000a_3. Hot water: High-pressure solar hot water geyser "/>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s v="Wide range of measures including bus rapid transport (BRT) project, bus lanes, non-motorised transport (NMT) lanes, and other modal shift projects contained in the Transport Sector Strategic Plan as part of the NST1."/>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3"/>
    <n v="50000000"/>
    <n v="1"/>
    <m/>
    <m/>
    <m/>
    <m/>
    <m/>
    <s v="1.Review of the concept note and development of the project proposal 2. Support to the development of feasibility study"/>
    <n v="600000"/>
    <x v="8"/>
    <x v="8"/>
    <s v="RTDA, RURA"/>
    <s v="Sectoral Ministry"/>
    <m/>
    <x v="5"/>
    <n v="2020"/>
    <n v="2030"/>
    <x v="191"/>
    <x v="2"/>
    <x v="0"/>
    <s v="Development partners"/>
    <x v="0"/>
    <x v="0"/>
    <s v="3. Budgeting &amp; Investment"/>
    <m/>
    <n v="50000000"/>
    <s v="Since this is a private sector led business one needs to understand if the 50Mn USD if for purchase of buses to use in DBLs."/>
  </r>
  <r>
    <s v="10. Improved rural and urban transportation services"/>
    <s v="10.1 Public transport infrastructure improved"/>
    <s v="10.1.1 Number of buses, LDVs and HDVs"/>
    <s v="To be determined (TBD)"/>
    <s v="To be determined (TBD)"/>
    <s v="To be determined (TBD)"/>
    <n v="50000000"/>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4"/>
    <n v="0"/>
    <n v="0"/>
    <m/>
    <m/>
    <m/>
    <m/>
    <m/>
    <s v="Not Applicable"/>
    <s v="Not Applicable"/>
    <x v="8"/>
    <x v="8"/>
    <s v="RTDA, RURA"/>
    <s v="Sectoral Ministry"/>
    <m/>
    <x v="0"/>
    <m/>
    <m/>
    <x v="5"/>
    <x v="4"/>
    <x v="1"/>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5"/>
    <n v="0"/>
    <n v="0"/>
    <m/>
    <m/>
    <m/>
    <m/>
    <m/>
    <s v="Not Applicable"/>
    <s v="Not Applicable"/>
    <x v="8"/>
    <x v="8"/>
    <s v="RTDA, RURA"/>
    <s v="Sectoral Ministry"/>
    <m/>
    <x v="0"/>
    <m/>
    <m/>
    <x v="5"/>
    <x v="4"/>
    <x v="1"/>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6"/>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7"/>
    <n v="0"/>
    <n v="0"/>
    <m/>
    <m/>
    <m/>
    <m/>
    <m/>
    <s v=" Support to develop the concept note "/>
    <n v="600000"/>
    <x v="8"/>
    <x v="8"/>
    <s v="RTDA, RURA"/>
    <s v="Sectoral Ministry"/>
    <m/>
    <x v="0"/>
    <m/>
    <m/>
    <x v="5"/>
    <x v="2"/>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8"/>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9"/>
    <n v="0"/>
    <n v="0"/>
    <m/>
    <m/>
    <m/>
    <m/>
    <m/>
    <s v=" Support to develop the concept note "/>
    <n v="600000"/>
    <x v="8"/>
    <x v="8"/>
    <s v="RTDA, RURA"/>
    <s v="Sectoral Ministry"/>
    <m/>
    <x v="0"/>
    <m/>
    <m/>
    <x v="5"/>
    <x v="2"/>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0"/>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1"/>
    <n v="0"/>
    <n v="0"/>
    <m/>
    <m/>
    <m/>
    <m/>
    <m/>
    <s v=" 1. Support to develop the concept note                                                                       2. Support to the development of feasibility study"/>
    <n v="600000"/>
    <x v="8"/>
    <x v="8"/>
    <s v="RTDA, RURA"/>
    <s v="Sectoral Ministry"/>
    <m/>
    <x v="0"/>
    <m/>
    <m/>
    <x v="5"/>
    <x v="2"/>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2"/>
    <n v="0"/>
    <n v="0"/>
    <m/>
    <m/>
    <m/>
    <m/>
    <m/>
    <s v="1.Review of the concept note and development of the project proposal                                                                                                  2. Support to the development of feasibility study"/>
    <n v="600000"/>
    <x v="8"/>
    <x v="8"/>
    <s v="RTDA, RURA"/>
    <s v="Sectoral Ministry"/>
    <m/>
    <x v="0"/>
    <m/>
    <m/>
    <x v="5"/>
    <x v="2"/>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3"/>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4"/>
    <n v="0"/>
    <n v="0"/>
    <m/>
    <m/>
    <m/>
    <m/>
    <m/>
    <s v="Not Applicable"/>
    <s v="Not Applicable"/>
    <x v="8"/>
    <x v="8"/>
    <s v="RTDA, RURA"/>
    <s v="Sectoral Ministry"/>
    <m/>
    <x v="0"/>
    <m/>
    <m/>
    <x v="5"/>
    <x v="4"/>
    <x v="1"/>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5"/>
    <n v="0"/>
    <n v="0"/>
    <m/>
    <m/>
    <m/>
    <m/>
    <m/>
    <s v="Not Applicable"/>
    <s v="Not Applicable"/>
    <x v="8"/>
    <x v="8"/>
    <s v="RTDA, RURA"/>
    <s v="Sectoral Ministry"/>
    <m/>
    <x v="0"/>
    <m/>
    <m/>
    <x v="5"/>
    <x v="4"/>
    <x v="1"/>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6"/>
    <n v="0"/>
    <n v="0"/>
    <m/>
    <m/>
    <m/>
    <m/>
    <m/>
    <s v="Not Applicable"/>
    <s v="Not Applicable"/>
    <x v="8"/>
    <x v="8"/>
    <s v="RTDA, RURA"/>
    <s v="Sectoral Ministry"/>
    <m/>
    <x v="0"/>
    <m/>
    <m/>
    <x v="5"/>
    <x v="4"/>
    <x v="1"/>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7"/>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8"/>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9"/>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0"/>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1"/>
    <n v="0"/>
    <n v="0"/>
    <m/>
    <m/>
    <m/>
    <m/>
    <m/>
    <s v=" Support to develop the concept note "/>
    <n v="600000"/>
    <x v="8"/>
    <x v="8"/>
    <s v="RTDA, RURA"/>
    <s v="Sectoral Ministry"/>
    <m/>
    <x v="0"/>
    <m/>
    <m/>
    <x v="5"/>
    <x v="2"/>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2"/>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3"/>
    <n v="0"/>
    <n v="0"/>
    <m/>
    <m/>
    <m/>
    <m/>
    <m/>
    <s v="Not Applicable"/>
    <s v="Not Applicable"/>
    <x v="8"/>
    <x v="8"/>
    <s v="RTDA, RURA"/>
    <s v="Sectoral Ministry"/>
    <m/>
    <x v="0"/>
    <m/>
    <m/>
    <x v="5"/>
    <x v="4"/>
    <x v="0"/>
    <m/>
    <x v="0"/>
    <x v="0"/>
    <m/>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4"/>
    <n v="0"/>
    <n v="0"/>
    <m/>
    <m/>
    <m/>
    <m/>
    <m/>
    <s v=" 1.Support to develop the concept note                                                                        2. Stakeholders engagement "/>
    <n v="300000"/>
    <x v="8"/>
    <x v="8"/>
    <s v="RTDA, RURA"/>
    <s v="Sectoral Ministry"/>
    <m/>
    <x v="0"/>
    <m/>
    <m/>
    <x v="5"/>
    <x v="2"/>
    <x v="1"/>
    <m/>
    <x v="0"/>
    <x v="0"/>
    <s v="1. Knowledge Products (Capacity Building or Technology Transfer)"/>
    <m/>
    <n v="0"/>
    <s v="New area of investment"/>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idem as above "/>
    <x v="375"/>
    <n v="23000000"/>
    <n v="0.46"/>
    <m/>
    <m/>
    <m/>
    <m/>
    <m/>
    <s v="1.Review of the concept note and development of the project proposal                               2. Support to the development of feasibility study"/>
    <n v="700000"/>
    <x v="8"/>
    <x v="8"/>
    <s v="RTDA, CoK, RURA, REMA, Transport operators"/>
    <s v="Private Sector Company"/>
    <m/>
    <x v="5"/>
    <m/>
    <m/>
    <x v="5"/>
    <x v="2"/>
    <x v="1"/>
    <s v="GEF-Mitigation Action Facility"/>
    <x v="0"/>
    <x v="0"/>
    <s v="2. Policy, Strategy &amp; Legislation"/>
    <m/>
    <n v="23000000"/>
    <m/>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6"/>
    <n v="201930000"/>
    <n v="4.0385999999999997"/>
    <m/>
    <m/>
    <m/>
    <m/>
    <m/>
    <s v="1.Review of the concept note and development of the project proposal                               2. Support to the development of feasibility study"/>
    <n v="700000"/>
    <x v="8"/>
    <x v="8"/>
    <s v="RTDA, CoK, RURA, REMA, Transport operators"/>
    <s v="Private Sector Company"/>
    <m/>
    <x v="5"/>
    <n v="2020"/>
    <n v="2030"/>
    <x v="191"/>
    <x v="2"/>
    <x v="1"/>
    <s v="Development partners"/>
    <x v="0"/>
    <x v="0"/>
    <s v="2. Policy, Strategy &amp; Legislation"/>
    <m/>
    <n v="201930000"/>
    <s v="Project concept note and draft ToRs"/>
  </r>
  <r>
    <s v="10. Improved rural and urban transportation services"/>
    <s v="10.1 Public transport infrastructure improved"/>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7"/>
    <n v="218000.00000000003"/>
    <n v="4.3600000000000002E-3"/>
    <m/>
    <m/>
    <m/>
    <m/>
    <m/>
    <m/>
    <m/>
    <x v="8"/>
    <x v="8"/>
    <s v="diverse"/>
    <s v="Private Sector Company"/>
    <m/>
    <x v="4"/>
    <m/>
    <m/>
    <x v="5"/>
    <x v="3"/>
    <x v="1"/>
    <s v="BMZ/Germany"/>
    <x v="1"/>
    <x v="3"/>
    <s v="1. Knowledge Products (Capacity Building or Technology Transfer)"/>
    <m/>
    <n v="218000.00000000003"/>
    <s v="New project GIZ"/>
  </r>
  <r>
    <s v="10. Improved rural and urban transportation services"/>
    <s v="10.2 Improved transport infrastructure and services"/>
    <s v="10.2.2 Environmental and engineering guidelines developed (for climate resilient road infrastructure) with gender consideration"/>
    <s v="Climate resilient report "/>
    <s v="To be determined (TBD)"/>
    <s v="To be determined (TBD)"/>
    <n v="600000000"/>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x v="1"/>
    <x v="1"/>
    <s v="To be detemined"/>
    <s v="To be determined"/>
    <m/>
    <x v="3"/>
    <m/>
    <m/>
    <x v="5"/>
    <x v="1"/>
    <x v="2"/>
    <m/>
    <x v="0"/>
    <x v="0"/>
    <m/>
    <m/>
    <m/>
    <m/>
  </r>
  <r>
    <s v="10. Improved rural and urban transportation services"/>
    <s v="10.2 Improved transport infrastructure and services"/>
    <s v="10.2.3 Proportion (%) of population who have easy access to public transportation disaggregated  by location (rural and urban area) (SSP  Transport 2017-2024) "/>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x v="1"/>
    <x v="1"/>
    <s v="To be detemined"/>
    <s v="To be determined"/>
    <m/>
    <x v="3"/>
    <m/>
    <m/>
    <x v="5"/>
    <x v="1"/>
    <x v="2"/>
    <m/>
    <x v="0"/>
    <x v="0"/>
    <m/>
    <m/>
    <m/>
    <m/>
  </r>
  <r>
    <s v="10. Improved rural and urban transportation services"/>
    <s v="10.2 Improved transport infrastructure and services"/>
    <s v="10.2.4 Number of passengers using the public transport each year disaggregated by gender"/>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8"/>
    <n v="0"/>
    <n v="0"/>
    <m/>
    <m/>
    <m/>
    <m/>
    <m/>
    <s v="Not Applicable"/>
    <s v="Not Applicable"/>
    <x v="8"/>
    <x v="8"/>
    <s v="Rwanda Transport Development Agency (RTDA)"/>
    <s v="Sectoral Ministry"/>
    <m/>
    <x v="0"/>
    <m/>
    <m/>
    <x v="5"/>
    <x v="4"/>
    <x v="1"/>
    <m/>
    <x v="0"/>
    <x v="0"/>
    <s v="2. Policy, Strategy &amp; Legislation"/>
    <m/>
    <n v="0"/>
    <s v="New area of investment"/>
  </r>
  <r>
    <s v="10. Improved rural and urban transportation services"/>
    <s v="10.3 Vehicle emissions standards enhanced "/>
    <s v="10.3.1 Average fuel economy for newly registered vehicles (litres per 100 km)"/>
    <s v="To be determined (TBD)"/>
    <s v="To be determined (TBD)"/>
    <s v="To be determined (TBD)"/>
    <m/>
    <s v="Transport"/>
    <s v="Mitigation"/>
    <s v="Ministry of Infrastructure (MININFRA)"/>
    <s v="Sectoral Ministry "/>
    <s v="Sectoral Ministry "/>
    <s v="Sectoral Ministry "/>
    <s v="To be determined (TBD)"/>
    <m/>
    <s v="Measures introduced to increase vehicle emissions performance of national vehicle fleet, including tax incentives and scrappage of older vehicles, and inspection. "/>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9"/>
    <n v="970100.00000000012"/>
    <n v="5.1057894736842111E-3"/>
    <m/>
    <m/>
    <m/>
    <m/>
    <m/>
    <m/>
    <m/>
    <x v="2"/>
    <x v="9"/>
    <s v="Ministry of Environment (MoE)"/>
    <s v="Sectoral Ministry"/>
    <m/>
    <x v="2"/>
    <n v="2024"/>
    <n v="2025"/>
    <x v="192"/>
    <x v="3"/>
    <x v="1"/>
    <s v="BMWK/Germany (IKI)"/>
    <x v="0"/>
    <x v="1"/>
    <s v="2. Policy, Strategy &amp; Legislation"/>
    <m/>
    <n v="970100.00000000012"/>
    <s v="Updadated from Indicative to ongoing (GIZ 2024)"/>
  </r>
  <r>
    <s v="10. Improved rural and urban transportation services"/>
    <s v="10.3 Vehicle emissions standards enhanced "/>
    <s v="10.3.1 Average fuel economy for newly registered vehicles (litres per 100 km)"/>
    <s v="To be determined (TBD)"/>
    <s v="To be determined (TBD)"/>
    <s v="To be determined (TBD)"/>
    <n v="190000000"/>
    <s v="Transport"/>
    <s v="Mitigation"/>
    <s v="Ministry of Infrastructure (MININFRA)"/>
    <s v="Sectoral Ministry "/>
    <s v="Sectoral Ministry "/>
    <s v="Sectoral Ministry "/>
    <s v="To be determined (TBD)"/>
    <s v="RSB, RNP, REM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0"/>
    <n v="0"/>
    <n v="0"/>
    <m/>
    <m/>
    <m/>
    <m/>
    <m/>
    <s v="1.Review of the concept note and development of the project proposal 2. Support to the development of feasibility study"/>
    <n v="600000"/>
    <x v="8"/>
    <x v="8"/>
    <s v="RSB, RNP, REMA"/>
    <s v="Sectoral Ministry"/>
    <m/>
    <x v="0"/>
    <m/>
    <m/>
    <x v="5"/>
    <x v="2"/>
    <x v="1"/>
    <s v="Ministry of Finance and Economic Planning (MINECOFIN)/GoR"/>
    <x v="0"/>
    <x v="0"/>
    <s v="2. Policy, Strategy &amp; Legislation"/>
    <m/>
    <n v="0"/>
    <s v="Vehicular emission standards are available (gazetted), and their enforcement started at Motovehicle Inspection Center, but need to be strengthened (e.g. for vehicles importation, etc.)."/>
  </r>
  <r>
    <s v="10. Improved rural and urban transportation services"/>
    <s v="10.4 Electric vehicles (EVs) increased "/>
    <s v="10.4.1 Number of Electric vehicles (EV)"/>
    <s v="To be determined (TBD)"/>
    <s v="To be determined (TBD)"/>
    <s v="To be determined (TBD)"/>
    <n v="900000000"/>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1"/>
    <n v="650411.60941888927"/>
    <n v="7.2267956602098805E-4"/>
    <n v="650411.60941888927"/>
    <m/>
    <m/>
    <m/>
    <m/>
    <s v="Not Applicable"/>
    <s v="Not Applicable"/>
    <x v="8"/>
    <x v="8"/>
    <s v="Ampersand Rwanda Ltd"/>
    <s v="Private Sector Company"/>
    <m/>
    <x v="1"/>
    <s v="2020*"/>
    <n v="2020"/>
    <x v="193"/>
    <x v="1"/>
    <x v="0"/>
    <s v="FONERWA"/>
    <x v="3"/>
    <x v="2"/>
    <s v="3. Budgeting &amp; Investment"/>
    <m/>
    <n v="650411.60941888927"/>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2"/>
    <n v="17000000"/>
    <n v="1.8888888888888889E-2"/>
    <m/>
    <m/>
    <m/>
    <m/>
    <m/>
    <s v=" 1.Development of the full proposal  2. Stakeholders engagement "/>
    <n v="500000"/>
    <x v="8"/>
    <x v="8"/>
    <s v="Rwanda Green Fund"/>
    <s v="Sectoral Ministry"/>
    <m/>
    <x v="5"/>
    <m/>
    <m/>
    <x v="5"/>
    <x v="2"/>
    <x v="0"/>
    <m/>
    <x v="0"/>
    <x v="0"/>
    <s v="3. Budgeting &amp; Investment"/>
    <m/>
    <n v="17000000"/>
    <m/>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3"/>
    <n v="48500"/>
    <n v="5.3888888888888889E-5"/>
    <n v="24250"/>
    <n v="24250"/>
    <m/>
    <m/>
    <m/>
    <s v="Not Applicable"/>
    <s v="Not Applicable"/>
    <x v="8"/>
    <x v="8"/>
    <s v="Global Green Growth Institute (GGGI)"/>
    <s v="Non Government Organizations"/>
    <m/>
    <x v="1"/>
    <s v="2020*"/>
    <n v="2022"/>
    <x v="194"/>
    <x v="1"/>
    <x v="1"/>
    <s v="GGGI"/>
    <x v="2"/>
    <x v="3"/>
    <s v="1. Knowledge Products (Capacity Building or Technology Transfer)"/>
    <m/>
    <n v="48500"/>
    <s v="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
  </r>
  <r>
    <s v="10. Improved rural and urban transportation services"/>
    <s v="10.4 Electric vehicles (EVs) increased "/>
    <s v="10.4.1 Number of Electric vehicles (EV)"/>
    <s v="To be determined (TBD)"/>
    <s v="To be determined (TBD)"/>
    <s v="To be determined (TBD)"/>
    <m/>
    <s v="Transport"/>
    <s v="Mitigation"/>
    <s v="Ministry of Infrastructure (MININFRA)"/>
    <s v="Sectoral Ministry "/>
    <s v="Sectoral Ministry "/>
    <s v="Sectoral Ministry "/>
    <s v="To be determined (TBD)"/>
    <s v="RTDA, CoK, RURA"/>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4"/>
    <n v="18000000"/>
    <n v="0.02"/>
    <m/>
    <m/>
    <m/>
    <m/>
    <m/>
    <s v="1.Review of the concept note and development of the project proposal  2. Establish E-moto station "/>
    <n v="800000"/>
    <x v="8"/>
    <x v="8"/>
    <s v="Rwanda Transport Development Agency (RTDA)"/>
    <s v="Sectoral Ministry"/>
    <m/>
    <x v="5"/>
    <m/>
    <m/>
    <x v="5"/>
    <x v="2"/>
    <x v="0"/>
    <s v="NAMA"/>
    <x v="0"/>
    <x v="0"/>
    <s v="3. Budgeting &amp; Investment"/>
    <m/>
    <n v="18000000"/>
    <s v="Concept note"/>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_x000a_reduction of harmful pollutants, enhacing_x000a_resilience of population to disease and_x000a_adverse climate impacts.     "/>
    <x v="385"/>
    <n v="1366278.4015709851"/>
    <n v="5.8891310412542461E-2"/>
    <n v="109599.11724937221"/>
    <n v="134210.74084376448"/>
    <n v="120440.39502689359"/>
    <n v="903534.62188354181"/>
    <n v="98493.526567413108"/>
    <s v="Not Applicable"/>
    <s v="Not Applicable"/>
    <x v="6"/>
    <x v="6"/>
    <s v="Rwanda Environment Management Authority (REMA)"/>
    <s v="Sectoral Ministry"/>
    <m/>
    <x v="2"/>
    <s v="2020*"/>
    <n v="2026"/>
    <x v="195"/>
    <x v="1"/>
    <x v="1"/>
    <s v="UNEP/UNIDO"/>
    <x v="2"/>
    <x v="3"/>
    <s v="2. Policy, Strategy &amp; Legislation"/>
    <m/>
    <n v="1366278.4015709851"/>
    <s v="The project intends to streamline ozone protection issues to other stakeholders through trainings .                                            Updated from $46,113 REMA-2024"/>
  </r>
  <r>
    <s v="11. Enhanced Environmental management and resilience to climate change "/>
    <s v="11.1 Fluorinated gases substitution enhanced"/>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idem as above "/>
    <x v="386"/>
    <n v="1128648.6179185081"/>
    <n v="4.8648647324073625E-2"/>
    <n v="0"/>
    <n v="0"/>
    <n v="341768.80345648533"/>
    <n v="786879.81446202274"/>
    <n v="0"/>
    <s v="Not Applicable"/>
    <s v="Not Applicable"/>
    <x v="6"/>
    <x v="6"/>
    <s v="Rwanda Environment Management Authority (REMA)"/>
    <s v="Sectoral Ministry"/>
    <m/>
    <x v="2"/>
    <n v="2021"/>
    <n v="2024"/>
    <x v="196"/>
    <x v="1"/>
    <x v="1"/>
    <s v="UK,GoR"/>
    <x v="2"/>
    <x v="1"/>
    <s v="1. Knowledge Products (Capacity Building or Technology Transfer)"/>
    <m/>
    <n v="1128648.6179185081"/>
    <s v="new project REMA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n v="6000000"/>
    <s v="Multi-sector"/>
    <s v="Cross-cutting"/>
    <s v="Ministry of Environment (MoE)_x000a_"/>
    <s v="Environment or Climate Change"/>
    <s v="Environment or Climate Change"/>
    <s v="Sectoral Ministry "/>
    <s v="To be determined (TBD)"/>
    <s v="other NDC participating sectors"/>
    <s v="The objective of the project is to build practical capacity of agricultural practitioners through learning by doing"/>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x v="387"/>
    <n v="45652777.200000003"/>
    <n v="7.6087962000000005"/>
    <n v="9299182.8132321388"/>
    <n v="231310.88"/>
    <m/>
    <m/>
    <m/>
    <s v="Not Applicable"/>
    <s v="Not Applicable"/>
    <x v="2"/>
    <x v="9"/>
    <s v="Ministry of Agriculture and Animal Resources (MINAGRI)"/>
    <s v="Sectoral Ministry"/>
    <m/>
    <x v="2"/>
    <s v="2020*"/>
    <n v="2023"/>
    <x v="66"/>
    <x v="1"/>
    <x v="1"/>
    <s v="Howard G. Buffet/GoR"/>
    <x v="1"/>
    <x v="3"/>
    <s v="1. Knowledge Products (Capacity Building or Technology Transfer)"/>
    <m/>
    <n v="45652777.200000003"/>
    <s v="The objective of the project is to build practical capacity of agricultural practitioners through learning by doing in Kirehe, Bugeser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8"/>
    <n v="800380.42"/>
    <n v="0.13339673666666668"/>
    <m/>
    <m/>
    <m/>
    <m/>
    <m/>
    <s v="Not Applicable"/>
    <s v="Not Applicable"/>
    <x v="2"/>
    <x v="9"/>
    <s v="Ministry of Agriculture and Animal Resources (MINAGRI)"/>
    <s v="Sectoral Ministry"/>
    <m/>
    <x v="2"/>
    <n v="2020"/>
    <n v="2023"/>
    <x v="197"/>
    <x v="1"/>
    <x v="1"/>
    <s v="UNDP"/>
    <x v="2"/>
    <x v="3"/>
    <s v="1. Knowledge Products (Capacity Building or Technology Transfer)"/>
    <m/>
    <n v="800380.42"/>
    <s v="The objective of the project is to implement the milestones of the Nationally Determined Contribution (NDC) falling under Agriculture Sector"/>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9"/>
    <n v="9265000"/>
    <n v="1.5441666666666667"/>
    <m/>
    <m/>
    <m/>
    <m/>
    <m/>
    <s v="Not Applicable"/>
    <s v="Not Applicable"/>
    <x v="2"/>
    <x v="9"/>
    <s v="Ministry of Environment (MoE)"/>
    <s v="Sectoral Ministry"/>
    <m/>
    <x v="2"/>
    <n v="2022"/>
    <n v="2026"/>
    <x v="198"/>
    <x v="1"/>
    <x v="1"/>
    <s v="BMZ/Germany"/>
    <x v="2"/>
    <x v="3"/>
    <s v="1. Knowledge Products (Capacity Building or Technology Transfer)"/>
    <m/>
    <n v="926500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0"/>
    <n v="39000"/>
    <n v="6.4999999999999997E-3"/>
    <m/>
    <m/>
    <m/>
    <n v="39000"/>
    <m/>
    <s v="Not Applicable"/>
    <s v="Not Applicable"/>
    <x v="2"/>
    <x v="9"/>
    <s v="RENGOF"/>
    <s v="Non Government Organizations"/>
    <m/>
    <x v="2"/>
    <n v="2024"/>
    <n v="2024"/>
    <x v="199"/>
    <x v="1"/>
    <x v="1"/>
    <s v="GIZ/DGG-WINS"/>
    <x v="2"/>
    <x v="3"/>
    <s v="1. Knowledge Products (Capacity Building or Technology Transfer)"/>
    <m/>
    <n v="39000"/>
    <s v="New project RENGOF 2024                                                      Kamonyi, Ruhango, Nyanza and Gisagara District/ Southern Provinc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1"/>
    <n v="600590"/>
    <n v="0.10009833333333333"/>
    <m/>
    <m/>
    <m/>
    <m/>
    <m/>
    <s v="Not Applicable"/>
    <s v="Not Applicable"/>
    <x v="2"/>
    <x v="9"/>
    <s v="Rwanda Environment Management Authority (REMA)"/>
    <s v="Sectoral Ministry"/>
    <m/>
    <x v="2"/>
    <n v="2021"/>
    <n v="2025"/>
    <x v="200"/>
    <x v="1"/>
    <x v="1"/>
    <s v="BMZ/Germany co-financed by New Zealand_x000a_"/>
    <x v="2"/>
    <x v="3"/>
    <s v="1. Knowledge Products (Capacity Building or Technology Transfer)"/>
    <m/>
    <n v="600590"/>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2"/>
    <n v="382740.42000000004"/>
    <n v="6.3790070000000004E-2"/>
    <m/>
    <m/>
    <m/>
    <m/>
    <m/>
    <s v="Not Applicable"/>
    <s v="Not Applicable"/>
    <x v="2"/>
    <x v="9"/>
    <s v="Ministry of Environment (MoE)"/>
    <s v="Sectoral Ministry"/>
    <m/>
    <x v="2"/>
    <n v="2022"/>
    <n v="2024"/>
    <x v="201"/>
    <x v="1"/>
    <x v="1"/>
    <s v="BMZ/Germany_x000a_"/>
    <x v="2"/>
    <x v="3"/>
    <s v="1. Knowledge Products (Capacity Building or Technology Transfer)"/>
    <m/>
    <n v="382740.42"/>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3"/>
    <n v="130800.00000000001"/>
    <n v="2.1800000000000003E-2"/>
    <m/>
    <m/>
    <m/>
    <m/>
    <m/>
    <s v="Not Applicable"/>
    <s v="Not Applicable"/>
    <x v="2"/>
    <x v="9"/>
    <s v="Ministry of Environment (MoE)"/>
    <s v="Sectoral Ministry"/>
    <m/>
    <x v="2"/>
    <n v="2022"/>
    <n v="2025"/>
    <x v="202"/>
    <x v="1"/>
    <x v="1"/>
    <s v="BMZ/Germany_x000a_"/>
    <x v="2"/>
    <x v="3"/>
    <s v="1. Knowledge Products (Capacity Building or Technology Transfer)"/>
    <m/>
    <n v="130800.00000000001"/>
    <s v="New project GIZ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m/>
    <s v="Reduced GHG emissions from improved access to technology and knowledge"/>
    <m/>
    <x v="394"/>
    <n v="0"/>
    <n v="0"/>
    <m/>
    <m/>
    <m/>
    <m/>
    <m/>
    <s v="support to the sector for project implementation"/>
    <n v="300000"/>
    <x v="9"/>
    <x v="10"/>
    <s v="Meteo Rwanda"/>
    <s v="Sectoral Ministry"/>
    <m/>
    <x v="0"/>
    <m/>
    <m/>
    <x v="5"/>
    <x v="0"/>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5"/>
    <n v="0"/>
    <n v="0"/>
    <m/>
    <m/>
    <m/>
    <m/>
    <m/>
    <s v="Not Applicable"/>
    <s v="Not Applicable"/>
    <x v="3"/>
    <x v="11"/>
    <s v="Ministry of Environment (MoE)"/>
    <s v="Sectoral Ministry"/>
    <m/>
    <x v="0"/>
    <m/>
    <m/>
    <x v="5"/>
    <x v="4"/>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6"/>
    <n v="0"/>
    <n v="0"/>
    <m/>
    <m/>
    <m/>
    <m/>
    <m/>
    <s v="1. Support to develop the concept note and development of the project proposal  2. Stakeholders engagement"/>
    <n v="300000"/>
    <x v="3"/>
    <x v="11"/>
    <s v="Ministry of Environment (MoE)"/>
    <s v="Sectoral Ministry"/>
    <m/>
    <x v="0"/>
    <m/>
    <m/>
    <x v="5"/>
    <x v="0"/>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7"/>
    <n v="0"/>
    <n v="0"/>
    <m/>
    <m/>
    <m/>
    <m/>
    <m/>
    <s v="Not Applicable"/>
    <s v="Not Applicable"/>
    <x v="3"/>
    <x v="11"/>
    <s v="Ministry of Environment (MoE)"/>
    <s v="Sectoral Ministry"/>
    <m/>
    <x v="0"/>
    <m/>
    <m/>
    <x v="5"/>
    <x v="4"/>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8"/>
    <n v="0"/>
    <n v="0"/>
    <m/>
    <m/>
    <m/>
    <m/>
    <m/>
    <s v="1.Awareness raising at Distrct level 2. Capacity development  on NDCs at District level. 3. Imbeded technical assistance to LODA ; 4 Support to 4 pilote Districts to finalize Project Idea Notes (PINs) and develop full project proposals."/>
    <n v="550000"/>
    <x v="3"/>
    <x v="11"/>
    <s v="Ministry of Environment (MoE)"/>
    <s v="Sectoral Ministry"/>
    <m/>
    <x v="0"/>
    <m/>
    <m/>
    <x v="5"/>
    <x v="0"/>
    <x v="0"/>
    <m/>
    <x v="0"/>
    <x v="0"/>
    <s v="1. Knowledge Products (Capacity Building or Technology Transfer)"/>
    <m/>
    <n v="0"/>
    <s v="Concept  note  (see  Thabith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9"/>
    <n v="0"/>
    <n v="0"/>
    <m/>
    <m/>
    <m/>
    <m/>
    <m/>
    <s v="1.Review of the concept note and development of the project proposal  2.Stakeholders engagement"/>
    <n v="230000"/>
    <x v="2"/>
    <x v="9"/>
    <s v="KFW Development  Bank"/>
    <s v="Non Government Organizations"/>
    <m/>
    <x v="5"/>
    <m/>
    <m/>
    <x v="5"/>
    <x v="0"/>
    <x v="1"/>
    <s v="KFW Development  Bank"/>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0"/>
    <n v="200000"/>
    <n v="3.3333333333333333E-2"/>
    <m/>
    <m/>
    <m/>
    <m/>
    <m/>
    <s v="Not Applicable"/>
    <s v="Not Applicable"/>
    <x v="2"/>
    <x v="9"/>
    <s v="Ministry of Environment (MoE)"/>
    <s v="Sectoral Ministry"/>
    <m/>
    <x v="2"/>
    <m/>
    <m/>
    <x v="5"/>
    <x v="1"/>
    <x v="1"/>
    <s v="CAEP/ World Bank"/>
    <x v="2"/>
    <x v="3"/>
    <s v="2. Policy, Strategy &amp; Legislation"/>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1"/>
    <n v="100000"/>
    <n v="1.6666666666666666E-2"/>
    <m/>
    <m/>
    <m/>
    <m/>
    <m/>
    <s v="Not Applicable"/>
    <s v="Not Applicable"/>
    <x v="2"/>
    <x v="9"/>
    <s v="Ministry of Agriculture and Animal Resources (MINAGRI)"/>
    <s v="Sectoral Ministry"/>
    <m/>
    <x v="1"/>
    <m/>
    <m/>
    <x v="5"/>
    <x v="1"/>
    <x v="1"/>
    <s v="NDC Partneship  Support Unit"/>
    <x v="2"/>
    <x v="3"/>
    <s v="1. Knowledge Products (Capacity Building or Technology Transfer)"/>
    <m/>
    <n v="1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2"/>
    <n v="120000"/>
    <n v="0.02"/>
    <m/>
    <m/>
    <m/>
    <m/>
    <m/>
    <s v="Not Applicable"/>
    <s v="Not Applicable"/>
    <x v="2"/>
    <x v="9"/>
    <s v="Private Sector Federation (PSF)"/>
    <s v="Private Sector Company"/>
    <m/>
    <x v="1"/>
    <m/>
    <m/>
    <x v="5"/>
    <x v="1"/>
    <x v="1"/>
    <s v="NDC Partneship  Support Unit"/>
    <x v="2"/>
    <x v="3"/>
    <s v="1. Knowledge Products (Capacity Building or Technology Transfer)"/>
    <m/>
    <n v="12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3"/>
    <n v="200000"/>
    <n v="3.3333333333333333E-2"/>
    <m/>
    <m/>
    <m/>
    <m/>
    <m/>
    <s v="1.Review of the concept note and development of the project proposal  2. Support to the development of feasibility study   3. Conduct awaireness raising on climate resilience technologies"/>
    <n v="230000"/>
    <x v="2"/>
    <x v="9"/>
    <s v="Ministry of Environment (MoE)"/>
    <s v="Sectoral Ministry"/>
    <m/>
    <x v="5"/>
    <m/>
    <m/>
    <x v="5"/>
    <x v="0"/>
    <x v="1"/>
    <s v="UNDP"/>
    <x v="0"/>
    <x v="0"/>
    <s v="1. Knowledge Products (Capacity Building or Technology Transfer)"/>
    <m/>
    <n v="2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4"/>
    <n v="10000000"/>
    <n v="1.6666666666666667"/>
    <m/>
    <m/>
    <m/>
    <m/>
    <m/>
    <s v="Not Applicable"/>
    <s v="Not Applicable"/>
    <x v="2"/>
    <x v="9"/>
    <s v="Rwanda Green Fund"/>
    <s v="Sectoral Ministry"/>
    <m/>
    <x v="4"/>
    <m/>
    <m/>
    <x v="5"/>
    <x v="1"/>
    <x v="0"/>
    <s v="KFW Development  Bank"/>
    <x v="1"/>
    <x v="3"/>
    <s v="3. Budgeting &amp; Investment"/>
    <m/>
    <n v="10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5"/>
    <n v="5000000"/>
    <n v="0.83333333333333337"/>
    <m/>
    <m/>
    <m/>
    <m/>
    <m/>
    <s v="1.Review of the concept note and development of the project proposal  2.Stakeholders engagement"/>
    <n v="250000"/>
    <x v="2"/>
    <x v="9"/>
    <s v="Rwanda Green Fund"/>
    <s v="Sectoral Ministry"/>
    <m/>
    <x v="5"/>
    <m/>
    <m/>
    <x v="5"/>
    <x v="0"/>
    <x v="0"/>
    <s v="KFW Development  Bank"/>
    <x v="0"/>
    <x v="0"/>
    <s v="3. Budgeting &amp; Investment"/>
    <m/>
    <n v="5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6"/>
    <n v="0"/>
    <n v="0"/>
    <m/>
    <m/>
    <m/>
    <m/>
    <m/>
    <s v="1. Support to develop the concept note 2. Stakeholders engagement"/>
    <n v="250000"/>
    <x v="2"/>
    <x v="9"/>
    <s v="Rwanda Green Fund"/>
    <s v="Sectoral Ministry"/>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7"/>
    <n v="4600000"/>
    <n v="0.76666666666666672"/>
    <m/>
    <m/>
    <m/>
    <m/>
    <m/>
    <s v="Not Applicable"/>
    <s v="Not Applicable"/>
    <x v="2"/>
    <x v="9"/>
    <s v="Rwanda Green Fund"/>
    <s v="Sectoral Ministry"/>
    <m/>
    <x v="1"/>
    <n v="2020"/>
    <n v="2022"/>
    <x v="203"/>
    <x v="1"/>
    <x v="1"/>
    <s v="FONERWA"/>
    <x v="3"/>
    <x v="2"/>
    <s v="1. Knowledge Products (Capacity Building or Technology Transfer)"/>
    <m/>
    <n v="46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8"/>
    <n v="4143961.4946600003"/>
    <n v="0.69066024911000001"/>
    <m/>
    <m/>
    <m/>
    <n v="1314874.665"/>
    <n v="2829086.8296600003"/>
    <s v="Not Applicable"/>
    <s v="Not Applicable"/>
    <x v="2"/>
    <x v="9"/>
    <s v="Districts/LODA"/>
    <s v="Local Government (Districts, Provinces, CoK)"/>
    <m/>
    <x v="2"/>
    <n v="2023"/>
    <n v="2026"/>
    <x v="204"/>
    <x v="1"/>
    <x v="1"/>
    <s v="Ministry of Finance and Economic Planning (MINECOFIN)/GoR"/>
    <x v="3"/>
    <x v="2"/>
    <s v="1. Knowledge Products (Capacity Building or Technology Transfer)"/>
    <m/>
    <n v="4143961.4946600003"/>
    <s v="Gakenke,Gicumbi, Rusizi                                                                                                    New project MTPIP 2023-2026  MINECOFIN"/>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9"/>
    <n v="4292260.32"/>
    <n v="0.71537672000000008"/>
    <n v="2334884.3199999998"/>
    <n v="1407376"/>
    <n v="550000"/>
    <m/>
    <m/>
    <s v="Not Applicable"/>
    <s v="Not Applicable"/>
    <x v="2"/>
    <x v="9"/>
    <s v="Ministry of Environment (MoE)"/>
    <s v="Sectoral Ministry"/>
    <m/>
    <x v="2"/>
    <s v="2020*"/>
    <n v="2023"/>
    <x v="205"/>
    <x v="1"/>
    <x v="1"/>
    <s v="UNDP, SIDA"/>
    <x v="2"/>
    <x v="3"/>
    <s v="1. Knowledge Products (Capacity Building or Technology Transfer)"/>
    <m/>
    <n v="4292260.32"/>
    <s v="The project’s objective is to provide technical assistance/Coordination capacities of NDC sectors.                 Updated from $1,336,118 (See UNDP projects 2024) $4,292,260 different to REMA update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0"/>
    <n v="4662339.2183183972"/>
    <n v="0.77705653638639949"/>
    <n v="1734153.4411821517"/>
    <n v="1119698.1325915623"/>
    <n v="904953.02266114112"/>
    <n v="903534.62188354181"/>
    <n v="0"/>
    <s v="Not Applicable"/>
    <s v="Not Applicable"/>
    <x v="2"/>
    <x v="9"/>
    <s v="Rwanda Environment Management Authority (REMA)"/>
    <s v="Sectoral Ministry"/>
    <m/>
    <x v="2"/>
    <s v="2020*"/>
    <n v="2024"/>
    <x v="206"/>
    <x v="1"/>
    <x v="1"/>
    <s v="UNEP/GEF"/>
    <x v="2"/>
    <x v="3"/>
    <s v="2. Policy, Strategy &amp; Legislation"/>
    <m/>
    <n v="4662339.2183183972"/>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1"/>
    <n v="0"/>
    <n v="0"/>
    <m/>
    <m/>
    <m/>
    <m/>
    <m/>
    <s v="Not Applicable"/>
    <s v="Not Applicable"/>
    <x v="2"/>
    <x v="9"/>
    <s v="Rwanda Environment Management Authority (REMA)"/>
    <s v="Sectoral Ministry"/>
    <m/>
    <x v="0"/>
    <m/>
    <m/>
    <x v="5"/>
    <x v="2"/>
    <x v="3"/>
    <s v="GCF"/>
    <x v="0"/>
    <x v="0"/>
    <m/>
    <m/>
    <n v="0"/>
    <s v="NEW ARE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2"/>
    <n v="2079615.75"/>
    <n v="0.346602625"/>
    <m/>
    <n v="219791.26"/>
    <m/>
    <m/>
    <m/>
    <s v="Not Applicable"/>
    <s v="Not Applicable"/>
    <x v="2"/>
    <x v="9"/>
    <s v="MINECOFIN"/>
    <s v="Sectoral Ministry"/>
    <m/>
    <x v="1"/>
    <s v="2020*"/>
    <n v="2023"/>
    <x v="207"/>
    <x v="1"/>
    <x v="1"/>
    <s v="Domestic Financing"/>
    <x v="3"/>
    <x v="2"/>
    <s v="2. Policy, Strategy &amp; Legislation"/>
    <m/>
    <n v="2079615.75"/>
    <s v="Strengthened national capacities for evidence-based planning, innovative policy analysis and M&amp;E to inform the implementation of NST1 and the SDG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3"/>
    <n v="17162062.539999999"/>
    <n v="2.8603437566666665"/>
    <m/>
    <m/>
    <m/>
    <m/>
    <m/>
    <s v="Not Applicable"/>
    <s v="Not Applicable"/>
    <x v="2"/>
    <x v="9"/>
    <s v="Rwanda Development Board (RDB)"/>
    <s v="Sectoral Ministry"/>
    <m/>
    <x v="2"/>
    <s v="2020*"/>
    <n v="2024"/>
    <x v="208"/>
    <x v="1"/>
    <x v="1"/>
    <s v="Swedish International Development Cooperation Agency (SIDA ) "/>
    <x v="1"/>
    <x v="3"/>
    <s v="1. Knowledge Products (Capacity Building or Technology Transfer)"/>
    <m/>
    <n v="17162062.539999999"/>
    <s v="The purpose of the project is to equip the workforce with vital skills and attitude for increased productivity that are needed for the private sector growth in all District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4"/>
    <n v="18026580"/>
    <n v="3.0044300000000002"/>
    <m/>
    <m/>
    <n v="5413980"/>
    <n v="6046560"/>
    <n v="6566040"/>
    <s v="Not Applicable"/>
    <s v="Not Applicable"/>
    <x v="2"/>
    <x v="9"/>
    <s v="Rwanda Development Board (RDB)"/>
    <s v="Sectoral Ministry"/>
    <m/>
    <x v="2"/>
    <n v="2023"/>
    <n v="2026"/>
    <x v="209"/>
    <x v="1"/>
    <x v="1"/>
    <s v="AfDB/Private Investors/GoR"/>
    <x v="4"/>
    <x v="3"/>
    <s v="3. Budgeting &amp; Investment"/>
    <m/>
    <n v="18026580"/>
    <s v="The objective of this project is to establish the innovation fund (addressing the financing gap that tech-enabled companies face at different growth stages in Rwanda and in the wider East African region) and technical support for innovative companies in Gasabo Distric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5"/>
    <n v="2975884.74"/>
    <n v="0.49598079000000006"/>
    <m/>
    <m/>
    <m/>
    <m/>
    <m/>
    <s v="Not Applicable"/>
    <s v="Not Applicable"/>
    <x v="2"/>
    <x v="9"/>
    <s v="Rwanda Development Board (RDB)"/>
    <s v="Sectoral Ministry"/>
    <m/>
    <x v="2"/>
    <n v="2020"/>
    <n v="2026"/>
    <x v="210"/>
    <x v="1"/>
    <x v="0"/>
    <s v="European Union (EU)"/>
    <x v="2"/>
    <x v="3"/>
    <s v="3. Budgeting &amp; Investment"/>
    <m/>
    <n v="2975884.74"/>
    <s v="The objective of this project is to promote trade and investment across sectors which would provide support to households and boost employment and growth towards recovery of COVID-19 impact to Rwanda."/>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6"/>
    <n v="3978000"/>
    <n v="0.66300000000000003"/>
    <m/>
    <m/>
    <n v="1482000"/>
    <n v="1014000"/>
    <n v="1482000"/>
    <s v="Not Applicable"/>
    <s v="Not Applicable"/>
    <x v="2"/>
    <x v="9"/>
    <s v="Rwanda Development Board (RDB)"/>
    <s v="Sectoral Ministry"/>
    <m/>
    <x v="2"/>
    <n v="2020"/>
    <n v="2026"/>
    <x v="211"/>
    <x v="1"/>
    <x v="1"/>
    <s v="GoR"/>
    <x v="3"/>
    <x v="2"/>
    <s v="1. Knowledge Products (Capacity Building or Technology Transfer)"/>
    <m/>
    <n v="3978000"/>
    <s v="The objective of this project is to strengthen the capacity of institutions in priority sector of NST1 by increasing productivity and performance through coaching and training in Gasabo, Kicukiro, Nyarugenge districts. ( Updaded Feb 2024 MINECOFIN MTPIP)"/>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7"/>
    <n v="45749.88"/>
    <n v="7.62498E-3"/>
    <m/>
    <m/>
    <m/>
    <m/>
    <m/>
    <s v="Not Applicable"/>
    <s v="Not Applicable"/>
    <x v="2"/>
    <x v="9"/>
    <s v="MINECOFIN"/>
    <s v="Sectoral Ministry"/>
    <m/>
    <x v="1"/>
    <n v="2020"/>
    <n v="2023"/>
    <x v="212"/>
    <x v="1"/>
    <x v="1"/>
    <s v="UNICEF/GoR"/>
    <x v="2"/>
    <x v="3"/>
    <s v="1. Knowledge Products (Capacity Building or Technology Transfer)"/>
    <m/>
    <n v="45749.88"/>
    <s v="Objectives of the project is to Strengthen Citizens' participation in planning and Budgeting"/>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8"/>
    <n v="2099958"/>
    <n v="0.349993"/>
    <m/>
    <n v="2099958"/>
    <m/>
    <m/>
    <m/>
    <s v="Not Applicable"/>
    <s v="Not Applicable"/>
    <x v="2"/>
    <x v="9"/>
    <s v="National Institute of Statistics of Rwanda (NISR)"/>
    <s v="Sectoral Ministry"/>
    <m/>
    <x v="1"/>
    <n v="2020"/>
    <n v="2023"/>
    <x v="212"/>
    <x v="1"/>
    <x v="1"/>
    <s v="DFID, EU, WB, ONE UN and GOR "/>
    <x v="4"/>
    <x v="3"/>
    <s v="2. Policy, Strategy &amp; Legislation"/>
    <m/>
    <n v="2099958"/>
    <s v="The objective of the project is to enhance capacity development within NISR and National Statistics Services (NS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Baseline Survey to inform tracking of NDC actions "/>
    <m/>
    <x v="419"/>
    <n v="1186635.6838218304"/>
    <n v="0.19777261397030507"/>
    <n v="186530.63936642843"/>
    <n v="369497.06073249882"/>
    <n v="265186.99585574464"/>
    <n v="267683.76542698586"/>
    <n v="97737.222440172613"/>
    <s v="Not Applicable"/>
    <s v="Not Applicable"/>
    <x v="2"/>
    <x v="9"/>
    <s v="Rwanda Environment Management Authority (REMA)"/>
    <s v="Sectoral Ministry"/>
    <m/>
    <x v="2"/>
    <s v="2020*"/>
    <n v="2026"/>
    <x v="213"/>
    <x v="1"/>
    <x v="1"/>
    <s v="Italy, UNDP,UNEP"/>
    <x v="2"/>
    <x v="3"/>
    <s v="4. Monitoring &amp; Evaluation (M&amp;E)"/>
    <m/>
    <n v="1186635.6838218304"/>
    <s v="Countrywide                                                                                     Updated from $ 2,694,730 (REM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Improve GHG inventory and MRV system"/>
    <m/>
    <m/>
    <x v="420"/>
    <n v="361759.07784660591"/>
    <n v="6.0293179641100987E-2"/>
    <n v="83134.498744446581"/>
    <n v="200466.42373667131"/>
    <n v="78158.155365488055"/>
    <n v="0"/>
    <n v="0"/>
    <s v="Not Applicable"/>
    <s v="Not Applicable"/>
    <x v="2"/>
    <x v="9"/>
    <s v="Rwanda Environment Management Authority (REMA)"/>
    <s v="Sectoral Ministry"/>
    <m/>
    <x v="2"/>
    <n v="2020"/>
    <n v="2024"/>
    <x v="214"/>
    <x v="1"/>
    <x v="1"/>
    <s v="Conservation International (CI) ,GEF/UNDP"/>
    <x v="2"/>
    <x v="3"/>
    <s v="4. Monitoring &amp; Evaluation (M&amp;E)"/>
    <m/>
    <n v="361759.07784660591"/>
    <s v="The project aims to strengthen the Capacity of Institutions in Rwanda to comply with the Transparency Requirements of the Paris Agreement .                                                                          Updated from concluded ($724,921) REMA-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1"/>
    <n v="22288909.279259998"/>
    <n v="3.7148182132099996"/>
    <m/>
    <m/>
    <n v="6984516.4264199995"/>
    <n v="7911936.4264199995"/>
    <n v="7392456.4264199995"/>
    <s v="Not Applicable"/>
    <s v="Not Applicable"/>
    <x v="2"/>
    <x v="9"/>
    <s v="Rwanda  Development Board (RDB) "/>
    <s v="Sectoral Ministry"/>
    <m/>
    <x v="2"/>
    <s v="2020*"/>
    <n v="2026"/>
    <x v="215"/>
    <x v="1"/>
    <x v="0"/>
    <s v="Africa50 and Arab Development Bank-BADEA"/>
    <x v="4"/>
    <x v="3"/>
    <s v="3. Budgeting &amp; Investment"/>
    <m/>
    <n v="22288909.279259998"/>
    <s v="The project aims to is to attract private investors in ICT sector . Updated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2"/>
    <n v="0"/>
    <n v="0"/>
    <m/>
    <m/>
    <m/>
    <m/>
    <m/>
    <m/>
    <m/>
    <x v="2"/>
    <x v="9"/>
    <s v="RWANDA INFORMATION SOCIETY AUTHORITY (RISA)"/>
    <s v="Sectoral Ministry"/>
    <m/>
    <x v="0"/>
    <m/>
    <m/>
    <x v="5"/>
    <x v="0"/>
    <x v="0"/>
    <m/>
    <x v="0"/>
    <x v="0"/>
    <s v="3. Budgeting &amp; Investment"/>
    <m/>
    <n v="0"/>
    <s v="New Project MINECOFIN MTPIP 2024"/>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3"/>
    <n v="7329828"/>
    <n v="1.221638"/>
    <m/>
    <m/>
    <m/>
    <m/>
    <m/>
    <s v="Not Applicable"/>
    <s v="Not Applicable"/>
    <x v="2"/>
    <x v="9"/>
    <s v="Rwanda  Development Board (RDB) "/>
    <s v="Sectoral Ministry"/>
    <m/>
    <x v="2"/>
    <s v="2020*"/>
    <n v="2023"/>
    <x v="216"/>
    <x v="1"/>
    <x v="0"/>
    <s v="Africa50 and Arab Development Bank-BADEA"/>
    <x v="2"/>
    <x v="3"/>
    <s v="3. Budgeting &amp; Investment"/>
    <m/>
    <n v="7329828"/>
    <s v="_x000a_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4"/>
    <n v="9553266.3399999999"/>
    <n v="1.5922110566666667"/>
    <m/>
    <m/>
    <m/>
    <m/>
    <m/>
    <s v="Not Applicable"/>
    <s v="Not Applicable"/>
    <x v="2"/>
    <x v="9"/>
    <s v="Ministry of Defense (MoD)"/>
    <s v="Sectoral Ministry"/>
    <m/>
    <x v="2"/>
    <s v="2020*"/>
    <n v="2024"/>
    <x v="217"/>
    <x v="1"/>
    <x v="0"/>
    <s v="China/GoR"/>
    <x v="4"/>
    <x v="1"/>
    <s v="3. Budgeting &amp; Investment"/>
    <m/>
    <n v="9553266.3399999999"/>
    <s v="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5"/>
    <n v="1000000"/>
    <n v="0.16666666666666666"/>
    <n v="200000"/>
    <n v="400000"/>
    <n v="400000"/>
    <m/>
    <m/>
    <s v="Not Applicable"/>
    <s v="Not Applicable"/>
    <x v="2"/>
    <x v="9"/>
    <s v="Rural Environment and Development Organization (REDO)"/>
    <s v="Non Government Organizations"/>
    <m/>
    <x v="4"/>
    <n v="2021"/>
    <n v="2024"/>
    <x v="218"/>
    <x v="1"/>
    <x v="1"/>
    <s v="Government of Italy"/>
    <x v="2"/>
    <x v="1"/>
    <s v="1. Knowledge Products (Capacity Building or Technology Transfer)"/>
    <m/>
    <n v="1000000"/>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6"/>
    <n v="27298.518"/>
    <n v="4.5497530000000001E-3"/>
    <n v="27298.518"/>
    <m/>
    <m/>
    <m/>
    <m/>
    <s v="Not Applicable"/>
    <s v="Not Applicable"/>
    <x v="2"/>
    <x v="9"/>
    <s v="Action  pour la Protection de l'Environnement et la  Protection des Filieres  Agricoles (APEFA)"/>
    <s v="Non Government Organizations"/>
    <m/>
    <x v="1"/>
    <n v="2020"/>
    <n v="2021"/>
    <x v="219"/>
    <x v="1"/>
    <x v="1"/>
    <s v="UNDP"/>
    <x v="2"/>
    <x v="3"/>
    <s v="1. Knowledge Products (Capacity Building or Technology Transfer)"/>
    <m/>
    <n v="27298.518"/>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7"/>
    <n v="0"/>
    <n v="0"/>
    <m/>
    <m/>
    <m/>
    <m/>
    <m/>
    <s v="1. Support to develop the concept note                                                                        2. Stakeholders engagement"/>
    <n v="250000"/>
    <x v="2"/>
    <x v="9"/>
    <s v="Action  pour la Protection de l'Environnement et la  Protection des Filieres  Agricoles (APEFA)"/>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8"/>
    <n v="0"/>
    <n v="0"/>
    <m/>
    <m/>
    <m/>
    <m/>
    <m/>
    <s v="1. Support to develop the concept note                                                                    2. Stakeholders engagement"/>
    <n v="250000"/>
    <x v="2"/>
    <x v="9"/>
    <s v="Action  pour la Protection de l'Environnement et la  Protection des Filieres  Agricoles (APEFA)"/>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29"/>
    <n v="0"/>
    <n v="0"/>
    <m/>
    <m/>
    <m/>
    <m/>
    <m/>
    <s v="1. Support to develop the concept note                                                                         2. Stakeholders engagement"/>
    <n v="230000"/>
    <x v="2"/>
    <x v="9"/>
    <s v="Rwanda Environmental NGO's Forum (RENGOF)"/>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0"/>
    <n v="0"/>
    <n v="0"/>
    <m/>
    <m/>
    <m/>
    <m/>
    <m/>
    <s v="1. Support to develop the concept note                                                                        2. Stakeholders engagement"/>
    <n v="230000"/>
    <x v="2"/>
    <x v="9"/>
    <s v="Rwanda Environmental NGO's Forum (RENGOF)"/>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1"/>
    <n v="0"/>
    <n v="0"/>
    <m/>
    <m/>
    <m/>
    <m/>
    <m/>
    <s v="1. Support to develop the concept note                                                                        2. Stakeholders engagement"/>
    <n v="300000"/>
    <x v="3"/>
    <x v="11"/>
    <s v="Rwanda Environmental NGO's Forum (RENGOF)"/>
    <s v="Non Government Organizations"/>
    <m/>
    <x v="0"/>
    <m/>
    <m/>
    <x v="5"/>
    <x v="2"/>
    <x v="1"/>
    <m/>
    <x v="0"/>
    <x v="0"/>
    <s v="2. Policy, Strategy &amp; Legislation"/>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2"/>
    <n v="0"/>
    <n v="0"/>
    <m/>
    <m/>
    <m/>
    <m/>
    <m/>
    <s v="1. Support to develop the concept note                                                                       2. Stakeholders engagement"/>
    <n v="300000"/>
    <x v="3"/>
    <x v="11"/>
    <s v="Rwanda Environmental NGO's Forum (RENGOF)"/>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3"/>
    <n v="1020614.20045"/>
    <n v="0.17010236674166668"/>
    <n v="68417.820449999999"/>
    <n v="596279"/>
    <n v="163667.84"/>
    <n v="192249.54"/>
    <m/>
    <s v="Not Applicable"/>
    <s v="Not Applicable"/>
    <x v="5"/>
    <x v="5"/>
    <s v="Albertine Rift Conservation Society (ARCOS)"/>
    <s v="Non Government Organizations"/>
    <m/>
    <x v="2"/>
    <n v="2020"/>
    <n v="2023"/>
    <x v="220"/>
    <x v="1"/>
    <x v="0"/>
    <s v="Danish Outdoor Council/Civil Society in Development (DOC-CISU)"/>
    <x v="2"/>
    <x v="3"/>
    <s v="3. Budgeting &amp; Investment"/>
    <m/>
    <n v="1020614.20045"/>
    <m/>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4"/>
    <n v="0"/>
    <n v="0"/>
    <m/>
    <m/>
    <m/>
    <m/>
    <m/>
    <s v="1.Review of the concept note and development of the project proposal                                            2. Develop awaireness tools and curricula integrating for integrating sustainable development and climate action sustainable development and climate action "/>
    <n v="250000"/>
    <x v="5"/>
    <x v="5"/>
    <s v="Albertine Rift Conservation Society (ARCOS)"/>
    <s v="Non Government Organizations"/>
    <m/>
    <x v="0"/>
    <m/>
    <m/>
    <x v="5"/>
    <x v="2"/>
    <x v="0"/>
    <m/>
    <x v="0"/>
    <x v="0"/>
    <s v="3. Budgeting &amp; Investment"/>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5"/>
    <n v="0"/>
    <n v="0"/>
    <m/>
    <m/>
    <m/>
    <m/>
    <m/>
    <s v=" Support to develop the concept note "/>
    <n v="300000"/>
    <x v="3"/>
    <x v="11"/>
    <s v="Rwanda Environmental NGO's Forum (RENGOF)"/>
    <s v="Non Government Organizations"/>
    <m/>
    <x v="0"/>
    <m/>
    <m/>
    <x v="5"/>
    <x v="2"/>
    <x v="1"/>
    <m/>
    <x v="0"/>
    <x v="0"/>
    <s v="1. Knowledge Products (Capacity Building or Technology Transfer)"/>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6"/>
    <n v="0"/>
    <n v="0"/>
    <m/>
    <m/>
    <m/>
    <m/>
    <m/>
    <s v=" Support to develop the concept note "/>
    <n v="300000"/>
    <x v="3"/>
    <x v="11"/>
    <s v="Albertine Rift Conservation Society (ARCOS)"/>
    <s v="Non Government Organizations"/>
    <m/>
    <x v="0"/>
    <m/>
    <m/>
    <x v="5"/>
    <x v="2"/>
    <x v="1"/>
    <m/>
    <x v="0"/>
    <x v="0"/>
    <m/>
    <m/>
    <n v="0"/>
    <s v="New area of Investment"/>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7"/>
    <n v="0"/>
    <n v="0"/>
    <m/>
    <m/>
    <m/>
    <m/>
    <m/>
    <s v="Not Applicable"/>
    <s v="Not Applicable"/>
    <x v="3"/>
    <x v="11"/>
    <s v="USAID"/>
    <s v="Non Government Organizations"/>
    <m/>
    <x v="0"/>
    <n v="2020"/>
    <n v="2023"/>
    <x v="220"/>
    <x v="4"/>
    <x v="1"/>
    <s v="US State Department"/>
    <x v="0"/>
    <x v="0"/>
    <s v="1. Knowledge Products (Capacity Building or Technology Transfer)"/>
    <m/>
    <n v="0"/>
    <s v="Build a strong international community of practice that provides an exchange of knowledge, teaching materials, and data among scientists, practitioners, decision makers, and other stakeholders towards the goal of clean air in East Africa. "/>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8"/>
    <n v="239542.08657118049"/>
    <n v="3.9923681095196749E-2"/>
    <n v="239542.08657118049"/>
    <m/>
    <m/>
    <m/>
    <m/>
    <s v="Not Applicable"/>
    <s v="Not Applicable"/>
    <x v="2"/>
    <x v="11"/>
    <s v="Rwanda Environment Management Authority (REMA)"/>
    <s v="Sectoral Ministry"/>
    <m/>
    <x v="1"/>
    <s v="2020*"/>
    <n v="2021"/>
    <x v="221"/>
    <x v="1"/>
    <x v="1"/>
    <s v="UNEP/GoR"/>
    <x v="1"/>
    <x v="3"/>
    <s v="4. Monitoring &amp; Evaluation (M&amp;E)"/>
    <m/>
    <n v="239542.08657118049"/>
    <s v="The objective of the project is to Monitor Air Quality and Climate change"/>
  </r>
  <r>
    <s v="11. Enhanced Environmental management and resilience to climate change "/>
    <s v="11.2 Institutional capacity building and development for cross-sector NDC implementation enhanced"/>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9"/>
    <n v="0"/>
    <n v="0"/>
    <m/>
    <m/>
    <m/>
    <m/>
    <m/>
    <s v="1.Review of the concept note and development of the project proposal            2. Support to the development of feasibility study"/>
    <n v="230000"/>
    <x v="2"/>
    <x v="11"/>
    <s v="Rwanda Environment Management Authority (REMA)"/>
    <s v="Sectoral Ministry"/>
    <m/>
    <x v="0"/>
    <m/>
    <m/>
    <x v="5"/>
    <x v="2"/>
    <x v="1"/>
    <s v="Ozone Secretariat/ UNEP&amp; UNIDO"/>
    <x v="0"/>
    <x v="0"/>
    <s v="4. Monitoring &amp; Evaluation (M&amp;E)"/>
    <m/>
    <n v="0"/>
    <s v="NEW AREA"/>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2 NDC MRV report, 1 NCs and 1 BURs"/>
    <s v="To be determined (TBD)"/>
    <n v="7000000"/>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0"/>
    <n v="0"/>
    <n v="0"/>
    <m/>
    <m/>
    <m/>
    <m/>
    <m/>
    <s v="1.Review of the concept note and development of the project proposal            2. Support to the development of feasibility study"/>
    <n v="230000"/>
    <x v="2"/>
    <x v="9"/>
    <s v="Ministry of Environment (MoE)"/>
    <s v="Sectoral Ministry"/>
    <m/>
    <x v="0"/>
    <m/>
    <m/>
    <x v="5"/>
    <x v="0"/>
    <x v="1"/>
    <m/>
    <x v="0"/>
    <x v="0"/>
    <s v="4. Monitoring &amp; Evaluation (M&amp;E)"/>
    <m/>
    <n v="0"/>
    <s v="Concept note   "/>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3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1"/>
    <n v="0"/>
    <n v="0"/>
    <m/>
    <m/>
    <m/>
    <m/>
    <m/>
    <s v="1.Review of the concept note and development of the project proposal              2. Support to the development of feasibility study"/>
    <n v="230000"/>
    <x v="2"/>
    <x v="9"/>
    <s v="Ministry of Environment (MoE)"/>
    <s v="Sectoral Ministry"/>
    <m/>
    <x v="0"/>
    <m/>
    <m/>
    <x v="5"/>
    <x v="0"/>
    <x v="1"/>
    <m/>
    <x v="0"/>
    <x v="0"/>
    <s v="4. Monitoring &amp; Evaluation (M&amp;E)"/>
    <m/>
    <n v="0"/>
    <s v=" MRV framework for Rwanda’s updated NDC"/>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4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2"/>
    <n v="356417.69774936943"/>
    <n v="5.0916813964195631E-2"/>
    <n v="0"/>
    <n v="0"/>
    <m/>
    <n v="27246.277224230671"/>
    <n v="329171.42052513873"/>
    <s v="Not Applicable"/>
    <s v="Not Applicable"/>
    <x v="2"/>
    <x v="9"/>
    <s v="Rwanda Environment Management Authority (REMA)"/>
    <s v="Sectoral Ministry"/>
    <m/>
    <x v="2"/>
    <n v="2021"/>
    <n v="2024"/>
    <x v="222"/>
    <x v="1"/>
    <x v="1"/>
    <s v="UNEP"/>
    <x v="2"/>
    <x v="3"/>
    <s v="4. Monitoring &amp; Evaluation (M&amp;E)"/>
    <m/>
    <n v="559314.00532096613"/>
    <s v="Conduct National GHG inventory of GHG emissions by sources and removals by sink.                                                                        Updated from $479,084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5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3"/>
    <n v="560410.83417057607"/>
    <n v="8.0058690595796581E-2"/>
    <n v="13521.344407958275"/>
    <n v="82127.648585999079"/>
    <n v="241671.11894894633"/>
    <n v="131450.70653524392"/>
    <n v="91640.015692428409"/>
    <m/>
    <m/>
    <x v="2"/>
    <x v="9"/>
    <s v="Rwanda Environment Management Authority (REMA)"/>
    <s v="Sectoral Ministry"/>
    <m/>
    <x v="2"/>
    <n v="2021"/>
    <n v="2024"/>
    <x v="223"/>
    <x v="1"/>
    <x v="1"/>
    <s v="UNEP/GEF"/>
    <x v="1"/>
    <x v="3"/>
    <s v="4. Monitoring &amp; Evaluation (M&amp;E)"/>
    <m/>
    <n v="560410.83417057607"/>
    <s v="Updated from without support to ongoing (REMA,2024)"/>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6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4"/>
    <n v="0"/>
    <n v="0"/>
    <m/>
    <m/>
    <m/>
    <m/>
    <m/>
    <s v=" 1.Support to develop the concept note 2. Conduct capacity need assessment "/>
    <n v="230000"/>
    <x v="2"/>
    <x v="9"/>
    <s v="Ministry of Environment (MoE)"/>
    <s v="Sectoral Ministry"/>
    <m/>
    <x v="0"/>
    <m/>
    <m/>
    <x v="5"/>
    <x v="2"/>
    <x v="1"/>
    <s v="Swedish Environmental Protection Agency"/>
    <x v="0"/>
    <x v="0"/>
    <s v="4. Monitoring &amp; Evaluation (M&amp;E)"/>
    <m/>
    <n v="0"/>
    <s v="New area of investment"/>
  </r>
  <r>
    <s v="11. Enhanced Environmental management and resilience to climate change "/>
    <s v="11.3 NDCs Measuring, Reporting and Verification (MRV) system and supporting tools for gender responsive mitigation and adaptation measures operationalized"/>
    <s v="11.3.1 Number of NDC MRV report, National  Communications (NCs) and Biennial Update Report (BURs) supported by gender disaggregated data produced"/>
    <s v="0 NDC MRV report, 3 NCs and 1 BURs"/>
    <s v="7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5"/>
    <n v="0"/>
    <n v="0"/>
    <m/>
    <m/>
    <m/>
    <m/>
    <m/>
    <s v="1. Support to develop the concept note and development of the project proposal"/>
    <n v="230000"/>
    <x v="2"/>
    <x v="9"/>
    <s v="Ministry of Environment (MoE)"/>
    <s v="Sectoral Ministry"/>
    <m/>
    <x v="0"/>
    <m/>
    <m/>
    <x v="5"/>
    <x v="0"/>
    <x v="1"/>
    <m/>
    <x v="0"/>
    <x v="0"/>
    <s v="4. Monitoring &amp; Evaluation (M&amp;E)"/>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6"/>
    <n v="0"/>
    <e v="#DIV/0!"/>
    <m/>
    <m/>
    <m/>
    <m/>
    <m/>
    <s v="Not Applicable"/>
    <s v="Not Applicable"/>
    <x v="2"/>
    <x v="9"/>
    <s v="Ministry of Environment (MoE)"/>
    <s v="Sectoral Ministry"/>
    <m/>
    <x v="0"/>
    <m/>
    <m/>
    <x v="5"/>
    <x v="4"/>
    <x v="1"/>
    <m/>
    <x v="0"/>
    <x v="0"/>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7"/>
    <n v="0"/>
    <e v="#DIV/0!"/>
    <m/>
    <m/>
    <m/>
    <m/>
    <m/>
    <s v="Not Applicable"/>
    <s v="Not Applicable"/>
    <x v="2"/>
    <x v="9"/>
    <s v="Ministry of Environment (MoE)"/>
    <s v="Sectoral Ministry"/>
    <m/>
    <x v="0"/>
    <m/>
    <m/>
    <x v="5"/>
    <x v="4"/>
    <x v="1"/>
    <m/>
    <x v="0"/>
    <x v="0"/>
    <s v="1. Knowledge Products (Capacity Building or Technology Transfer)"/>
    <m/>
    <n v="0"/>
    <s v="New area of investment"/>
  </r>
  <r>
    <s v="11. Enhanced Environmental management and resilience to climate change "/>
    <s v="11.4  Awareness and Capacity  development for Cross-Sector and  Districts on ECC mainstreaming enhanced"/>
    <s v="11.4.2 2 Number of awareness Campaign on ECC mainstreaming conducted"/>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6"/>
    <n v="0"/>
    <e v="#DIV/0!"/>
    <m/>
    <m/>
    <m/>
    <m/>
    <m/>
    <s v="Support to the sector for project identification"/>
    <s v="Not Applicable"/>
    <x v="1"/>
    <x v="1"/>
    <s v="To be detemined"/>
    <s v="To be determined"/>
    <m/>
    <x v="3"/>
    <m/>
    <m/>
    <x v="5"/>
    <x v="1"/>
    <x v="2"/>
    <m/>
    <x v="0"/>
    <x v="0"/>
    <m/>
    <m/>
    <m/>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n v="3000000"/>
    <s v="Multi-sector"/>
    <s v="Mitigation"/>
    <s v="Ministry of Finance (MINECOFIN)"/>
    <s v="Finance or Planning"/>
    <s v="Environment or Climate Change"/>
    <s v="Sectoral Ministry "/>
    <s v="To be determined (TBD)"/>
    <s v="MoE,  REMA and other NDC participating sectors)"/>
    <s v="technical assistance to scale up project proposal"/>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8"/>
    <n v="101068.10124484875"/>
    <n v="3.3689367081616246E-2"/>
    <m/>
    <m/>
    <m/>
    <m/>
    <m/>
    <s v="Not Applicable"/>
    <s v="Not Applicable"/>
    <x v="2"/>
    <x v="11"/>
    <s v="Ministry of Environment (MoE)"/>
    <s v="Sectoral Ministry"/>
    <m/>
    <x v="2"/>
    <s v="2020*"/>
    <n v="2023"/>
    <x v="224"/>
    <x v="1"/>
    <x v="1"/>
    <s v="UNFCCC"/>
    <x v="1"/>
    <x v="3"/>
    <s v="2. Policy, Strategy &amp; Legislation"/>
    <m/>
    <n v="101068.10124484875"/>
    <s v="The project aims to design and develop scaling up pathways for adaptation funds proje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9"/>
    <n v="832742.10669030191"/>
    <n v="0.27758070223010062"/>
    <n v="208185.52667257548"/>
    <n v="208185.52667257548"/>
    <n v="208185.52667257548"/>
    <n v="208185.52667257548"/>
    <m/>
    <s v="Not Applicable"/>
    <s v="Not Applicable"/>
    <x v="2"/>
    <x v="11"/>
    <s v="Rwanda Environment Management Authority (REMA)"/>
    <s v="Sectoral Ministry"/>
    <m/>
    <x v="2"/>
    <s v="2020*"/>
    <n v="2024"/>
    <x v="225"/>
    <x v="1"/>
    <x v="1"/>
    <s v="UNEP/UNDP "/>
    <x v="1"/>
    <x v="3"/>
    <s v="2. Policy, Strategy &amp; Legislation"/>
    <m/>
    <n v="832742.10669030191"/>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0"/>
    <n v="0"/>
    <n v="0"/>
    <m/>
    <m/>
    <m/>
    <m/>
    <m/>
    <s v="1.Review of the concept note and development of the project proposal              2. Support to the development of feasibility study"/>
    <n v="230000"/>
    <x v="2"/>
    <x v="11"/>
    <s v="Rwanda Environment Management Authority (REMA)"/>
    <s v="Sectoral Ministry"/>
    <m/>
    <x v="0"/>
    <m/>
    <m/>
    <x v="5"/>
    <x v="2"/>
    <x v="1"/>
    <s v="EU,GoR"/>
    <x v="0"/>
    <x v="0"/>
    <m/>
    <m/>
    <n v="0"/>
    <s v="The project objective is to increased and enhanced investments that deliver concrete and significant results in poverty reduction, environmental and natural resource sustainability and 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1"/>
    <n v="38832.464329176823"/>
    <n v="1.2944154776392275E-2"/>
    <n v="19416.232164588411"/>
    <n v="19416.232164588411"/>
    <m/>
    <m/>
    <m/>
    <s v="Not Applicable"/>
    <s v="Not Applicable"/>
    <x v="2"/>
    <x v="11"/>
    <s v="RWARRI (Rwanda Rural Rehabilitaion Initiatives)"/>
    <s v="Non Government Organizations"/>
    <m/>
    <x v="1"/>
    <s v="2020*"/>
    <n v="2022"/>
    <x v="226"/>
    <x v="1"/>
    <x v="0"/>
    <s v="FONERWA"/>
    <x v="1"/>
    <x v="2"/>
    <s v="3. Budgeting &amp; Investment"/>
    <m/>
    <n v="194162.32164588411"/>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2"/>
    <n v="0"/>
    <n v="0"/>
    <m/>
    <m/>
    <m/>
    <m/>
    <m/>
    <m/>
    <m/>
    <x v="0"/>
    <x v="0"/>
    <s v="NATIONAL AGRICULTURAL EXPORT DEVELOPMENT BOARD (NAEB)"/>
    <s v="Sectoral Ministry"/>
    <m/>
    <x v="0"/>
    <m/>
    <m/>
    <x v="5"/>
    <x v="2"/>
    <x v="2"/>
    <m/>
    <x v="0"/>
    <x v="0"/>
    <m/>
    <m/>
    <n v="0"/>
    <s v="New MTPIP MINECOFIN 2023-2026"/>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3"/>
    <n v="19500"/>
    <n v="6.4999999999999997E-3"/>
    <n v="19500"/>
    <m/>
    <m/>
    <m/>
    <m/>
    <s v="Not Applicable"/>
    <s v="Not Applicable"/>
    <x v="2"/>
    <x v="11"/>
    <s v="Action  pour la Protection de l'Environnement et la  Protection des Filieres  Agricoles (APEFA)"/>
    <s v="Non Government Organizations"/>
    <m/>
    <x v="1"/>
    <n v="2020"/>
    <n v="2021"/>
    <x v="227"/>
    <x v="1"/>
    <x v="0"/>
    <s v="UNDP"/>
    <x v="2"/>
    <x v="3"/>
    <s v="3. Budgeting &amp; Investment"/>
    <m/>
    <n v="19500"/>
    <s v="Updated from $25,000 (RENFOF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4"/>
    <n v="0"/>
    <n v="0"/>
    <m/>
    <m/>
    <m/>
    <m/>
    <m/>
    <s v=" Support to develop the concept note "/>
    <n v="300000"/>
    <x v="2"/>
    <x v="11"/>
    <s v="Rwanda Environmental   Conservation Organization (RECOR)"/>
    <s v="Non Government Organizations"/>
    <m/>
    <x v="0"/>
    <n v="2022"/>
    <n v="2023"/>
    <x v="228"/>
    <x v="2"/>
    <x v="0"/>
    <m/>
    <x v="0"/>
    <x v="0"/>
    <s v="3. Budgeting &amp; Investment"/>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5"/>
    <n v="11384818.51"/>
    <n v="3.7949395033333331"/>
    <n v="2825017"/>
    <n v="84750.51"/>
    <n v="2825017"/>
    <n v="2825017"/>
    <n v="2825017"/>
    <s v="Not Applicable"/>
    <m/>
    <x v="2"/>
    <x v="9"/>
    <s v="MINECOFIN"/>
    <s v="Sectoral Ministry"/>
    <m/>
    <x v="1"/>
    <s v="2020*"/>
    <n v="2024"/>
    <x v="229"/>
    <x v="1"/>
    <x v="1"/>
    <s v="Ministry of Finance and Economic Planning (MINECOFIN)/GoR"/>
    <x v="3"/>
    <x v="2"/>
    <s v="3. Budgeting &amp; Investment"/>
    <m/>
    <n v="25425153"/>
    <s v="The project aims atpromoting and facilitating the private sector access finance, technology outsourcing, demonstration, adaptation, transfer, capacity development, innovation and value addition for sustained rural industrializ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6"/>
    <n v="102397.99"/>
    <n v="3.4132663333333334E-2"/>
    <m/>
    <n v="102397.99"/>
    <m/>
    <m/>
    <m/>
    <s v="Not Applicable"/>
    <m/>
    <x v="2"/>
    <x v="6"/>
    <s v="National Industrial Research and Development Agency (NIRDA)"/>
    <s v="Sectoral Ministry"/>
    <m/>
    <x v="1"/>
    <s v="2020*"/>
    <n v="2022"/>
    <x v="230"/>
    <x v="1"/>
    <x v="0"/>
    <s v="European Union (EU)"/>
    <x v="2"/>
    <x v="3"/>
    <s v="4. Monitoring &amp; Evaluation (M&amp;E)"/>
    <m/>
    <n v="102397.99"/>
    <s v="To reinforce and strengthen permanent national capabilities to maximize the absorption, effectiveness and coherence of EU aid to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7"/>
    <n v="27654.736444017577"/>
    <n v="9.2182454813391924E-3"/>
    <n v="27654.736444017577"/>
    <m/>
    <m/>
    <m/>
    <m/>
    <s v="Not Applicable"/>
    <s v="Not Applicable"/>
    <x v="2"/>
    <x v="11"/>
    <s v="The Future in Our Minds Rwanda (FIOM Rwanda)"/>
    <s v="Non Government Organizations"/>
    <m/>
    <x v="1"/>
    <n v="2020"/>
    <n v="2021"/>
    <x v="231"/>
    <x v="1"/>
    <x v="0"/>
    <s v="UNDP "/>
    <x v="2"/>
    <x v="3"/>
    <s v="3. Budgeting &amp; Investment"/>
    <m/>
    <n v="27654.7364440175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8"/>
    <n v="14465.395487249994"/>
    <n v="4.8217984957499979E-3"/>
    <n v="14465.395487249994"/>
    <m/>
    <m/>
    <m/>
    <m/>
    <s v="Not Applicable"/>
    <s v="Not Applicable"/>
    <x v="2"/>
    <x v="11"/>
    <s v="Rural Environment and Development Organization (REDO)"/>
    <s v="Non Government Organizations"/>
    <m/>
    <x v="1"/>
    <n v="2020"/>
    <n v="2021"/>
    <x v="232"/>
    <x v="1"/>
    <x v="0"/>
    <s v="Austria"/>
    <x v="2"/>
    <x v="1"/>
    <s v="3. Budgeting &amp; Investment"/>
    <m/>
    <n v="14465.39548724999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9"/>
    <n v="38725.955556955443"/>
    <n v="1.2908651852318482E-2"/>
    <m/>
    <n v="0"/>
    <n v="21703.763169913538"/>
    <n v="17022.192387041905"/>
    <n v="0"/>
    <s v="Not Applicable"/>
    <s v="Not Applicable"/>
    <x v="2"/>
    <x v="11"/>
    <s v="Albertine Rift Conservation Society (ARCOS)"/>
    <s v="Non Government Organizations"/>
    <m/>
    <x v="2"/>
    <n v="2023"/>
    <n v="2024"/>
    <x v="33"/>
    <x v="1"/>
    <x v="0"/>
    <s v="CISU (Danish Civil Society Development Fund) "/>
    <x v="2"/>
    <x v="3"/>
    <s v="3. Budgeting &amp; Investment"/>
    <m/>
    <n v="38725.955556955443"/>
    <s v="ARCOS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0"/>
    <n v="1640"/>
    <n v="5.4666666666666665E-4"/>
    <n v="410"/>
    <n v="410"/>
    <n v="410"/>
    <n v="410"/>
    <m/>
    <s v="Not Applicable"/>
    <s v="Not Applicable"/>
    <x v="2"/>
    <x v="11"/>
    <s v="FHA Rwanda"/>
    <s v="Non Government Organizations"/>
    <m/>
    <x v="2"/>
    <s v="2020*"/>
    <n v="2024"/>
    <x v="233"/>
    <x v="1"/>
    <x v="1"/>
    <s v="West Chester University"/>
    <x v="2"/>
    <x v="3"/>
    <s v="1. Knowledge Products (Capacity Building or Technology Transfer)"/>
    <m/>
    <n v="4915.0451999999996"/>
    <s v="Monitoring and habituating the Gishwati chimps’ community for tourism purpose. The progress is promis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1"/>
    <n v="10410.9252"/>
    <n v="3.4703083999999998E-3"/>
    <n v="10410.9252"/>
    <m/>
    <m/>
    <m/>
    <m/>
    <s v="Not Applicable"/>
    <s v="Not Applicable"/>
    <x v="2"/>
    <x v="11"/>
    <s v="FHA Rwanda"/>
    <s v="Non Government Organizations"/>
    <m/>
    <x v="2"/>
    <n v="2020"/>
    <n v="2024"/>
    <x v="234"/>
    <x v="1"/>
    <x v="1"/>
    <s v="Wilderness Safari_Rwanda"/>
    <x v="2"/>
    <x v="3"/>
    <s v="1. Knowledge Products (Capacity Building or Technology Transfer)"/>
    <m/>
    <n v="10410.9252"/>
    <s v="Rutsiro District, Western Provi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2"/>
    <n v="11497736.48"/>
    <n v="3.8325788266666669"/>
    <m/>
    <m/>
    <m/>
    <m/>
    <m/>
    <s v="Not Applicable"/>
    <s v="Not Applicable"/>
    <x v="2"/>
    <x v="11"/>
    <s v="Rwanda Development Board (RDB)"/>
    <s v="Sectoral Ministry"/>
    <m/>
    <x v="1"/>
    <n v="2020"/>
    <n v="2023"/>
    <x v="235"/>
    <x v="1"/>
    <x v="0"/>
    <s v="Buffet Foundation "/>
    <x v="2"/>
    <x v="3"/>
    <s v="3. Budgeting &amp; Investment"/>
    <m/>
    <n v="11497736.48"/>
    <s v="The objective of this project is to conserve the rich biodiversity of the protected Areas and to develop sustainable tourism with stakeholders for the benefit of all the Rwandan Peopl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3"/>
    <n v="28920598.074420001"/>
    <n v="9.6401993581400003"/>
    <m/>
    <m/>
    <n v="8796598.0744199995"/>
    <n v="9672000"/>
    <n v="10452000"/>
    <s v="Not Applicable"/>
    <s v="Not Applicable"/>
    <x v="2"/>
    <x v="11"/>
    <s v="Rwanda Development Board (RDB)"/>
    <s v="Sectoral Ministry"/>
    <m/>
    <x v="2"/>
    <n v="2023"/>
    <n v="2026"/>
    <x v="236"/>
    <x v="1"/>
    <x v="0"/>
    <s v="GoR"/>
    <x v="3"/>
    <x v="2"/>
    <s v="3. Budgeting &amp; Investment"/>
    <m/>
    <n v="28920598.074420001"/>
    <s v="New Project MINECOFIN MTPIP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4"/>
    <n v="4227109"/>
    <n v="1.4090363333333333"/>
    <n v="845421.8"/>
    <n v="845421.8"/>
    <n v="845421.8"/>
    <m/>
    <m/>
    <s v="Not Applicable"/>
    <s v="Not Applicable"/>
    <x v="2"/>
    <x v="12"/>
    <s v="Rwanda Development Board (RDB)"/>
    <s v="Sectoral Ministry"/>
    <m/>
    <x v="1"/>
    <s v="2020*"/>
    <n v="2023"/>
    <x v="237"/>
    <x v="1"/>
    <x v="0"/>
    <s v="GoR"/>
    <x v="1"/>
    <x v="2"/>
    <s v="3. Budgeting &amp; Investment"/>
    <m/>
    <n v="4227109"/>
    <s v="The Project aims at diversification of tourism products, cultural, historical and religious tourism promotion and job creati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5"/>
    <n v="4721464.28"/>
    <n v="1.5738214266666668"/>
    <m/>
    <n v="497297.9"/>
    <m/>
    <m/>
    <m/>
    <s v="Not Applicable"/>
    <s v="Not Applicable"/>
    <x v="2"/>
    <x v="5"/>
    <s v="RWANDA TECHNICAL VOCATIONAL EDUCATION&amp; TRAINING BOARD (RTB)"/>
    <s v="Local Government (Districts, Provinces, CoK)"/>
    <m/>
    <x v="2"/>
    <n v="2021"/>
    <n v="2025"/>
    <x v="238"/>
    <x v="1"/>
    <x v="1"/>
    <s v="European Union (EU)"/>
    <x v="2"/>
    <x v="3"/>
    <s v="1. Knowledge Products (Capacity Building or Technology Transfer)"/>
    <m/>
    <n v="4721464.28"/>
    <s v="The Project aims at improving market-oriented skills of the youth in the tourism and hospitality sector in Rwanda"/>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6"/>
    <n v="204181.19404809564"/>
    <n v="6.8060398016031878E-2"/>
    <n v="17015.099504007969"/>
    <n v="17015.099504007969"/>
    <m/>
    <m/>
    <m/>
    <s v="Not Applicable"/>
    <s v="Not Applicable"/>
    <x v="2"/>
    <x v="11"/>
    <s v="SGO (Save Generations Organization)"/>
    <s v="Non Government Organizations"/>
    <m/>
    <x v="1"/>
    <s v="2020*"/>
    <n v="2022"/>
    <x v="226"/>
    <x v="1"/>
    <x v="0"/>
    <s v="FONERWA"/>
    <x v="3"/>
    <x v="2"/>
    <s v="3. Budgeting &amp; Investment"/>
    <m/>
    <n v="204181.1940480956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7"/>
    <n v="626523.3320367455"/>
    <n v="0.20884111067891517"/>
    <n v="262460.3320367455"/>
    <m/>
    <n v="115465"/>
    <n v="248598"/>
    <m/>
    <s v="Not Applicable"/>
    <s v="Not Applicable"/>
    <x v="2"/>
    <x v="11"/>
    <s v="Rwanda Environment Management Authority (REMA)"/>
    <s v="Sectoral Ministry"/>
    <m/>
    <x v="2"/>
    <n v="2020"/>
    <n v="2026"/>
    <x v="239"/>
    <x v="1"/>
    <x v="1"/>
    <s v="UNDP"/>
    <x v="1"/>
    <x v="3"/>
    <s v="3. Budgeting &amp; Investment"/>
    <m/>
    <n v="626523.3320367455"/>
    <s v="The project aims to fully Channeling Environmental Fees and Fines through FONERWA.                                                             Updated from Concluded ( $ 262,460) to ongoing (UNDP,2024) , $626,523 Different from currente REMA Updat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8"/>
    <n v="1986136.5404929598"/>
    <n v="0.66204551349765328"/>
    <n v="515764.61524647987"/>
    <n v="954607.31"/>
    <n v="515764.61524647987"/>
    <m/>
    <m/>
    <s v="Not Applicable"/>
    <s v="Not Applicable"/>
    <x v="2"/>
    <x v="9"/>
    <s v="Rwanda Revenue Authoriry (RRA)"/>
    <s v="Sectoral Ministry"/>
    <m/>
    <x v="1"/>
    <s v="2020*"/>
    <n v="2023"/>
    <x v="240"/>
    <x v="1"/>
    <x v="1"/>
    <s v="JAPAN"/>
    <x v="1"/>
    <x v="1"/>
    <s v="3. Budgeting &amp; Investment"/>
    <m/>
    <n v="2578823.0762323993"/>
    <s v="The number of taxpayers with EBM Version 2 is increasing and will help complete migration from EBM V1 to EBMV2 which is more user friendl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9"/>
    <n v="0"/>
    <n v="0"/>
    <m/>
    <m/>
    <m/>
    <m/>
    <m/>
    <s v=" Support to develop the concept note "/>
    <n v="230000"/>
    <x v="2"/>
    <x v="9"/>
    <s v="Rwanda Green Fund"/>
    <s v="Sectoral Ministry"/>
    <m/>
    <x v="0"/>
    <m/>
    <m/>
    <x v="5"/>
    <x v="2"/>
    <x v="1"/>
    <s v="BMZ"/>
    <x v="0"/>
    <x v="0"/>
    <s v="3. Budgeting &amp; Investment"/>
    <m/>
    <n v="0"/>
    <s v="FONERWA is aiming to recapitalize its basket fund and put out a call for proposals (CFP) earmarked for NDC implementation measure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0"/>
    <n v="297677"/>
    <n v="9.922566666666667E-2"/>
    <m/>
    <m/>
    <m/>
    <m/>
    <m/>
    <s v="Not Applicable"/>
    <s v="Not Applicable"/>
    <x v="2"/>
    <x v="9"/>
    <s v="Rwanda Environment Management Authority (REMA)"/>
    <s v="Sectoral Ministry"/>
    <m/>
    <x v="2"/>
    <n v="2021"/>
    <n v="2023"/>
    <x v="241"/>
    <x v="1"/>
    <x v="1"/>
    <s v="GCF"/>
    <x v="4"/>
    <x v="3"/>
    <s v="1. Knowledge Products (Capacity Building or Technology Transfer)"/>
    <m/>
    <n v="297677"/>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1"/>
    <n v="699940"/>
    <n v="0.23331333333333334"/>
    <n v="699940"/>
    <m/>
    <m/>
    <m/>
    <m/>
    <s v="                                                                 "/>
    <s v="Not Applicable"/>
    <x v="2"/>
    <x v="9"/>
    <s v="Global Green Growth Institute (GGGI)"/>
    <s v="Non Government Organizations"/>
    <m/>
    <x v="1"/>
    <n v="2020"/>
    <n v="2021"/>
    <x v="242"/>
    <x v="1"/>
    <x v="1"/>
    <s v="GCF"/>
    <x v="2"/>
    <x v="3"/>
    <s v="1. Knowledge Products (Capacity Building or Technology Transfer)"/>
    <m/>
    <n v="699940"/>
    <s v="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2"/>
    <n v="9932678.9106366243"/>
    <n v="3.3108929702122083"/>
    <n v="1802292.9683213569"/>
    <n v="2970670.7871565628"/>
    <n v="2912352.2787315487"/>
    <n v="2247362.876427155"/>
    <m/>
    <s v="Not Applicable"/>
    <s v="Not Applicable"/>
    <x v="2"/>
    <x v="9"/>
    <s v="Ministry of Trade and Industry (MINICOM)"/>
    <s v="Sectoral Ministry"/>
    <m/>
    <x v="2"/>
    <n v="2020"/>
    <n v="2024"/>
    <x v="243"/>
    <x v="1"/>
    <x v="0"/>
    <s v="ENABEL"/>
    <x v="4"/>
    <x v="1"/>
    <s v="3. Budgeting &amp; Investment"/>
    <m/>
    <n v="9932678.9106366243"/>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3"/>
    <n v="117379.8"/>
    <n v="3.9126600000000004E-2"/>
    <m/>
    <n v="117379.8"/>
    <m/>
    <m/>
    <m/>
    <s v="Not Applicable"/>
    <s v="Not Applicable"/>
    <x v="2"/>
    <x v="6"/>
    <s v="Ministry of Trade and Industry (MINICOM)"/>
    <s v="Sectoral Ministry"/>
    <m/>
    <x v="1"/>
    <s v="2020*"/>
    <n v="2022"/>
    <x v="244"/>
    <x v="1"/>
    <x v="1"/>
    <s v="EIF/UNOPS "/>
    <x v="2"/>
    <x v="3"/>
    <s v="2. Policy, Strategy &amp; Legislation"/>
    <m/>
    <n v="300000"/>
    <s v="Overall project achievements;_x000a_-_x0009_The trade policy was developed as planned._x000a_-_x0009_ The National Cross Border Trade Strategy (NCBTS) was reviewed and updated in consultation with key stakeholders, and was approved at sector level waiting Cabinet approval."/>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4"/>
    <n v="846092.29"/>
    <n v="0.28203076333333332"/>
    <m/>
    <n v="846092.29"/>
    <m/>
    <m/>
    <m/>
    <s v="Not Applicable"/>
    <s v="Not Applicable"/>
    <x v="2"/>
    <x v="6"/>
    <s v="Ministry of Trade and Industry (MINICOM)"/>
    <s v="Sectoral Ministry"/>
    <m/>
    <x v="1"/>
    <s v="2020*"/>
    <n v="2022"/>
    <x v="245"/>
    <x v="1"/>
    <x v="1"/>
    <s v="EIF/UNOPS "/>
    <x v="2"/>
    <x v="3"/>
    <s v="1. Knowledge Products (Capacity Building or Technology Transfer)"/>
    <m/>
    <n v="500000"/>
    <s v="This project aims to integrate Rwanda into global trade in a way which contributes to poverty reduction and sustainable develop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5"/>
    <n v="257500000"/>
    <n v="85.833333333333329"/>
    <m/>
    <m/>
    <m/>
    <n v="352290.12624000001"/>
    <n v="46866.985619999999"/>
    <s v="Not Applicable"/>
    <s v="Not Applicable"/>
    <x v="2"/>
    <x v="6"/>
    <s v="Development Bank of Rwanda (BRD) &amp; Business Development Fund (BDF) "/>
    <s v="Non Government Organizations"/>
    <m/>
    <x v="2"/>
    <n v="2021"/>
    <n v="2026"/>
    <x v="246"/>
    <x v="1"/>
    <x v="0"/>
    <s v="WB and Asian Infrastructure Investment Bank"/>
    <x v="2"/>
    <x v="3"/>
    <s v="3. Budgeting &amp; Investment"/>
    <m/>
    <n v="257500000"/>
    <s v="Objective: To increase access to finance and further support economic recovery mostly through investments._x000a_The ERF 2 will provide funding to key sectors in manufacturing that champion innovation, create employment opportunities and prioritize Made in Rwanda such as construction material, agro processing, textiles and light manufactur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6"/>
    <n v="26018406.57"/>
    <n v="8.6728021900000005"/>
    <m/>
    <n v="10030650.720000001"/>
    <m/>
    <m/>
    <m/>
    <s v="Not Applicable"/>
    <s v="Not Applicable"/>
    <x v="2"/>
    <x v="9"/>
    <s v="MINECOFIN"/>
    <s v="Sectoral Ministry"/>
    <m/>
    <x v="2"/>
    <s v="2020*"/>
    <n v="2024"/>
    <x v="247"/>
    <x v="1"/>
    <x v="1"/>
    <s v="KFW/EU"/>
    <x v="2"/>
    <x v="3"/>
    <s v="1. Knowledge Products (Capacity Building or Technology Transfer)"/>
    <m/>
    <n v="26018406.57"/>
    <s v="The project’s objective is to improve government’s capacity and systems to utilize public funds towards meeting Government goal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7"/>
    <n v="29839126"/>
    <n v="9.946375333333334"/>
    <m/>
    <m/>
    <m/>
    <m/>
    <m/>
    <s v="Not Applicable"/>
    <s v="Not Applicable"/>
    <x v="2"/>
    <x v="9"/>
    <s v="Rwanda Green Fund"/>
    <s v="Sectoral Ministry"/>
    <m/>
    <x v="2"/>
    <n v="2022"/>
    <m/>
    <x v="248"/>
    <x v="1"/>
    <x v="0"/>
    <s v="GIZ/BMGF/DANIDA/BRD"/>
    <x v="1"/>
    <x v="3"/>
    <s v="3. Budgeting &amp; Investment"/>
    <m/>
    <n v="29839126"/>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8"/>
    <n v="213953865"/>
    <n v="71.317954999999998"/>
    <m/>
    <m/>
    <m/>
    <m/>
    <m/>
    <s v="Not Applicable"/>
    <s v="Not Applicable"/>
    <x v="2"/>
    <x v="9"/>
    <s v="Rwanda Green Fund"/>
    <s v="Sectoral Ministry"/>
    <m/>
    <x v="4"/>
    <n v="2022"/>
    <m/>
    <x v="248"/>
    <x v="1"/>
    <x v="0"/>
    <s v="FCDO/GCF/EIB/AFD/SIDA/Afdb"/>
    <x v="1"/>
    <x v="3"/>
    <s v="3. Budgeting &amp; Investment"/>
    <m/>
    <n v="213953865"/>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9"/>
    <n v="35000000"/>
    <n v="11.666666666666666"/>
    <m/>
    <m/>
    <m/>
    <m/>
    <m/>
    <s v="Not Applicable"/>
    <s v="Not Applicable"/>
    <x v="2"/>
    <x v="9"/>
    <s v="Rwanda Green Fund"/>
    <s v="Sectoral Ministry"/>
    <m/>
    <x v="4"/>
    <n v="2022"/>
    <m/>
    <x v="248"/>
    <x v="1"/>
    <x v="0"/>
    <s v="CIF"/>
    <x v="1"/>
    <x v="3"/>
    <s v="3. Budgeting &amp; Investment"/>
    <m/>
    <n v="35000000"/>
    <s v="Ireme Invest is a groundbreaking investment facility that works with Rwanda’s private sector to support green business growth and boost the country’s response to climate chang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0"/>
    <n v="46000000"/>
    <n v="15.333333333333334"/>
    <m/>
    <m/>
    <m/>
    <m/>
    <m/>
    <s v="Not Applicable"/>
    <s v="Not Applicable"/>
    <x v="2"/>
    <x v="9"/>
    <s v="Rwanda Green Fund"/>
    <s v="Sectoral Ministry"/>
    <m/>
    <x v="2"/>
    <n v="2022"/>
    <m/>
    <x v="248"/>
    <x v="1"/>
    <x v="0"/>
    <s v="KFW"/>
    <x v="1"/>
    <x v="3"/>
    <s v="3. Budgeting &amp; Investment"/>
    <m/>
    <n v="46000000"/>
    <s v="Intego will finance the implementation of public sector led projects that align to at least one of the mitigation or adaptation measures as per sectors of intervention in Rwanda's NDC climate action pla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1"/>
    <n v="18000000"/>
    <n v="6"/>
    <m/>
    <m/>
    <m/>
    <m/>
    <m/>
    <s v="Not Applicable"/>
    <s v="Not Applicable"/>
    <x v="2"/>
    <x v="9"/>
    <s v="Rwanda Green Fund"/>
    <s v="Sectoral Ministry"/>
    <m/>
    <x v="4"/>
    <n v="2022"/>
    <m/>
    <x v="248"/>
    <x v="1"/>
    <x v="0"/>
    <s v="NAMA (MAF)"/>
    <x v="1"/>
    <x v="3"/>
    <s v="3. Budgeting &amp; Investment"/>
    <m/>
    <n v="18000000"/>
    <s v="under Irem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2"/>
    <n v="50000000"/>
    <n v="16.666666666666668"/>
    <m/>
    <m/>
    <m/>
    <m/>
    <m/>
    <s v="Not Applicable"/>
    <s v="Not Applicable"/>
    <x v="2"/>
    <x v="9"/>
    <s v="Rwanda Green Fund"/>
    <s v="Sectoral Ministry"/>
    <m/>
    <x v="4"/>
    <n v="2022"/>
    <m/>
    <x v="248"/>
    <x v="1"/>
    <x v="0"/>
    <s v="IMF"/>
    <x v="6"/>
    <x v="3"/>
    <s v="3. Budgeting &amp; Investment"/>
    <m/>
    <n v="50000000"/>
    <s v="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3"/>
    <n v="14407586.699999999"/>
    <n v="4.8025288999999995"/>
    <m/>
    <m/>
    <m/>
    <m/>
    <m/>
    <s v="Not Applicable"/>
    <s v="Not Applicable"/>
    <x v="2"/>
    <x v="9"/>
    <s v="MINECOFIN"/>
    <s v="Sectoral Ministry"/>
    <m/>
    <x v="2"/>
    <s v="2020*"/>
    <n v="2024"/>
    <x v="247"/>
    <x v="1"/>
    <x v="1"/>
    <s v="World Bank"/>
    <x v="6"/>
    <x v="3"/>
    <s v="1. Knowledge Products (Capacity Building or Technology Transfer)"/>
    <m/>
    <n v="14407586.699999999"/>
    <s v="The project’s objective is to strengthen policy alignment of the budget, improve reliability and control of funds for service delivery, and transparency of budget execution and planning"/>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4"/>
    <n v="0"/>
    <n v="0"/>
    <m/>
    <m/>
    <m/>
    <m/>
    <m/>
    <m/>
    <m/>
    <x v="2"/>
    <x v="9"/>
    <s v="MINECOFIN"/>
    <s v="Sectoral Ministry"/>
    <m/>
    <x v="0"/>
    <m/>
    <m/>
    <x v="5"/>
    <x v="0"/>
    <x v="1"/>
    <s v="BMZ/Germany "/>
    <x v="0"/>
    <x v="0"/>
    <s v="1. Knowledge Products (Capacity Building or Technology Transfer)"/>
    <m/>
    <n v="0"/>
    <s v="new areas of investement GIZ project 2024"/>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5"/>
    <n v="475632.43194000004"/>
    <n v="0.15854414398000002"/>
    <n v="175494.00311999998"/>
    <n v="76449.957047999997"/>
    <n v="73420.402386000002"/>
    <n v="73420.402386000002"/>
    <n v="76847.667000000001"/>
    <s v="Not Applicable"/>
    <s v="Not Applicable"/>
    <x v="2"/>
    <x v="9"/>
    <s v="Albertine Rift Conservation Society (ARCOS)"/>
    <s v="Non Government Organizations"/>
    <m/>
    <x v="2"/>
    <n v="2020"/>
    <n v="2025"/>
    <x v="249"/>
    <x v="1"/>
    <x v="0"/>
    <s v="Danish Outdoor Council/Civil Society in Development (DOC-CISU)"/>
    <x v="2"/>
    <x v="3"/>
    <s v="3. Budgeting &amp; Investment"/>
    <m/>
    <n v="475632.43194000004"/>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6"/>
    <n v="50000"/>
    <n v="1.6666666666666666E-2"/>
    <m/>
    <n v="50000"/>
    <m/>
    <m/>
    <m/>
    <s v="Not Applicable"/>
    <s v="Not Applicable"/>
    <x v="2"/>
    <x v="9"/>
    <s v="Albertine Rift Conservation Society (ARCOS)"/>
    <s v="Non Government Organizations"/>
    <m/>
    <x v="4"/>
    <n v="2020"/>
    <n v="2021"/>
    <x v="250"/>
    <x v="1"/>
    <x v="0"/>
    <s v="UNEP-Grid Arental "/>
    <x v="2"/>
    <x v="3"/>
    <s v="3. Budgeting &amp; Investment"/>
    <m/>
    <n v="5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7"/>
    <n v="0"/>
    <n v="0"/>
    <m/>
    <m/>
    <m/>
    <m/>
    <m/>
    <s v=" Support to develop the concept note "/>
    <n v="230000"/>
    <x v="2"/>
    <x v="9"/>
    <s v="ENABEL/EMBASSY OF BELGIUM "/>
    <s v="Non Government Organizations"/>
    <m/>
    <x v="0"/>
    <n v="2020"/>
    <n v="2025"/>
    <x v="251"/>
    <x v="2"/>
    <x v="1"/>
    <s v="ENABEL"/>
    <x v="0"/>
    <x v="0"/>
    <s v="2. Policy, Strategy &amp; Legislation"/>
    <m/>
    <n v="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8"/>
    <n v="124493051.06"/>
    <n v="41.497683686666669"/>
    <m/>
    <n v="7754475.7599999998"/>
    <m/>
    <m/>
    <m/>
    <s v="Not Applicable"/>
    <m/>
    <x v="2"/>
    <x v="5"/>
    <s v="Ministry of Education (MINEDUC)"/>
    <s v="Sectoral Ministry"/>
    <m/>
    <x v="2"/>
    <n v="2020"/>
    <n v="2023"/>
    <x v="252"/>
    <x v="1"/>
    <x v="1"/>
    <s v="World Bank"/>
    <x v="6"/>
    <x v="3"/>
    <s v="1. Knowledge Products (Capacity Building or Technology Transfer)"/>
    <m/>
    <n v="124493051.06"/>
    <s v="The objective of this project is to expand opportunities for the acquisition of quality, market-relevant skills in 5 economic sectors (Energy, Transport and Logistics, and Manufacturing with a focus on ‘Made in Rwanda’ products)."/>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9"/>
    <n v="16996399.050000001"/>
    <n v="5.66546635"/>
    <m/>
    <n v="4249238.9400000004"/>
    <m/>
    <m/>
    <m/>
    <s v="Not Applicable"/>
    <m/>
    <x v="2"/>
    <x v="5"/>
    <s v="RWANDA TECHNICAL VOCATIONAL EDUCATION&amp; TRAINING BOARD (RTB)"/>
    <s v="Local Government (Districts, Provinces, CoK)"/>
    <m/>
    <x v="2"/>
    <n v="2020"/>
    <n v="2023"/>
    <x v="253"/>
    <x v="1"/>
    <x v="1"/>
    <s v="World Bank"/>
    <x v="6"/>
    <x v="3"/>
    <s v="1. Knowledge Products (Capacity Building or Technology Transfer)"/>
    <m/>
    <n v="16996399.050000001"/>
    <s v="1.Employer-led short-term vocational training responding to specific skills requirements (Rapid Response Training)_x000a_2.Provision of labor market relevant skills for out-of-school youth, recognition of skills acquired through informal and non-formal training, and upgrading of the skills of owners and employees of micro enterprises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0"/>
    <n v="18000000"/>
    <n v="6"/>
    <m/>
    <m/>
    <m/>
    <m/>
    <m/>
    <s v="Not Applicable"/>
    <s v="Not Applicable"/>
    <x v="2"/>
    <x v="9"/>
    <s v="ENABEL/EMBASSY OF BELGIUM "/>
    <s v="Non Government Organizations"/>
    <m/>
    <x v="4"/>
    <n v="2022"/>
    <n v="2025"/>
    <x v="254"/>
    <x v="1"/>
    <x v="0"/>
    <s v="ENABEL"/>
    <x v="4"/>
    <x v="1"/>
    <s v="3. Budgeting &amp; Investment"/>
    <m/>
    <n v="18000000"/>
    <m/>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1"/>
    <n v="283914.21000000002"/>
    <n v="9.4638070000000005E-2"/>
    <m/>
    <n v="187298.63"/>
    <m/>
    <m/>
    <m/>
    <s v="Not Applicable"/>
    <s v="Not Applicable"/>
    <x v="2"/>
    <x v="9"/>
    <s v="Ministry of Trade and Industry (MINICOM)"/>
    <s v="Sectoral Ministry"/>
    <m/>
    <x v="1"/>
    <s v="2020*"/>
    <n v="2023"/>
    <x v="255"/>
    <x v="1"/>
    <x v="0"/>
    <s v="Ministry of Finance and Economic Planning (MINECOFIN)/GoR"/>
    <x v="3"/>
    <x v="2"/>
    <s v="3. Budgeting &amp; Investment"/>
    <m/>
    <n v="283914.21000000002"/>
    <s v="The objective of this project is to create off-farm jobs countrywide. Ended project with low perormance"/>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2"/>
    <n v="477810.4"/>
    <n v="0.15927013333333334"/>
    <m/>
    <n v="477810.4"/>
    <m/>
    <m/>
    <m/>
    <s v="Not Applicable"/>
    <s v="Not Applicable"/>
    <x v="2"/>
    <x v="9"/>
    <s v="Rwanda Correctional Service (RCS)"/>
    <s v="Sectoral Ministry"/>
    <m/>
    <x v="1"/>
    <s v="2020*"/>
    <n v="2022"/>
    <x v="256"/>
    <x v="1"/>
    <x v="1"/>
    <s v="Netherlands/GoR"/>
    <x v="1"/>
    <x v="1"/>
    <s v="1. Knowledge Products (Capacity Building or Technology Transfer)"/>
    <m/>
    <n v="477810.4"/>
    <s v="The objective of the project to develop the institutional capacity to deliver professional services and to provide opportunities to prisoners gain skills which will increase their chances of finding gainful employment and achieve self-resilience upon release from prison"/>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3"/>
    <n v="0"/>
    <n v="0"/>
    <m/>
    <m/>
    <m/>
    <m/>
    <m/>
    <s v="1.Review of the concept note and development of the project proposal                2. Support to the development of feasibility study                                                     3. Conduct awaireness raising on climate resilience technologies"/>
    <n v="230000"/>
    <x v="2"/>
    <x v="9"/>
    <s v="Rwanda Environmental NGO's Forum (RENGOF)"/>
    <s v="Non Government Organizations"/>
    <m/>
    <x v="0"/>
    <m/>
    <m/>
    <x v="5"/>
    <x v="0"/>
    <x v="1"/>
    <m/>
    <x v="0"/>
    <x v="0"/>
    <s v="1. Knowledge Products (Capacity Building or Technology Transfer)"/>
    <m/>
    <n v="0"/>
    <s v="New area of Investment"/>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4"/>
    <n v="82610.840385149917"/>
    <n v="2.7536946795049973E-2"/>
    <n v="82610.840385149917"/>
    <m/>
    <m/>
    <m/>
    <m/>
    <s v="Not Applicable"/>
    <s v="Not Applicable"/>
    <x v="2"/>
    <x v="9"/>
    <s v="Rwanda Revenue Authoriry (RRA)"/>
    <s v="Sectoral Ministry"/>
    <m/>
    <x v="1"/>
    <s v="2020*"/>
    <n v="2021"/>
    <x v="257"/>
    <x v="1"/>
    <x v="1"/>
    <s v=" TMEA"/>
    <x v="1"/>
    <x v="3"/>
    <s v="3. Budgeting &amp; Investment"/>
    <m/>
    <n v="82610.840385149917"/>
    <s v="The project contributes to increase the number of taxpayers with EBM "/>
  </r>
  <r>
    <s v="11. Enhanced Environmental management and resilience to climate change "/>
    <s v="11.5 Access to finance (Resource mobilization) enhanced"/>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5"/>
    <n v="2205799.62"/>
    <n v="0.73526654000000002"/>
    <m/>
    <n v="468527.19"/>
    <m/>
    <m/>
    <m/>
    <s v="Not Applicable"/>
    <s v="Not Applicable"/>
    <x v="2"/>
    <x v="9"/>
    <s v="National Public Prosecution Authority (NPPA)"/>
    <s v="Sectoral Ministry"/>
    <m/>
    <x v="2"/>
    <s v="2020*"/>
    <n v="2023"/>
    <x v="258"/>
    <x v="1"/>
    <x v="1"/>
    <s v="Domestic Financing"/>
    <x v="3"/>
    <x v="2"/>
    <s v="1. Knowledge Products (Capacity Building or Technology Transfer)"/>
    <m/>
    <n v="2205799.62"/>
    <s v="Objective of the Project is designed to support the JRO ambition of enhnancing rule of law to promote accountable governance by providing the most suitable IT environment . Low performing project"/>
  </r>
  <r>
    <s v="12. Integrated and sustained  Waste Management Services  "/>
    <s v="12.1 Waste-to-energy (WtE) plants inceased "/>
    <s v="12.1.1 Number of WtE sites"/>
    <s v="To be determined (TBD)"/>
    <s v="To be determined (TBD)"/>
    <s v="To be determined (TBD)"/>
    <n v="8000000"/>
    <s v="Waste"/>
    <s v="Mitigation"/>
    <s v="Ministry of Infrastructure (MININFRA)"/>
    <s v="Sectoral Ministry "/>
    <m/>
    <s v="Sectoral Ministry "/>
    <s v="To be determined (TBD)"/>
    <m/>
    <s v="Development of WtE plants in Kigali and other urban areas through energy recovery options other than LFG. "/>
    <s v="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6"/>
    <n v="11465359.27"/>
    <n v="1.4331699087500001"/>
    <m/>
    <m/>
    <m/>
    <m/>
    <m/>
    <s v="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_x000a_"/>
    <n v="320000"/>
    <x v="10"/>
    <x v="13"/>
    <s v="Ministry of Environment (MoE)"/>
    <s v="Sectoral Ministry"/>
    <m/>
    <x v="5"/>
    <m/>
    <m/>
    <x v="5"/>
    <x v="2"/>
    <x v="0"/>
    <s v="Investing for Employment (IFE)"/>
    <x v="0"/>
    <x v="0"/>
    <s v="3. Budgeting &amp; Investment"/>
    <m/>
    <n v="11465359.27"/>
    <s v="IFE-07-RWA-C1 Concept Note: Project (W1)"/>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7"/>
    <n v="0"/>
    <n v="0"/>
    <m/>
    <m/>
    <m/>
    <m/>
    <m/>
    <s v="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
    <n v="600000"/>
    <x v="10"/>
    <x v="13"/>
    <s v="Ministry of Environment (MoE)"/>
    <s v="Sectoral Ministry"/>
    <m/>
    <x v="0"/>
    <m/>
    <m/>
    <x v="5"/>
    <x v="0"/>
    <x v="0"/>
    <m/>
    <x v="0"/>
    <x v="0"/>
    <m/>
    <m/>
    <n v="0"/>
    <s v="new area of Investment; project with business plan"/>
  </r>
  <r>
    <s v="12. Integrated and sustained  Waste Management Services  "/>
    <s v="12.1 Waste-to-energy (WtE) plants inceased "/>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8"/>
    <n v="7630000"/>
    <n v="0.95374999999999999"/>
    <m/>
    <m/>
    <m/>
    <m/>
    <m/>
    <s v="Not Applicable"/>
    <s v="Not Applicable"/>
    <x v="10"/>
    <x v="13"/>
    <s v="Ministry of Environment (MoE)"/>
    <s v="Sectoral Ministry"/>
    <m/>
    <x v="2"/>
    <n v="2022"/>
    <n v="2026"/>
    <x v="259"/>
    <x v="3"/>
    <x v="0"/>
    <s v="BMZ/Germany"/>
    <x v="1"/>
    <x v="3"/>
    <s v="3. Budgeting &amp; Investment"/>
    <m/>
    <n v="7630000"/>
    <s v="New project GIZ 2024"/>
  </r>
  <r>
    <s v="12. Integrated and sustained  Waste Management Services  "/>
    <s v="12.1 Waste-to-energy (WtE) plants inceased "/>
    <s v="12.1.2 Quantity of energy (MW) generated through f WtE"/>
    <s v="22.1MW (SSP)"/>
    <s v="To be determined (TBD)"/>
    <s v="To be determined (TBD)"/>
    <n v="8000000"/>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x v="1"/>
    <x v="1"/>
    <s v="To be detemined"/>
    <s v="To be determined"/>
    <m/>
    <x v="3"/>
    <m/>
    <m/>
    <x v="5"/>
    <x v="1"/>
    <x v="2"/>
    <m/>
    <x v="0"/>
    <x v="0"/>
    <m/>
    <m/>
    <m/>
    <m/>
  </r>
  <r>
    <s v="12. Integrated and sustained  Waste Management Services  "/>
    <s v="12.2 Landfill gas utilisation increased "/>
    <s v="12.2.1 Number of Sites with LFG capture"/>
    <s v="To be determined (TBD)"/>
    <s v="To be determined (TBD)"/>
    <s v="To be determined (TBD)"/>
    <n v="28000000"/>
    <s v="Waste"/>
    <s v="Mitigation"/>
    <s v="Ministry of Infrastructure (MININFRA)"/>
    <s v="Sectoral Ministry "/>
    <s v="Sectoral Ministry "/>
    <s v="Sectoral Ministry "/>
    <s v="To be determined (TBD)"/>
    <m/>
    <s v="Extraction and utilization of landfill gas (LFG) for power generation in connection to semi- or fully- controlled landfills for urban areas."/>
    <s v=" 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9"/>
    <n v="27893729.68"/>
    <n v="0.99620463142857141"/>
    <m/>
    <m/>
    <m/>
    <m/>
    <m/>
    <s v="Not Applicable"/>
    <s v="Not Applicable"/>
    <x v="10"/>
    <x v="13"/>
    <s v="Water and Sanitation Corporation (WASAC)"/>
    <s v="Sectoral Ministry"/>
    <m/>
    <x v="2"/>
    <s v="2020*"/>
    <n v="2025"/>
    <x v="260"/>
    <x v="1"/>
    <x v="0"/>
    <s v="Not identified"/>
    <x v="2"/>
    <x v="3"/>
    <s v="3. Budgeting &amp; Investment"/>
    <m/>
    <n v="27893729.68"/>
    <s v="Feasibility study ongoing and will be completed March, 2021"/>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0"/>
    <n v="0"/>
    <n v="0"/>
    <m/>
    <m/>
    <m/>
    <m/>
    <m/>
    <s v="1.Suppot to develop projects pipeline from the stratgy                                                                                           "/>
    <n v="250000"/>
    <x v="10"/>
    <x v="13"/>
    <s v="Water and Sanitation Corporation (WASAC)"/>
    <s v="Sectoral Ministry"/>
    <m/>
    <x v="0"/>
    <m/>
    <m/>
    <x v="5"/>
    <x v="0"/>
    <x v="1"/>
    <s v="Not identified"/>
    <x v="0"/>
    <x v="0"/>
    <s v="2. Policy, Strategy &amp; Legislation"/>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1"/>
    <n v="309972.7604410713"/>
    <n v="1.1070455730038261E-2"/>
    <n v="309972.7604410713"/>
    <m/>
    <m/>
    <m/>
    <m/>
    <s v="Not Applicable"/>
    <s v="Not Applicable"/>
    <x v="10"/>
    <x v="13"/>
    <s v="Water and Sanitation Corporation (WASAC)"/>
    <s v="Sectoral Ministry"/>
    <m/>
    <x v="4"/>
    <n v="2021"/>
    <n v="2022"/>
    <x v="261"/>
    <x v="1"/>
    <x v="0"/>
    <s v="WASAC &amp; CoK"/>
    <x v="3"/>
    <x v="2"/>
    <s v="3. Budgeting &amp; Investment"/>
    <m/>
    <n v="309972.7604410713"/>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2"/>
    <n v="1112478.5984215455"/>
    <n v="3.9731378515055198E-2"/>
    <n v="1112478.5984215455"/>
    <m/>
    <m/>
    <m/>
    <m/>
    <s v="Not Applicable"/>
    <s v="Not Applicable"/>
    <x v="10"/>
    <x v="13"/>
    <s v="Water and Sanitation Corporation (WASAC)"/>
    <s v="Sectoral Ministry"/>
    <m/>
    <x v="4"/>
    <n v="2021"/>
    <n v="2022"/>
    <x v="261"/>
    <x v="1"/>
    <x v="0"/>
    <s v="WASAC &amp; CoK"/>
    <x v="3"/>
    <x v="2"/>
    <s v="3. Budgeting &amp; Investment"/>
    <m/>
    <n v="1112478.5984215455"/>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3"/>
    <n v="0"/>
    <n v="0"/>
    <m/>
    <m/>
    <m/>
    <m/>
    <m/>
    <s v=" 1. Support to develop the concept note  2. Support to the development of feasibility study"/>
    <n v="300000"/>
    <x v="10"/>
    <x v="13"/>
    <s v="City of Kigali (CoK)"/>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4"/>
    <n v="0"/>
    <n v="0"/>
    <m/>
    <m/>
    <m/>
    <m/>
    <m/>
    <s v=" 1.Support to develop the concept note and ToR"/>
    <n v="300000"/>
    <x v="10"/>
    <x v="13"/>
    <s v="City of Kigali (CoK)"/>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5"/>
    <n v="0"/>
    <n v="0"/>
    <m/>
    <m/>
    <m/>
    <m/>
    <m/>
    <s v=" 1. Support to develop the concept note                                                               2. Support to the development of feasibility study"/>
    <n v="300000"/>
    <x v="10"/>
    <x v="13"/>
    <s v="Muhanga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6"/>
    <n v="0"/>
    <n v="0"/>
    <m/>
    <m/>
    <m/>
    <m/>
    <m/>
    <s v=" 1. Support to develop the concept note                                                                          2. Support to the development of feasibility study"/>
    <n v="300000"/>
    <x v="10"/>
    <x v="13"/>
    <s v="Muhanga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7"/>
    <n v="0"/>
    <n v="0"/>
    <m/>
    <m/>
    <m/>
    <m/>
    <m/>
    <s v=" 1. Support to develop the concept note  2. Support to the development of feasibility study"/>
    <n v="300000"/>
    <x v="10"/>
    <x v="13"/>
    <s v="Musanze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8"/>
    <n v="0"/>
    <n v="0"/>
    <m/>
    <m/>
    <m/>
    <m/>
    <m/>
    <s v=" 1. Support to develop the concept note                                                                 2. Support to the development of feasibility study"/>
    <n v="300000"/>
    <x v="10"/>
    <x v="13"/>
    <s v="Musanze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9"/>
    <n v="0"/>
    <n v="0"/>
    <m/>
    <m/>
    <m/>
    <m/>
    <m/>
    <s v=" Support to develop the concept note "/>
    <n v="300000"/>
    <x v="10"/>
    <x v="13"/>
    <s v="Nyagatare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0"/>
    <n v="0"/>
    <n v="0"/>
    <m/>
    <m/>
    <m/>
    <m/>
    <m/>
    <s v=" 1. Support to develop the concept note 2. Support to the development of feasibility study"/>
    <n v="300000"/>
    <x v="10"/>
    <x v="13"/>
    <s v="Nyagatare District"/>
    <s v="Local Government (Districts, Provinces, CoK)"/>
    <m/>
    <x v="0"/>
    <n v="2021"/>
    <n v="2025"/>
    <x v="262"/>
    <x v="2"/>
    <x v="0"/>
    <m/>
    <x v="0"/>
    <x v="0"/>
    <m/>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1"/>
    <n v="0"/>
    <n v="0"/>
    <m/>
    <m/>
    <m/>
    <m/>
    <m/>
    <s v=" 1. Support to develop the concept note                                                                         2. Support to the development of feasibility study"/>
    <n v="300000"/>
    <x v="10"/>
    <x v="13"/>
    <s v="Rubavu District"/>
    <s v="Local Government (Districts, Provinces, CoK)"/>
    <m/>
    <x v="0"/>
    <m/>
    <m/>
    <x v="5"/>
    <x v="2"/>
    <x v="0"/>
    <m/>
    <x v="0"/>
    <x v="0"/>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2"/>
    <n v="0"/>
    <n v="0"/>
    <m/>
    <m/>
    <m/>
    <m/>
    <m/>
    <s v=" 1. Support to develop the concept note                                                                        2. Support to the development of feasibility study"/>
    <n v="300000"/>
    <x v="10"/>
    <x v="13"/>
    <s v="Rubavu District"/>
    <s v="Local Government (Districts, Provinces, CoK)"/>
    <m/>
    <x v="0"/>
    <m/>
    <m/>
    <x v="5"/>
    <x v="2"/>
    <x v="0"/>
    <m/>
    <x v="0"/>
    <x v="0"/>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3"/>
    <n v="0"/>
    <n v="0"/>
    <m/>
    <m/>
    <m/>
    <m/>
    <m/>
    <s v=" 1. Support to develop the concept note                                                                          2. Support to the development of feasibility study"/>
    <n v="300000"/>
    <x v="10"/>
    <x v="13"/>
    <s v="Rusizi District"/>
    <s v="Local Government (Districts, Provinces, CoK)"/>
    <m/>
    <x v="0"/>
    <m/>
    <m/>
    <x v="5"/>
    <x v="2"/>
    <x v="0"/>
    <m/>
    <x v="0"/>
    <x v="0"/>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4"/>
    <n v="0"/>
    <n v="0"/>
    <m/>
    <m/>
    <m/>
    <m/>
    <m/>
    <s v=" 1. Support to develop the concept note                                                                       2. Support to the development of feasibility study"/>
    <n v="300000"/>
    <x v="10"/>
    <x v="13"/>
    <s v="Rusizi District"/>
    <s v="Local Government (Districts, Provinces, CoK)"/>
    <m/>
    <x v="0"/>
    <m/>
    <m/>
    <x v="5"/>
    <x v="2"/>
    <x v="0"/>
    <m/>
    <x v="0"/>
    <x v="0"/>
    <m/>
    <m/>
    <n v="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5"/>
    <n v="713892.68506214337"/>
    <n v="2.5496167323647977E-2"/>
    <m/>
    <n v="178473.17126553584"/>
    <n v="178473.17126553584"/>
    <n v="178473.17126553584"/>
    <n v="178473.17126553584"/>
    <s v="Not Applicable"/>
    <s v="Not Applicable"/>
    <x v="3"/>
    <x v="6"/>
    <s v="Rwanda Environment Management Authority (REMA) and Private Sector Federation (PSF)"/>
    <s v="Sectoral Ministry"/>
    <m/>
    <x v="4"/>
    <n v="2021"/>
    <n v="2025"/>
    <x v="263"/>
    <x v="1"/>
    <x v="0"/>
    <s v="Private Sector Federation (PSF)"/>
    <x v="3"/>
    <x v="2"/>
    <s v="3. Budgeting &amp; Investment"/>
    <m/>
    <n v="713892.68506214337"/>
    <s v="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6"/>
    <n v="0"/>
    <n v="0"/>
    <m/>
    <m/>
    <m/>
    <m/>
    <m/>
    <s v=" Support to develop the concept note "/>
    <n v="250000"/>
    <x v="10"/>
    <x v="13"/>
    <s v="Rwanda Environmental NGO's Forum (RENGOF)"/>
    <s v="Non Government Organizations"/>
    <m/>
    <x v="0"/>
    <m/>
    <m/>
    <x v="5"/>
    <x v="2"/>
    <x v="0"/>
    <m/>
    <x v="0"/>
    <x v="0"/>
    <s v="3. Budgeting &amp; Investment"/>
    <m/>
    <n v="0"/>
    <s v="New area of investment"/>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7"/>
    <n v="88000"/>
    <n v="3.142857142857143E-3"/>
    <m/>
    <m/>
    <m/>
    <m/>
    <m/>
    <s v="Not Applicable"/>
    <s v="Not Applicable"/>
    <x v="3"/>
    <x v="11"/>
    <s v="Rwanda Environment Management Authority (REMA)"/>
    <s v="Sectoral Ministry"/>
    <m/>
    <x v="1"/>
    <n v="2021"/>
    <n v="2022"/>
    <x v="261"/>
    <x v="1"/>
    <x v="0"/>
    <s v="Global Environment Facility (GEF) "/>
    <x v="2"/>
    <x v="3"/>
    <s v="3. Budgeting &amp; Investment"/>
    <m/>
    <n v="88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8"/>
    <n v="320000"/>
    <n v="1.1428571428571429E-2"/>
    <m/>
    <m/>
    <m/>
    <m/>
    <m/>
    <s v="Not Applicable"/>
    <s v="Not Applicable"/>
    <x v="3"/>
    <x v="11"/>
    <s v="Rwanda Environment Management Authority (REMA)"/>
    <s v="Sectoral Ministry"/>
    <m/>
    <x v="2"/>
    <n v="2022"/>
    <n v="2023"/>
    <x v="264"/>
    <x v="1"/>
    <x v="0"/>
    <s v="Global Environment Facility (GEF) "/>
    <x v="2"/>
    <x v="3"/>
    <s v="3. Budgeting &amp; Investment"/>
    <m/>
    <n v="32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9"/>
    <n v="60000"/>
    <n v="2.142857142857143E-3"/>
    <m/>
    <m/>
    <m/>
    <m/>
    <m/>
    <s v="Not Applicable"/>
    <s v="Not Applicable"/>
    <x v="3"/>
    <x v="11"/>
    <s v="Rwanda Environment Management Authority (REMA)"/>
    <s v="Sectoral Ministry"/>
    <m/>
    <x v="1"/>
    <n v="2020"/>
    <n v="2024"/>
    <x v="265"/>
    <x v="1"/>
    <x v="1"/>
    <s v="Global Environment Facility (GEF) "/>
    <x v="2"/>
    <x v="3"/>
    <s v="1. Knowledge Products (Capacity Building or Technology Transfer)"/>
    <m/>
    <n v="6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0"/>
    <n v="250000"/>
    <n v="8.9285714285714281E-3"/>
    <m/>
    <m/>
    <m/>
    <m/>
    <m/>
    <s v="Not Applicable"/>
    <s v="Not Applicable"/>
    <x v="3"/>
    <x v="11"/>
    <s v="Rwanda Environment Management Authority (REMA)"/>
    <s v="Sectoral Ministry"/>
    <m/>
    <x v="2"/>
    <n v="2021"/>
    <n v="2024"/>
    <x v="266"/>
    <x v="1"/>
    <x v="1"/>
    <s v="GCF"/>
    <x v="2"/>
    <x v="3"/>
    <s v="1. Knowledge Products (Capacity Building or Technology Transfer)"/>
    <m/>
    <n v="250000"/>
    <m/>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1"/>
    <n v="7284911"/>
    <n v="0.26017539285714286"/>
    <n v="409380"/>
    <n v="1415000"/>
    <n v="2007752"/>
    <n v="1546409"/>
    <n v="1906370"/>
    <m/>
    <m/>
    <x v="3"/>
    <x v="11"/>
    <s v="Rwanda Environment Management Authority (REMA)"/>
    <s v="Sectoral Ministry"/>
    <m/>
    <x v="2"/>
    <n v="2022"/>
    <n v="2027"/>
    <x v="267"/>
    <x v="3"/>
    <x v="0"/>
    <s v="UNDP/GEF"/>
    <x v="2"/>
    <x v="3"/>
    <s v="3. Budgeting &amp; Investment"/>
    <m/>
    <n v="7284911"/>
    <s v="Updated fron Without support to ongoing (UNDP 2024)"/>
  </r>
  <r>
    <s v="12. Integrated and sustained  Waste Management Services  "/>
    <s v="12.2 Landfill gas utilisation increased "/>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2"/>
    <n v="0"/>
    <n v="0"/>
    <m/>
    <m/>
    <m/>
    <m/>
    <m/>
    <s v=" Support to develop the concept note "/>
    <n v="300000"/>
    <x v="3"/>
    <x v="11"/>
    <s v="Rwanda Environment Management Authority (REMA)"/>
    <s v="Sectoral Ministry"/>
    <m/>
    <x v="0"/>
    <m/>
    <m/>
    <x v="5"/>
    <x v="2"/>
    <x v="0"/>
    <m/>
    <x v="0"/>
    <x v="0"/>
    <m/>
    <m/>
    <n v="0"/>
    <s v="New area of investment"/>
  </r>
  <r>
    <s v="12. Integrated and sustained  Waste Management Services  "/>
    <s v="12.2 Landfill gas utilisation increased "/>
    <s v="12.2.2 Quantity (MW) of LFG genera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x v="1"/>
    <x v="1"/>
    <s v="To be detemined"/>
    <s v="To be determined"/>
    <m/>
    <x v="3"/>
    <m/>
    <m/>
    <x v="5"/>
    <x v="1"/>
    <x v="2"/>
    <m/>
    <x v="0"/>
    <x v="0"/>
    <m/>
    <m/>
    <m/>
    <m/>
  </r>
  <r>
    <s v="12. Integrated and sustained  Waste Management Services  "/>
    <s v="12.3 Aerobic composting increased"/>
    <s v="12.3.1 Amount produced (t)"/>
    <s v="To be determined (TBD)"/>
    <s v="To be determined (TBD)"/>
    <s v="To be determined (TBD)"/>
    <n v="6000000"/>
    <s v="Waste"/>
    <s v="Mitigation"/>
    <s v="Ministry of Infrastructure (MININFRA)"/>
    <s v="Sectoral Ministry "/>
    <m/>
    <s v="Sectoral Ministry "/>
    <s v="To be determined (TBD)"/>
    <m/>
    <s v="Development of commercial scale aerobic composting systems for agricultural and forestry residue, manure, food processing, household kitchen and garden waste, and biosolids (organic solids from treated sewage)."/>
    <s v="Reduction in CH4 emissions, since methane-producing microbes are not active in the presence of oxygen."/>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x v="1"/>
    <x v="1"/>
    <s v="To be detemined"/>
    <s v="To be determined"/>
    <m/>
    <x v="3"/>
    <m/>
    <m/>
    <x v="5"/>
    <x v="1"/>
    <x v="2"/>
    <m/>
    <x v="0"/>
    <x v="0"/>
    <m/>
    <m/>
    <m/>
    <m/>
  </r>
  <r>
    <s v="12. Integrated and sustained  Waste Management Services  "/>
    <s v="12.3 Aerobic composting increased"/>
    <s v="12.3.2 Composting rate (% organic waste compos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x v="1"/>
    <x v="1"/>
    <s v="To be detemined"/>
    <s v="To be determined"/>
    <m/>
    <x v="3"/>
    <m/>
    <m/>
    <x v="5"/>
    <x v="1"/>
    <x v="2"/>
    <m/>
    <x v="0"/>
    <x v="0"/>
    <m/>
    <m/>
    <m/>
    <m/>
  </r>
  <r>
    <s v="12. Integrated and sustained  Waste Management Services  "/>
    <s v="12.4 Waste-water treatment plants (WWTP) increased "/>
    <s v="12.4.1 Number of WWTP facilities"/>
    <s v="To be determined (TBD)"/>
    <s v="To be determined (TBD)"/>
    <s v="To be determined (TBD)"/>
    <n v="1500000"/>
    <s v="Waste"/>
    <s v="Mitigation"/>
    <s v="Ministry of Infrastructure (MININFRA)"/>
    <s v="Sectoral Ministry "/>
    <s v="Sectoral Ministry "/>
    <s v="Sectoral Ministry "/>
    <s v="To be determined (TBD)"/>
    <m/>
    <s v="Investment in wastewater treatment and reuse technology, reducing methane emissions from wastewater and providing a nutrient-rich digestate that can be used as a fertilizer. "/>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3"/>
    <n v="1643635.0982646428"/>
    <n v="1.0957567321764285"/>
    <n v="61994.552088214259"/>
    <n v="61994.552088214259"/>
    <n v="61994.552088214259"/>
    <n v="354305.02068000002"/>
    <n v="1103346.42132"/>
    <s v="Not Applicable"/>
    <s v="Not Applicable"/>
    <x v="10"/>
    <x v="13"/>
    <s v="Ministry of Infrastructure (MININFRA)"/>
    <s v="Sectoral Ministry"/>
    <m/>
    <x v="2"/>
    <s v="2020*"/>
    <n v="2026"/>
    <x v="268"/>
    <x v="1"/>
    <x v="1"/>
    <s v="Wolrd Bank/GoR"/>
    <x v="2"/>
    <x v="3"/>
    <s v="1. Knowledge Products (Capacity Building or Technology Transfer)"/>
    <m/>
    <n v="1020967.9661646427"/>
    <s v="Extended from $309,373 from ongoing to ongoing . MINECOFIN MTPIP"/>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4"/>
    <n v="112889184"/>
    <n v="75.259456"/>
    <m/>
    <m/>
    <m/>
    <m/>
    <m/>
    <s v="Not Applicable"/>
    <s v="Not Applicable"/>
    <x v="10"/>
    <x v="13"/>
    <s v="Ministry of Infrastructure (MININFRA)"/>
    <s v="Sectoral Ministry"/>
    <m/>
    <x v="2"/>
    <s v="2020*"/>
    <n v="2024"/>
    <x v="269"/>
    <x v="1"/>
    <x v="0"/>
    <s v="AfDB and EIB"/>
    <x v="6"/>
    <x v="3"/>
    <s v="3. Budgeting &amp; Investment"/>
    <m/>
    <n v="112889184"/>
    <s v="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5"/>
    <n v="3125763.4254590906"/>
    <n v="2.0838422836393939"/>
    <n v="3125763.4254590906"/>
    <m/>
    <m/>
    <m/>
    <m/>
    <s v="Not Applicable"/>
    <s v="Not Applicable"/>
    <x v="10"/>
    <x v="13"/>
    <s v="Ministry of Infrastructure (MININFRA)"/>
    <s v="Sectoral Ministry"/>
    <m/>
    <x v="4"/>
    <n v="2021"/>
    <n v="2022"/>
    <x v="261"/>
    <x v="1"/>
    <x v="0"/>
    <s v="WASAC &amp; AfDB"/>
    <x v="1"/>
    <x v="3"/>
    <s v="3. Budgeting &amp; Investment"/>
    <m/>
    <n v="3125763.425459090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6"/>
    <n v="4479399.1080500754"/>
    <n v="2.9862660720333838"/>
    <n v="4479399.1080500754"/>
    <m/>
    <m/>
    <m/>
    <m/>
    <s v="Not Applicable"/>
    <s v="Not Applicable"/>
    <x v="10"/>
    <x v="13"/>
    <s v="Ministry of Infrastructure (MININFRA)"/>
    <s v="Sectoral Ministry"/>
    <m/>
    <x v="4"/>
    <n v="2021"/>
    <n v="2022"/>
    <x v="261"/>
    <x v="1"/>
    <x v="0"/>
    <s v="GoR, WASAC &amp; Kigali Water Ltd (Metito)"/>
    <x v="3"/>
    <x v="2"/>
    <s v="3. Budgeting &amp; Investment"/>
    <m/>
    <n v="4479399.108050075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7"/>
    <n v="791847.7862475951"/>
    <n v="0.52789852416506344"/>
    <n v="791847.7862475951"/>
    <m/>
    <m/>
    <m/>
    <m/>
    <s v="Not Applicable"/>
    <s v="Not Applicable"/>
    <x v="10"/>
    <x v="13"/>
    <s v="Ministry of Infrastructure (MININFRA)"/>
    <s v="Sectoral Ministry"/>
    <m/>
    <x v="4"/>
    <n v="2021"/>
    <n v="2022"/>
    <x v="261"/>
    <x v="1"/>
    <x v="0"/>
    <s v="WASAC&amp; AfDB"/>
    <x v="1"/>
    <x v="3"/>
    <s v="3. Budgeting &amp; Investment"/>
    <m/>
    <n v="791847.7862475951"/>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8"/>
    <n v="14084838.527336443"/>
    <n v="9.3898923515576289"/>
    <n v="14084838.527336443"/>
    <m/>
    <m/>
    <m/>
    <m/>
    <s v="Not Applicable"/>
    <s v="Not Applicable"/>
    <x v="10"/>
    <x v="13"/>
    <s v="Ministry of Infrastructure (MININFRA)"/>
    <s v="Sectoral Ministry"/>
    <m/>
    <x v="4"/>
    <n v="2021"/>
    <n v="2022"/>
    <x v="261"/>
    <x v="1"/>
    <x v="0"/>
    <s v="WASAC, AfDB &amp; CoK"/>
    <x v="1"/>
    <x v="3"/>
    <s v="3. Budgeting &amp; Investment"/>
    <m/>
    <n v="14084838.52733644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9"/>
    <n v="2462317.332747465"/>
    <n v="1.6415448884983099"/>
    <n v="2462317.332747465"/>
    <m/>
    <m/>
    <m/>
    <m/>
    <s v="Not Applicable"/>
    <s v="Not Applicable"/>
    <x v="10"/>
    <x v="13"/>
    <s v="Ministry of Infrastructure (MININFRA)"/>
    <s v="Sectoral Ministry"/>
    <m/>
    <x v="4"/>
    <n v="2021"/>
    <n v="2022"/>
    <x v="261"/>
    <x v="1"/>
    <x v="0"/>
    <s v="WASAC, AfDB &amp; CoK"/>
    <x v="1"/>
    <x v="3"/>
    <s v="3. Budgeting &amp; Investment"/>
    <m/>
    <n v="2462317.332747465"/>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0"/>
    <n v="51662.126740178552"/>
    <n v="3.4441417826785704E-2"/>
    <n v="51662.126740178552"/>
    <m/>
    <m/>
    <m/>
    <m/>
    <s v="Not Applicable"/>
    <s v="Not Applicable"/>
    <x v="10"/>
    <x v="13"/>
    <s v="Ministry of Infrastructure (MININFRA)"/>
    <s v="Sectoral Ministry"/>
    <m/>
    <x v="4"/>
    <n v="2021"/>
    <n v="2022"/>
    <x v="261"/>
    <x v="1"/>
    <x v="0"/>
    <s v="WASAC &amp; Districts"/>
    <x v="3"/>
    <x v="2"/>
    <s v="3. Budgeting &amp; Investment"/>
    <m/>
    <n v="51662.12674017855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1"/>
    <n v="197233.54105551704"/>
    <n v="0.13148902737034468"/>
    <n v="197233.54105551704"/>
    <m/>
    <m/>
    <m/>
    <m/>
    <s v="Not Applicable"/>
    <s v="Not Applicable"/>
    <x v="10"/>
    <x v="13"/>
    <s v="Ministry of Infrastructure (MININFRA)"/>
    <s v="Sectoral Ministry"/>
    <m/>
    <x v="4"/>
    <n v="2021"/>
    <n v="2022"/>
    <x v="261"/>
    <x v="1"/>
    <x v="0"/>
    <s v="WASAC &amp; Districts"/>
    <x v="3"/>
    <x v="2"/>
    <s v="3. Budgeting &amp; Investment"/>
    <m/>
    <n v="197233.54105551704"/>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2"/>
    <n v="1319607.399908623"/>
    <n v="0.87973826660574861"/>
    <n v="1319607.399908623"/>
    <m/>
    <m/>
    <m/>
    <m/>
    <s v="Not Applicable"/>
    <s v="Not Applicable"/>
    <x v="10"/>
    <x v="13"/>
    <s v="Ministry of Infrastructure (MININFRA)"/>
    <s v="Sectoral Ministry"/>
    <m/>
    <x v="4"/>
    <n v="2021"/>
    <n v="2022"/>
    <x v="261"/>
    <x v="1"/>
    <x v="0"/>
    <s v="WASAC &amp; CoK"/>
    <x v="3"/>
    <x v="2"/>
    <s v="3. Budgeting &amp; Investment"/>
    <m/>
    <n v="1319607.399908623"/>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3"/>
    <n v="7762073.3812609222"/>
    <n v="5.1747155875072819"/>
    <n v="7762073.3812609222"/>
    <m/>
    <m/>
    <m/>
    <m/>
    <s v="Not Applicable"/>
    <s v="Not Applicable"/>
    <x v="10"/>
    <x v="13"/>
    <s v="Ministry of Infrastructure (MININFRA)"/>
    <s v="Sectoral Ministry"/>
    <m/>
    <x v="4"/>
    <n v="2021"/>
    <n v="2022"/>
    <x v="261"/>
    <x v="1"/>
    <x v="0"/>
    <s v="WASAC &amp; CoK"/>
    <x v="3"/>
    <x v="2"/>
    <s v="3. Budgeting &amp; Investment"/>
    <m/>
    <n v="7762073.3812609222"/>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4"/>
    <n v="0"/>
    <n v="0"/>
    <m/>
    <m/>
    <m/>
    <m/>
    <m/>
    <s v="1.Review of the concept note and development of the project proposal                  2. Support to the development of feasibility study"/>
    <n v="250000"/>
    <x v="10"/>
    <x v="13"/>
    <s v="Lake Victoria Basin Integrated Water Resources Management Programme"/>
    <s v="Non Government Organizations"/>
    <m/>
    <x v="5"/>
    <m/>
    <m/>
    <x v="5"/>
    <x v="2"/>
    <x v="0"/>
    <m/>
    <x v="0"/>
    <x v="0"/>
    <s v="3. Budgeting &amp; Investment"/>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5"/>
    <n v="182883.92866023208"/>
    <n v="0.12192261910682138"/>
    <n v="182883.92866023208"/>
    <m/>
    <m/>
    <m/>
    <m/>
    <s v="Not Applicable"/>
    <s v="Not Applicable"/>
    <x v="10"/>
    <x v="13"/>
    <s v="Ministry of Infrastructure (MININFRA)"/>
    <s v="Sectoral Ministry"/>
    <m/>
    <x v="4"/>
    <n v="2021"/>
    <n v="2022"/>
    <x v="261"/>
    <x v="1"/>
    <x v="1"/>
    <s v="MINECOFIN,_x000a_MININFRA,_x000a_WASAC &amp;_x000a_Districts"/>
    <x v="3"/>
    <x v="2"/>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6"/>
    <n v="182883.92866023208"/>
    <n v="0.12192261910682138"/>
    <n v="182883.92866023208"/>
    <m/>
    <m/>
    <m/>
    <m/>
    <s v="Not Applicable"/>
    <s v="Not Applicable"/>
    <x v="10"/>
    <x v="13"/>
    <s v="Ministry of Infrastructure (MININFRA)"/>
    <s v="Sectoral Ministry"/>
    <m/>
    <x v="4"/>
    <n v="2021"/>
    <n v="2022"/>
    <x v="261"/>
    <x v="1"/>
    <x v="1"/>
    <s v="MINECOFIN,_x000a_MININFRA,_x000a_WASAC &amp;_x000a_Districts"/>
    <x v="3"/>
    <x v="2"/>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7"/>
    <n v="182883.92866023208"/>
    <n v="0.12192261910682138"/>
    <n v="182883.92866023208"/>
    <m/>
    <m/>
    <m/>
    <m/>
    <s v="Not Applicable"/>
    <s v="Not Applicable"/>
    <x v="10"/>
    <x v="13"/>
    <s v="Ministry of Infrastructure (MININFRA)"/>
    <s v="Sectoral Ministry"/>
    <m/>
    <x v="4"/>
    <n v="2021"/>
    <n v="2022"/>
    <x v="261"/>
    <x v="1"/>
    <x v="1"/>
    <s v="MINECOFIN,_x000a_MININFRA,_x000a_WASAC &amp;_x000a_Districts"/>
    <x v="3"/>
    <x v="2"/>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8"/>
    <n v="0"/>
    <n v="0"/>
    <m/>
    <m/>
    <m/>
    <m/>
    <m/>
    <m/>
    <m/>
    <x v="10"/>
    <x v="13"/>
    <s v="Ministry of Infrastructure (MININFRA)"/>
    <s v="Sectoral Ministry"/>
    <m/>
    <x v="0"/>
    <m/>
    <m/>
    <x v="5"/>
    <x v="2"/>
    <x v="0"/>
    <s v="MINECOFIN,_x000a_MININFRA,_x000a_WASAC &amp;_x000a_Districts"/>
    <x v="0"/>
    <x v="0"/>
    <s v="3. Budgeting &amp; Investment"/>
    <m/>
    <n v="0"/>
    <s v="New project MINECOFIn MTPIP 2024, Mixed funds $67,24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9"/>
    <n v="182883.92866023208"/>
    <n v="0.12192261910682138"/>
    <n v="182883.92866023208"/>
    <m/>
    <m/>
    <m/>
    <m/>
    <s v="Not Applicable"/>
    <s v="Not Applicable"/>
    <x v="10"/>
    <x v="13"/>
    <s v="Ministry of Infrastructure (MININFRA)"/>
    <s v="Sectoral Ministry"/>
    <m/>
    <x v="4"/>
    <n v="2021"/>
    <n v="2022"/>
    <x v="261"/>
    <x v="1"/>
    <x v="1"/>
    <s v="MINECOFIN,_x000a_MININFRA,_x000a_WASAC &amp;_x000a_Districts"/>
    <x v="3"/>
    <x v="2"/>
    <s v="1. Knowledge Products (Capacity Building or Technology Transfer)"/>
    <m/>
    <n v="182883.92866023208"/>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0"/>
    <n v="4712499.2357879896"/>
    <n v="3.141666157191993"/>
    <n v="4712499.2357879896"/>
    <m/>
    <m/>
    <m/>
    <m/>
    <s v="Not Applicable"/>
    <s v="Not Applicable"/>
    <x v="10"/>
    <x v="13"/>
    <s v="Water and Sanitation Corporation (WASAC)"/>
    <s v="Sectoral Ministry"/>
    <m/>
    <x v="4"/>
    <n v="2021"/>
    <n v="2022"/>
    <x v="261"/>
    <x v="1"/>
    <x v="0"/>
    <s v="WASAC, AfDB &amp; Districts"/>
    <x v="1"/>
    <x v="3"/>
    <s v="3. Budgeting &amp; Investment"/>
    <m/>
    <n v="4712499.2357879896"/>
    <m/>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1"/>
    <n v="90240000"/>
    <n v="60.16"/>
    <n v="40000000"/>
    <n v="50240000"/>
    <m/>
    <m/>
    <m/>
    <s v="1.Review of the concept note and development of the project proposal            2. Support to the development of feasibility study"/>
    <n v="250000"/>
    <x v="10"/>
    <x v="13"/>
    <s v="Water and Sanitation Corporation (WASAC)"/>
    <s v="Sectoral Ministry"/>
    <m/>
    <x v="5"/>
    <n v="2021"/>
    <n v="2022"/>
    <x v="261"/>
    <x v="2"/>
    <x v="0"/>
    <s v="French Embassy"/>
    <x v="0"/>
    <x v="0"/>
    <s v="3. Budgeting &amp; Investment"/>
    <m/>
    <n v="9024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2"/>
    <n v="115000000"/>
    <n v="76.666666666666671"/>
    <m/>
    <n v="15000000"/>
    <n v="100000000"/>
    <m/>
    <m/>
    <s v="1.Review of the concept note and development of the project proposal          2. Support to the development of feasibility study"/>
    <n v="250000"/>
    <x v="10"/>
    <x v="13"/>
    <s v="Water and Sanitation Corporation (WASAC)"/>
    <s v="Sectoral Ministry"/>
    <m/>
    <x v="5"/>
    <n v="2024"/>
    <n v="2027"/>
    <x v="270"/>
    <x v="2"/>
    <x v="0"/>
    <m/>
    <x v="0"/>
    <x v="0"/>
    <s v="3. Budgeting &amp; Investment"/>
    <m/>
    <n v="1150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3"/>
    <n v="3700000"/>
    <n v="2.4666666666666668"/>
    <n v="1700000"/>
    <n v="2000000"/>
    <m/>
    <m/>
    <m/>
    <s v="1.Review of the concept note and development of the project proposal            2. Support to the development of feasibility study"/>
    <n v="250000"/>
    <x v="10"/>
    <x v="13"/>
    <s v="Water and Sanitation Corporation (WASAC)"/>
    <s v="Sectoral Ministry"/>
    <m/>
    <x v="5"/>
    <n v="2023"/>
    <n v="2026"/>
    <x v="271"/>
    <x v="2"/>
    <x v="0"/>
    <s v="Ministry of Finance and Economic Planning (MINECOFIN)/GoR"/>
    <x v="0"/>
    <x v="0"/>
    <s v="3. Budgeting &amp; Investment"/>
    <m/>
    <n v="37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4"/>
    <n v="0"/>
    <n v="0"/>
    <m/>
    <m/>
    <m/>
    <n v="0"/>
    <n v="0"/>
    <s v=" 1. Support to develop the concept note                                                                      2. Support to the development of feasibility study"/>
    <n v="300000"/>
    <x v="10"/>
    <x v="13"/>
    <s v="Water and Sanitation Corporation (WASAC)"/>
    <s v="Sectoral Ministry"/>
    <m/>
    <x v="0"/>
    <n v="2023"/>
    <n v="2026"/>
    <x v="5"/>
    <x v="2"/>
    <x v="0"/>
    <m/>
    <x v="0"/>
    <x v="0"/>
    <s v="3. Budgeting &amp; Investment"/>
    <m/>
    <n v="0"/>
    <s v="New project , MINEcOFIN MTPIP2024, Mixed funds $13,295,259"/>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5"/>
    <n v="7687146.8200000003"/>
    <n v="5.1247645466666665"/>
    <m/>
    <m/>
    <m/>
    <m/>
    <m/>
    <m/>
    <m/>
    <x v="10"/>
    <x v="13"/>
    <s v="Water and Sanitation Corporation (WASAC)"/>
    <s v="Sectoral Ministry"/>
    <m/>
    <x v="5"/>
    <n v="2023"/>
    <n v="2026"/>
    <x v="272"/>
    <x v="2"/>
    <x v="0"/>
    <m/>
    <x v="0"/>
    <x v="0"/>
    <s v="3. Budgeting &amp; Investment"/>
    <m/>
    <n v="7687146.8200000003"/>
    <s v="New project 2022"/>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6"/>
    <n v="45900000"/>
    <n v="30.6"/>
    <m/>
    <n v="10000000"/>
    <n v="35900000"/>
    <m/>
    <m/>
    <s v="1.Review of the concept note and development of the project proposal                            2. Support to the development of feasibility study"/>
    <n v="250000"/>
    <x v="10"/>
    <x v="13"/>
    <s v="Water and Sanitation Corporation (WASAC)"/>
    <s v="Sectoral Ministry"/>
    <m/>
    <x v="5"/>
    <n v="2024"/>
    <n v="2027"/>
    <x v="270"/>
    <x v="2"/>
    <x v="0"/>
    <s v="Ministry of Finance and Economic Planning (MINECOFIN)/GoR"/>
    <x v="0"/>
    <x v="0"/>
    <s v="3. Budgeting &amp; Investment"/>
    <m/>
    <n v="4590000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7"/>
    <n v="0"/>
    <n v="0"/>
    <m/>
    <m/>
    <m/>
    <m/>
    <m/>
    <s v=" 1. Support to develop the concept note                                                                      2. Support to the development of feasibility study"/>
    <n v="250000"/>
    <x v="10"/>
    <x v="13"/>
    <s v="Muhanga District"/>
    <s v="Local Government (Districts, Provinces, CoK)"/>
    <m/>
    <x v="0"/>
    <m/>
    <m/>
    <x v="5"/>
    <x v="2"/>
    <x v="0"/>
    <m/>
    <x v="0"/>
    <x v="0"/>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8"/>
    <n v="0"/>
    <n v="0"/>
    <m/>
    <m/>
    <m/>
    <m/>
    <m/>
    <s v=" 1. Support to develop the concept note                                                                2. Support to the development of feasibility study"/>
    <n v="250000"/>
    <x v="10"/>
    <x v="13"/>
    <s v="Musanze District"/>
    <s v="Local Government (Districts, Provinces, CoK)"/>
    <m/>
    <x v="0"/>
    <m/>
    <m/>
    <x v="5"/>
    <x v="2"/>
    <x v="0"/>
    <m/>
    <x v="0"/>
    <x v="0"/>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9"/>
    <n v="0"/>
    <n v="0"/>
    <m/>
    <m/>
    <m/>
    <m/>
    <m/>
    <s v=" 1. Support to develop the concept note                                                                  2. Support to the development of feasibility study"/>
    <n v="250000"/>
    <x v="10"/>
    <x v="13"/>
    <s v="Nyagatare District"/>
    <s v="Local Government (Districts, Provinces, CoK)"/>
    <m/>
    <x v="0"/>
    <m/>
    <m/>
    <x v="5"/>
    <x v="2"/>
    <x v="0"/>
    <m/>
    <x v="0"/>
    <x v="0"/>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0"/>
    <n v="0"/>
    <n v="0"/>
    <m/>
    <m/>
    <m/>
    <m/>
    <m/>
    <s v=" Support to develop the concept note "/>
    <n v="250000"/>
    <x v="10"/>
    <x v="13"/>
    <s v="Rubavu District"/>
    <s v="Local Government (Districts, Provinces, CoK)"/>
    <m/>
    <x v="0"/>
    <m/>
    <m/>
    <x v="5"/>
    <x v="2"/>
    <x v="0"/>
    <m/>
    <x v="0"/>
    <x v="0"/>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1"/>
    <n v="0"/>
    <n v="0"/>
    <m/>
    <m/>
    <m/>
    <m/>
    <m/>
    <s v=" 1. Support to develop the concept note                                                                 2. Support to the development of feasibility study"/>
    <n v="250000"/>
    <x v="10"/>
    <x v="13"/>
    <s v="Rubavu District"/>
    <s v="Local Government (Districts, Provinces, CoK)"/>
    <m/>
    <x v="0"/>
    <m/>
    <m/>
    <x v="5"/>
    <x v="2"/>
    <x v="0"/>
    <m/>
    <x v="0"/>
    <x v="0"/>
    <m/>
    <m/>
    <n v="0"/>
    <s v="New area of investment"/>
  </r>
  <r>
    <s v="12. Integrated and sustained  Waste Management Services  "/>
    <s v="12.4 Waste-water treatment plants (WWTP) increased "/>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2"/>
    <n v="20849.689175193322"/>
    <n v="1.3899792783462215E-2"/>
    <n v="20849.689175193322"/>
    <m/>
    <m/>
    <m/>
    <m/>
    <s v="Not Applicable"/>
    <s v="Not Applicable"/>
    <x v="10"/>
    <x v="13"/>
    <s v="DUHAMIC-ADRI"/>
    <s v="Non Government Organizations"/>
    <m/>
    <x v="1"/>
    <s v="2020*"/>
    <n v="2020"/>
    <x v="273"/>
    <x v="1"/>
    <x v="0"/>
    <m/>
    <x v="1"/>
    <x v="3"/>
    <s v="3. Budgeting &amp; Investment"/>
    <m/>
    <n v="20849.689175193322"/>
    <s v="Nyarugenge, Rwamagana,Kayonza"/>
  </r>
  <r>
    <s v="12. Integrated and sustained  Waste Management Services  "/>
    <s v="12.4 Waste-water treatment plants (WWTP) increased "/>
    <s v="12.4.2 Number of households connected to WWTP disaggregated by gender of head of household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3"/>
    <n v="12458252.1335"/>
    <n v="8.3055014223333341"/>
    <n v="1274700.8"/>
    <m/>
    <m/>
    <n v="3485679.9307200001"/>
    <n v="7697871.4027800001"/>
    <s v="Not Applicable"/>
    <s v="Not Applicable"/>
    <x v="10"/>
    <x v="13"/>
    <s v="Water and Sanitation Corporation (WASAC)"/>
    <s v="Sectoral Ministry"/>
    <m/>
    <x v="2"/>
    <s v="2020*"/>
    <n v="2026"/>
    <x v="274"/>
    <x v="1"/>
    <x v="0"/>
    <s v="ADF, KFW, CDF/GoR "/>
    <x v="1"/>
    <x v="3"/>
    <s v="2. Policy, Strategy &amp; Legislation"/>
    <m/>
    <n v="14535889.523290906"/>
    <s v="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n v="164300000"/>
    <s v="Water"/>
    <s v="Adaptation"/>
    <s v="Ministry of Environment (MoE)_x000a_"/>
    <s v="Environment or Climate Change"/>
    <s v="Environment or Climate Change"/>
    <s v="Sectoral Ministry "/>
    <s v="To be determined (TBD)"/>
    <m/>
    <m/>
    <s v="Global mitigation of climate change and promote carbon sequestration through Ecosystem rehabilitation "/>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4"/>
    <n v="0"/>
    <n v="0"/>
    <m/>
    <m/>
    <m/>
    <m/>
    <m/>
    <s v="No immediate activity  so far "/>
    <n v="250000"/>
    <x v="3"/>
    <x v="14"/>
    <s v="Rwanda Water Resources Board (RWB)"/>
    <s v="Sectoral Ministry"/>
    <m/>
    <x v="0"/>
    <m/>
    <m/>
    <x v="5"/>
    <x v="0"/>
    <x v="0"/>
    <m/>
    <x v="0"/>
    <x v="0"/>
    <s v="3. Budgeting &amp; Investment"/>
    <m/>
    <n v="0"/>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5"/>
    <n v="10000000"/>
    <n v="6.0864272671941569E-2"/>
    <m/>
    <m/>
    <m/>
    <m/>
    <m/>
    <s v="1.Review of the concept note and development of the project proposal                       2. Support to the development of feasibility study"/>
    <n v="260000"/>
    <x v="3"/>
    <x v="14"/>
    <s v="Rwanda Water Resources Board (RWB)"/>
    <s v="Sectoral Ministry"/>
    <m/>
    <x v="5"/>
    <m/>
    <m/>
    <x v="5"/>
    <x v="0"/>
    <x v="0"/>
    <s v="GCF"/>
    <x v="0"/>
    <x v="0"/>
    <s v="3. Budgeting &amp; Investment"/>
    <m/>
    <n v="10000000"/>
    <s v="Concept note submited to GCF"/>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6"/>
    <n v="28080"/>
    <n v="1.7090687766281194E-4"/>
    <m/>
    <n v="28080"/>
    <m/>
    <m/>
    <m/>
    <s v="Not Applicable"/>
    <m/>
    <x v="3"/>
    <x v="14"/>
    <s v="ARECO Rwanda Nziza"/>
    <s v="Non Government Organizations"/>
    <m/>
    <x v="1"/>
    <n v="2021"/>
    <n v="2022"/>
    <x v="275"/>
    <x v="3"/>
    <x v="1"/>
    <s v="SNV"/>
    <x v="2"/>
    <x v="3"/>
    <s v="4. Monitoring &amp; Evaluation (M&amp;E)"/>
    <m/>
    <n v="28080"/>
    <s v="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7"/>
    <n v="0"/>
    <n v="0"/>
    <m/>
    <m/>
    <m/>
    <m/>
    <m/>
    <s v=" 1.Support to develop the concept note                                                                2. Purchase and distribution of water storage equipment "/>
    <n v="260000"/>
    <x v="3"/>
    <x v="14"/>
    <s v="Rwanda Water Resources Board (RWB)"/>
    <s v="Sectoral Ministry"/>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8"/>
    <n v="0"/>
    <n v="0"/>
    <m/>
    <m/>
    <m/>
    <m/>
    <m/>
    <s v=" Support to develop the concept note and develop awereness tools"/>
    <n v="260000"/>
    <x v="3"/>
    <x v="14"/>
    <s v="Rwanda Water Resources Board (RWB)"/>
    <s v="Sectoral Ministry"/>
    <m/>
    <x v="0"/>
    <m/>
    <m/>
    <x v="5"/>
    <x v="2"/>
    <x v="1"/>
    <m/>
    <x v="0"/>
    <x v="0"/>
    <s v="1. Knowledge Products (Capacity Building or Technology Transfer)"/>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9"/>
    <n v="26554424.219999999"/>
    <n v="0.16162157163724894"/>
    <m/>
    <m/>
    <m/>
    <m/>
    <m/>
    <s v=" Support to develop the concept note and develop awereness tools"/>
    <n v="260000"/>
    <x v="3"/>
    <x v="14"/>
    <s v="Rwanda Water Resources Board (RWB)"/>
    <s v="Sectoral Ministry"/>
    <m/>
    <x v="5"/>
    <m/>
    <m/>
    <x v="5"/>
    <x v="2"/>
    <x v="0"/>
    <m/>
    <x v="0"/>
    <x v="0"/>
    <s v="3. Budgeting &amp; Investment"/>
    <m/>
    <n v="26554424.219999999"/>
    <s v="Concept note 2022, 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0"/>
    <n v="0"/>
    <n v="0"/>
    <m/>
    <m/>
    <m/>
    <m/>
    <m/>
    <s v=" 1.Support to develop the concept note. . Purchase and distribution of water storage equipment "/>
    <n v="260000"/>
    <x v="3"/>
    <x v="14"/>
    <s v="Rwanda Water Resources Board (RWB)"/>
    <s v="Sectoral Ministry"/>
    <m/>
    <x v="5"/>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1"/>
    <n v="171001.68641920207"/>
    <n v="1.0407893269580163E-3"/>
    <n v="171001.68641920207"/>
    <m/>
    <m/>
    <m/>
    <m/>
    <s v="Not Applicable"/>
    <s v="Not Applicable"/>
    <x v="3"/>
    <x v="11"/>
    <s v="Rwanda Environment Management Authority (REMA)"/>
    <s v="Sectoral Ministry"/>
    <m/>
    <x v="1"/>
    <s v="2020*"/>
    <n v="2021"/>
    <x v="276"/>
    <x v="1"/>
    <x v="0"/>
    <s v="ITALY"/>
    <x v="1"/>
    <x v="1"/>
    <s v="3. Budgeting &amp; Investment"/>
    <m/>
    <n v="171001.68641920207"/>
    <s v=" Gasabo, Kicukiro"/>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2"/>
    <n v="0"/>
    <n v="0"/>
    <m/>
    <m/>
    <m/>
    <m/>
    <m/>
    <s v="1.Review of the concept note and development of the project proposal  2. Support to the development of feasibility study"/>
    <n v="350000"/>
    <x v="3"/>
    <x v="11"/>
    <s v="Ministry of Environment (MoE)"/>
    <s v="Sectoral Ministry"/>
    <m/>
    <x v="5"/>
    <m/>
    <m/>
    <x v="5"/>
    <x v="0"/>
    <x v="0"/>
    <m/>
    <x v="0"/>
    <x v="0"/>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3"/>
    <n v="0"/>
    <n v="0"/>
    <m/>
    <m/>
    <m/>
    <m/>
    <m/>
    <s v="1.Review of the concept note and development of the project proposal  2. Support to the development of feasibility study"/>
    <n v="350000"/>
    <x v="3"/>
    <x v="11"/>
    <s v="Rwanda Environment Management Authority (REMA)"/>
    <s v="Sectoral Ministry"/>
    <m/>
    <x v="0"/>
    <m/>
    <m/>
    <x v="5"/>
    <x v="0"/>
    <x v="0"/>
    <m/>
    <x v="0"/>
    <x v="0"/>
    <s v="2. Policy, Strategy &amp; Legislation"/>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4"/>
    <n v="0"/>
    <n v="0"/>
    <m/>
    <m/>
    <m/>
    <m/>
    <m/>
    <s v="1.Review of the concept note and development of the project proposal  2. Support to the development of feasibility study"/>
    <n v="350000"/>
    <x v="3"/>
    <x v="11"/>
    <s v="Rwanda Environment Management Authority (REMA)"/>
    <s v="Sectoral Ministry"/>
    <m/>
    <x v="0"/>
    <m/>
    <m/>
    <x v="5"/>
    <x v="2"/>
    <x v="0"/>
    <s v="Rwanda Green Fund "/>
    <x v="0"/>
    <x v="0"/>
    <m/>
    <m/>
    <n v="0"/>
    <s v="New area of investement                                                                                Updated from  (REMA,2024)"/>
  </r>
  <r>
    <s v="jmjmmjjmm   p"/>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5"/>
    <n v="0"/>
    <n v="0"/>
    <m/>
    <m/>
    <m/>
    <m/>
    <m/>
    <s v="1.Review of the concept note and development of the project proposal  2. Support to the development of feasibility study"/>
    <n v="350000"/>
    <x v="3"/>
    <x v="11"/>
    <s v="International Union for Conservation of Nature (IUCN)"/>
    <s v="Sectoral Ministry"/>
    <m/>
    <x v="0"/>
    <m/>
    <m/>
    <x v="5"/>
    <x v="2"/>
    <x v="0"/>
    <s v="RPCL"/>
    <x v="0"/>
    <x v="0"/>
    <m/>
    <m/>
    <n v="0"/>
    <s v="New area of investement                                                                                Updated from  (IUCN,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6"/>
    <n v="0"/>
    <n v="0"/>
    <m/>
    <m/>
    <m/>
    <m/>
    <m/>
    <s v="1.Review of the concept note and development of the project proposal  2. Support to the development of feasibility study"/>
    <n v="350000"/>
    <x v="3"/>
    <x v="11"/>
    <s v="Rwanda Environment Management Authority (REMA)"/>
    <s v="Sectoral Ministry"/>
    <m/>
    <x v="0"/>
    <m/>
    <m/>
    <x v="5"/>
    <x v="2"/>
    <x v="0"/>
    <s v="KfW"/>
    <x v="0"/>
    <x v="0"/>
    <m/>
    <m/>
    <n v="0"/>
    <s v="New area of investement                                                                                Updated from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7"/>
    <n v="2483558.7651102506"/>
    <n v="1.5115999787646078E-2"/>
    <m/>
    <n v="161473.03361019894"/>
    <n v="848706.44135373202"/>
    <n v="636801.80319195846"/>
    <n v="836577.48695436097"/>
    <s v="Not Applicable"/>
    <s v="Not Applicable"/>
    <x v="3"/>
    <x v="11"/>
    <s v="Rwanda Environment Management Authority (REMA)"/>
    <s v="Sectoral Ministry"/>
    <m/>
    <x v="2"/>
    <s v="2020*"/>
    <n v="2027"/>
    <x v="277"/>
    <x v="1"/>
    <x v="0"/>
    <s v="FONERWA, ITALY, LDCFII "/>
    <x v="1"/>
    <x v="3"/>
    <s v="3. Budgeting &amp; Investment"/>
    <m/>
    <n v="2483558.7651102506"/>
    <s v="Kicukiro, Gasabo                                                                                Updated from $1,114,274 (REMA,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8"/>
    <n v="3000000"/>
    <n v="1.8259281801582473E-2"/>
    <m/>
    <m/>
    <n v="1000000"/>
    <n v="1000000"/>
    <n v="1000000"/>
    <s v="Not Applicable"/>
    <s v="Not Applicable"/>
    <x v="3"/>
    <x v="11"/>
    <s v="Rwanda Wildlife Conservaation Association (RWCA)"/>
    <s v="Non Government Organizations"/>
    <s v="Dr. Olivier Nsengimana"/>
    <x v="2"/>
    <n v="2020"/>
    <n v="2024"/>
    <x v="278"/>
    <x v="1"/>
    <x v="0"/>
    <s v="U, National geographic society, Rainforest Track, water aid Rwanda, Worldlife conservation society"/>
    <x v="2"/>
    <x v="3"/>
    <s v="3. Budgeting &amp; Investment"/>
    <m/>
    <n v="3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9"/>
    <n v="960000"/>
    <n v="5.8429701765063905E-3"/>
    <m/>
    <m/>
    <n v="960000"/>
    <m/>
    <m/>
    <s v="Not Applicable"/>
    <s v="Not Applicable"/>
    <x v="3"/>
    <x v="11"/>
    <s v="Rwanda Wildlife Conservaation Association (RWCA)"/>
    <s v="Non Government Organizations"/>
    <s v="Dr. Olivier Nsengimana"/>
    <x v="2"/>
    <n v="2020"/>
    <n v="2024"/>
    <x v="278"/>
    <x v="1"/>
    <x v="0"/>
    <s v="EU, National geographic society, Rainforest Track, water aid Rwanda, Worldlife conservation society"/>
    <x v="2"/>
    <x v="3"/>
    <s v="3. Budgeting &amp; Investment"/>
    <m/>
    <n v="96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0"/>
    <n v="4000000"/>
    <n v="2.4345709068776627E-2"/>
    <m/>
    <m/>
    <n v="4000000"/>
    <m/>
    <m/>
    <s v="Not Applicable"/>
    <s v="Not Applicable"/>
    <x v="3"/>
    <x v="11"/>
    <s v="Rwanda Wildlife Conservaation Association (RWCA)"/>
    <s v="Non Government Organizations"/>
    <s v="Dr. Olivier Nsengimana"/>
    <x v="4"/>
    <n v="2024"/>
    <n v="2027"/>
    <x v="279"/>
    <x v="1"/>
    <x v="0"/>
    <s v="FONERWA, ITALY, LDCFII "/>
    <x v="2"/>
    <x v="3"/>
    <s v="3. Budgeting &amp; Investment"/>
    <m/>
    <n v="4000000"/>
    <s v="RWCA New projec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1"/>
    <n v="16534700"/>
    <n v="0.10063724893487523"/>
    <m/>
    <m/>
    <m/>
    <m/>
    <m/>
    <s v="1.Review of the concept note and development of the project proposal  2. Support to the development of feasibility study  3. Conduct awaireness raising on climate resilience technologies"/>
    <n v="350000"/>
    <x v="3"/>
    <x v="11"/>
    <s v="Albertine Rift Conservation Society (ARCOS)"/>
    <s v="Non Government Organizations"/>
    <m/>
    <x v="5"/>
    <m/>
    <m/>
    <x v="5"/>
    <x v="0"/>
    <x v="0"/>
    <s v="International Climate Initiative ( IKI) "/>
    <x v="0"/>
    <x v="0"/>
    <s v="3. Budgeting &amp; Investment"/>
    <m/>
    <n v="16534700"/>
    <s v="Developed by International Union for Conservation of Nature (IUCN) in collaboration with the Ministry of Ministry of Environment and Albertine Rift Conservation Society ( ARCOS)"/>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2"/>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3"/>
    <n v="0"/>
    <n v="0"/>
    <m/>
    <m/>
    <m/>
    <m/>
    <m/>
    <s v=" Support to develop the concept note "/>
    <n v="300000"/>
    <x v="3"/>
    <x v="11"/>
    <s v="Albertine Rift Conservation Society (ARCOS)"/>
    <s v="Non Government Organizations"/>
    <m/>
    <x v="0"/>
    <m/>
    <m/>
    <x v="5"/>
    <x v="2"/>
    <x v="0"/>
    <m/>
    <x v="0"/>
    <x v="0"/>
    <s v="3. Budgeting &amp; Investment"/>
    <m/>
    <n v="0"/>
    <s v="New area of investment 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4"/>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5"/>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6"/>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7"/>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8"/>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9"/>
    <n v="0"/>
    <n v="0"/>
    <m/>
    <m/>
    <m/>
    <m/>
    <m/>
    <s v=" Support to develop the concept note "/>
    <n v="300000"/>
    <x v="3"/>
    <x v="11"/>
    <s v="City of Kigali (CoK)"/>
    <s v="Local Government (Districts, Provinces, CoK)"/>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0"/>
    <n v="0"/>
    <n v="0"/>
    <m/>
    <m/>
    <m/>
    <m/>
    <m/>
    <s v=" Support to develop the concept note "/>
    <n v="300000"/>
    <x v="0"/>
    <x v="11"/>
    <s v="Rwanda Agriculture Board (RAB)"/>
    <s v="Sectoral Ministry"/>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1"/>
    <n v="590692.4340079031"/>
    <n v="3.5952065368709866E-3"/>
    <n v="590692.4340079031"/>
    <m/>
    <m/>
    <m/>
    <m/>
    <s v="Not Applicable"/>
    <s v="Not Applicable"/>
    <x v="3"/>
    <x v="11"/>
    <s v="Ngororero District"/>
    <s v="Local Government (Districts, Provinces, CoK)"/>
    <m/>
    <x v="1"/>
    <s v="2020*"/>
    <n v="2020"/>
    <x v="280"/>
    <x v="1"/>
    <x v="0"/>
    <s v="FONERWA"/>
    <x v="3"/>
    <x v="2"/>
    <s v="3. Budgeting &amp; Investment"/>
    <m/>
    <n v="590692.4340079031"/>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2"/>
    <n v="1465411.69866"/>
    <n v="8.9191217203895314E-3"/>
    <m/>
    <m/>
    <m/>
    <n v="522259.42235999997"/>
    <n v="943152.27630000003"/>
    <s v="Not Applicable"/>
    <s v="Not Applicable"/>
    <x v="3"/>
    <x v="11"/>
    <s v="Rwanda Water Resources Board (RWB)"/>
    <s v="Sectoral Ministry"/>
    <m/>
    <x v="2"/>
    <n v="2023"/>
    <n v="2026"/>
    <x v="281"/>
    <x v="1"/>
    <x v="0"/>
    <s v="Ministry of Finance and Economic Planning (MINECOFIN)/GoR"/>
    <x v="3"/>
    <x v="2"/>
    <s v="3. Budgeting &amp; Investment"/>
    <m/>
    <n v="1465411.69866"/>
    <s v="Submitted to MINECOFIN.                                                             Updated from indicative to ongoing (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idem as above "/>
    <x v="583"/>
    <n v="399374.81833472446"/>
    <n v="2.4307657841431797E-3"/>
    <m/>
    <n v="36117.122068759156"/>
    <n v="230002.18120541127"/>
    <n v="133042.26262658078"/>
    <n v="213.25243397325855"/>
    <s v="Not Applicable"/>
    <s v="Not Applicable"/>
    <x v="3"/>
    <x v="11"/>
    <s v="Albertine Rift Conservation Society (ARCOS)"/>
    <s v="Non Government Organizations"/>
    <m/>
    <x v="2"/>
    <n v="2022"/>
    <n v="2027"/>
    <x v="282"/>
    <x v="1"/>
    <x v="0"/>
    <s v="German Federal Ministry of Environment through the International Climate Initiative (IKI)/ Global Nature Fund"/>
    <x v="2"/>
    <x v="3"/>
    <s v="3. Budgeting &amp; Investment"/>
    <m/>
    <n v="399374.81833472446"/>
    <s v="ARCOS 2024"/>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4"/>
    <n v="0"/>
    <n v="0"/>
    <m/>
    <m/>
    <m/>
    <m/>
    <m/>
    <s v="1.Review of the concept note and development of the project proposal            2. Support to the development of feasibility study"/>
    <n v="300000"/>
    <x v="3"/>
    <x v="14"/>
    <s v="Rwanda Water Resources Board (RWB)"/>
    <s v="Sectoral Ministry"/>
    <s v="Musana S.Bernard, "/>
    <x v="0"/>
    <m/>
    <m/>
    <x v="5"/>
    <x v="0"/>
    <x v="0"/>
    <s v="FONERWA"/>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5"/>
    <n v="0"/>
    <n v="0"/>
    <m/>
    <m/>
    <m/>
    <m/>
    <m/>
    <s v="1.Support to develop the concept note and project proposal                                 2. Support to the development of feasibility study"/>
    <n v="300000"/>
    <x v="3"/>
    <x v="14"/>
    <s v="Rwanda Water Resources Board (RWB)"/>
    <s v="Sectoral Ministry"/>
    <m/>
    <x v="0"/>
    <m/>
    <m/>
    <x v="5"/>
    <x v="0"/>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6"/>
    <n v="765910.21003756311"/>
    <n v="4.661656786595028E-3"/>
    <m/>
    <m/>
    <m/>
    <m/>
    <m/>
    <s v="1.Review of the concept note and development of the project proposal                          2. Support to the development of feasibility study"/>
    <n v="300000"/>
    <x v="3"/>
    <x v="11"/>
    <s v="Rwanda Water Resources Board (RWB)"/>
    <s v="Sectoral Ministry"/>
    <m/>
    <x v="5"/>
    <n v="2021"/>
    <n v="2024"/>
    <x v="0"/>
    <x v="0"/>
    <x v="0"/>
    <s v="Ministry of Finance and Economic Planning (MINECOFIN)/GoR"/>
    <x v="0"/>
    <x v="0"/>
    <s v="3. Budgeting &amp; Investment"/>
    <m/>
    <n v="765910.21003756311"/>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Trade and Industry (MINICOM)"/>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7"/>
    <n v="12347738.387284342"/>
    <n v="7.515361160854743E-2"/>
    <n v="4115912.7957614474"/>
    <n v="4115912.7957614474"/>
    <n v="4115912.7957614474"/>
    <m/>
    <m/>
    <s v="Not Applicable"/>
    <s v="Not Applicable"/>
    <x v="3"/>
    <x v="11"/>
    <s v="Ministry of Trade and Industry (MINICOM)"/>
    <s v="Sectoral Ministry"/>
    <m/>
    <x v="1"/>
    <s v="2020*"/>
    <n v="2023"/>
    <x v="283"/>
    <x v="1"/>
    <x v="0"/>
    <s v="Ministry of Finance and Economic Planning (MINECOFIN)/GoR"/>
    <x v="3"/>
    <x v="2"/>
    <s v="3. Budgeting &amp; Investment"/>
    <m/>
    <n v="12347738.387284342"/>
    <s v="The project’s objective is to relocate the Gikondo industrial park that has been identified as a marchland so as to conserve and protect the environment. Project was put on hold"/>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8"/>
    <n v="1567483.6871513617"/>
    <n v="9.5403754543600828E-3"/>
    <n v="182938.69051457665"/>
    <n v="1384544.9966367851"/>
    <m/>
    <m/>
    <m/>
    <s v="Not Applicable"/>
    <s v="Not Applicable"/>
    <x v="3"/>
    <x v="14"/>
    <s v="Rwanda Water Resources Board (RWB)"/>
    <s v="Sectoral Ministry"/>
    <m/>
    <x v="2"/>
    <n v="2020"/>
    <n v="2023"/>
    <x v="284"/>
    <x v="1"/>
    <x v="0"/>
    <s v="FONERWA"/>
    <x v="3"/>
    <x v="2"/>
    <s v="3. Budgeting &amp; Investment"/>
    <m/>
    <n v="1567483.6871513617"/>
    <m/>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9"/>
    <n v="13503734.013013363"/>
    <n v="8.2189494905741706E-2"/>
    <n v="29843.609233146606"/>
    <n v="188382.95132127954"/>
    <n v="2348949.9638479855"/>
    <n v="10936557.488610951"/>
    <n v="0"/>
    <m/>
    <m/>
    <x v="3"/>
    <x v="14"/>
    <s v="Rwanda Environment Management Authority (REMA)"/>
    <s v="Sectoral Ministry"/>
    <m/>
    <x v="2"/>
    <n v="2021"/>
    <n v="2025"/>
    <x v="285"/>
    <x v="0"/>
    <x v="0"/>
    <s v="NDF"/>
    <x v="1"/>
    <x v="3"/>
    <s v="3. Budgeting &amp; Investment"/>
    <m/>
    <n v="13503734.013013363"/>
    <s v="At indicative status,the project was called Tackling storm water, soil erosion, and sedimentation in Kigali City flood hotspots (Gatsata, Gisozi and MAGERWA-RWANDEX).                              Updated from indicative ( by RWB) to ongoing (REMA)"/>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0"/>
    <n v="47890.6662"/>
    <n v="2.9148305660377358E-4"/>
    <m/>
    <m/>
    <m/>
    <n v="47890.6662"/>
    <m/>
    <m/>
    <m/>
    <x v="3"/>
    <x v="14"/>
    <s v="Rwanda Water Resources Board (RWB)"/>
    <s v="Sectoral Ministry"/>
    <m/>
    <x v="2"/>
    <n v="2023"/>
    <n v="2024"/>
    <x v="286"/>
    <x v="1"/>
    <x v="0"/>
    <s v="Grant (Source TBD)"/>
    <x v="2"/>
    <x v="1"/>
    <s v="3. Budgeting &amp; Investment"/>
    <m/>
    <n v="47890.6662"/>
    <s v="New project (MINE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1"/>
    <n v="872397.04946517816"/>
    <n v="5.3097811896845905E-3"/>
    <m/>
    <m/>
    <m/>
    <m/>
    <m/>
    <s v="1.Review of the concept note and development of the project proposal  2. Support to the development of feasibility study"/>
    <n v="260000"/>
    <x v="3"/>
    <x v="14"/>
    <s v="Rwanda Water Resources Board (RWB)"/>
    <s v="Sectoral Ministry"/>
    <s v="Remy Nobert DUHUZE"/>
    <x v="5"/>
    <n v="2021"/>
    <n v="2024"/>
    <x v="287"/>
    <x v="0"/>
    <x v="0"/>
    <s v="Ministry of Finance and Economic Planning (MINECOFIN)/GoR"/>
    <x v="0"/>
    <x v="0"/>
    <s v="3. Budgeting &amp; Investment"/>
    <m/>
    <n v="872397.04946517816"/>
    <s v="Submitted to MINECOFIN"/>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2"/>
    <n v="3566316.554913858"/>
    <n v="2.1706126323273633E-2"/>
    <n v="0"/>
    <n v="0"/>
    <n v="204554.12750198398"/>
    <n v="1355627.0064539129"/>
    <n v="2006135.4209579611"/>
    <m/>
    <m/>
    <x v="3"/>
    <x v="14"/>
    <s v="Rwanda Environment Management Authority (REMA)"/>
    <s v="Sectoral Ministry"/>
    <m/>
    <x v="2"/>
    <n v="2024"/>
    <n v="2029"/>
    <x v="288"/>
    <x v="3"/>
    <x v="0"/>
    <s v="WB (IDA)"/>
    <x v="1"/>
    <x v="3"/>
    <s v="3. Budgeting &amp; Investment"/>
    <m/>
    <n v="50000000"/>
    <s v="Full proposal in development under NDC deep dive project/FONERWA.                                                                              Updated from indicative (Climate adaptation in the volcanoes region of Rwanda by RWB) to ongoing VCRP by REMA (2024)    https://projects.worldbank.org/en/projects-operations/project-detail/P17816 1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3"/>
    <n v="30500000"/>
    <n v="0.1856360316494218"/>
    <m/>
    <m/>
    <m/>
    <m/>
    <m/>
    <s v="1.Review of the concept note and development of the project proposal  2. Support to the development of feasibility study"/>
    <n v="260000"/>
    <x v="3"/>
    <x v="14"/>
    <s v="Rwanda Water Resources Board (RWB)"/>
    <s v="Sectoral Ministry"/>
    <m/>
    <x v="5"/>
    <m/>
    <m/>
    <x v="5"/>
    <x v="0"/>
    <x v="0"/>
    <s v="GCF"/>
    <x v="0"/>
    <x v="0"/>
    <s v="3. Budgeting &amp; Investment"/>
    <m/>
    <n v="30500000"/>
    <s v="Concept Note development and Feasibility study Submitted to AfDB"/>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4"/>
    <n v="32761.333333333332"/>
    <n v="1.9939947250963684E-4"/>
    <n v="32761.333333333332"/>
    <m/>
    <m/>
    <m/>
    <m/>
    <s v="Not Applicable"/>
    <s v="Not Applicable"/>
    <x v="3"/>
    <x v="11"/>
    <s v="Rwanda Environment Management Authority (REMA)"/>
    <s v="Sectoral Ministry"/>
    <m/>
    <x v="1"/>
    <s v="2020*"/>
    <n v="2021"/>
    <x v="289"/>
    <x v="1"/>
    <x v="0"/>
    <s v="GGGI and Italian Ministry of Environment,  Lands and Seas (IMELS) "/>
    <x v="2"/>
    <x v="3"/>
    <s v="1. Knowledge Products (Capacity Building or Technology Transfer)"/>
    <m/>
    <n v="32761.333333333332"/>
    <s v="https://gggi.org/project/project-reference-profiles-rwanda-rw15-imels-gggi-contribution-agreement-phase-2/ "/>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5"/>
    <n v="0"/>
    <n v="0"/>
    <m/>
    <m/>
    <m/>
    <m/>
    <m/>
    <s v=" Support to develop the concept note and cconduct feasibility study"/>
    <n v="550000"/>
    <x v="3"/>
    <x v="11"/>
    <s v="Vie et Environment Rwanda (VER)"/>
    <s v="Non Government Organizations"/>
    <m/>
    <x v="0"/>
    <m/>
    <m/>
    <x v="5"/>
    <x v="2"/>
    <x v="0"/>
    <m/>
    <x v="0"/>
    <x v="0"/>
    <s v="3. Budgeting &amp; Investment"/>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6"/>
    <n v="31600.631306229199"/>
    <n v="1.923349440427827E-4"/>
    <n v="15800.3156531146"/>
    <n v="15800.3156531146"/>
    <m/>
    <m/>
    <m/>
    <s v="Not Applicable"/>
    <s v="Not Applicable"/>
    <x v="3"/>
    <x v="14"/>
    <s v="DUHAMIC-ADRI"/>
    <s v="Non Government Organizations"/>
    <m/>
    <x v="1"/>
    <s v="2020*"/>
    <n v="2022"/>
    <x v="194"/>
    <x v="1"/>
    <x v="1"/>
    <m/>
    <x v="1"/>
    <x v="3"/>
    <s v="1. Knowledge Products (Capacity Building or Technology Transfer)"/>
    <m/>
    <n v="31600.631306229199"/>
    <s v="Functionnal environmental committee at District level (Rulindo and Gakenke)"/>
  </r>
  <r>
    <s v="13. Integrated and sustainable water resources management to maximize reliable, efficient and productive investments"/>
    <s v="13.1 National Water Security through water conservation practices, wetlands restoration, water storage and efficient water use developed"/>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7"/>
    <n v="1956029.7703083153"/>
    <n v="1.1905232929448055E-2"/>
    <n v="643813.42343610513"/>
    <n v="643813.42343610513"/>
    <n v="643813.42343610513"/>
    <n v="7800"/>
    <n v="16789.5"/>
    <s v="Not Applicable"/>
    <s v="Not Applicable"/>
    <x v="3"/>
    <x v="15"/>
    <s v="Rwanda Water Resources Board (RWB)"/>
    <s v="Sectoral Ministry"/>
    <m/>
    <x v="2"/>
    <s v="2020*"/>
    <n v="2030"/>
    <x v="290"/>
    <x v="1"/>
    <x v="0"/>
    <s v="Living water international/GoR "/>
    <x v="2"/>
    <x v="3"/>
    <s v="3. Budgeting &amp; Investment"/>
    <m/>
    <n v="3219067.1171805258"/>
    <s v="Countrywide Updated MINCOFIN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8"/>
    <n v="177823727.19499999"/>
    <n v="1.0823111819537432"/>
    <n v="59954231.75"/>
    <m/>
    <m/>
    <n v="34361893.363980003"/>
    <n v="83507602.081019998"/>
    <s v="Not Applicable"/>
    <s v="Not Applicable"/>
    <x v="10"/>
    <x v="15"/>
    <s v="Water and Sanitation Corporation (WASAC)"/>
    <s v="Sectoral Ministry"/>
    <m/>
    <x v="2"/>
    <s v="2020*"/>
    <n v="2026"/>
    <x v="291"/>
    <x v="1"/>
    <x v="0"/>
    <s v="AfDB"/>
    <x v="2"/>
    <x v="3"/>
    <s v="3. Budgeting &amp; Investment"/>
    <m/>
    <n v="479633854"/>
    <s v=" increase water supply and sanitation in the city of Kigali, and 6 satellite cities (Rubavu, Rusizi, Nyagatare, Muhanga, Huye, Musanze and Karongi).                                                             Extended (initial $ 479,633,854)MINECOFIN MTPIP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9"/>
    <n v="13821409.12542"/>
    <n v="8.4123001372002432E-2"/>
    <n v="974992.2"/>
    <m/>
    <m/>
    <n v="5269496.9254200002"/>
    <n v="7576920"/>
    <s v="Not Applicable"/>
    <s v="Not Applicable"/>
    <x v="10"/>
    <x v="15"/>
    <s v="Water and Sanitation Corporation (WASAC)"/>
    <s v="Sectoral Ministry"/>
    <m/>
    <x v="2"/>
    <s v="2020*"/>
    <n v="2026"/>
    <x v="292"/>
    <x v="1"/>
    <x v="0"/>
    <s v="JICA/GoR "/>
    <x v="1"/>
    <x v="1"/>
    <s v="3. Budgeting &amp; Investment"/>
    <m/>
    <n v="20646355.082341269"/>
    <s v="Improve water access and production in urban cities (Nyarugenge  Bugesera, Kicukiro, Gasabo and Gicumbi)                                                                          Extended from Concluded ($7,799,938)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0"/>
    <n v="392340"/>
    <n v="2.3879488740109556E-3"/>
    <m/>
    <m/>
    <m/>
    <n v="78780"/>
    <n v="313560"/>
    <s v="Not Applicable"/>
    <s v="Not Applicable"/>
    <x v="10"/>
    <x v="15"/>
    <s v="Nyagatare District/LODA"/>
    <s v="Local Government (Districts, Provinces, CoK)"/>
    <m/>
    <x v="2"/>
    <n v="2023"/>
    <n v="2026"/>
    <x v="293"/>
    <x v="1"/>
    <x v="0"/>
    <s v="Ministry of Finance and Economic Planning (MINECOFIN)/GoR"/>
    <x v="3"/>
    <x v="2"/>
    <s v="3. Budgeting &amp; Investment"/>
    <m/>
    <n v="392340"/>
    <s v="Nyagatare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1"/>
    <n v="8009734.5248315651"/>
    <n v="4.8750666614921272E-2"/>
    <n v="4004867.2624157825"/>
    <n v="4004867.2624157825"/>
    <m/>
    <m/>
    <m/>
    <s v="Not Applicable"/>
    <s v="Not Applicable"/>
    <x v="10"/>
    <x v="15"/>
    <s v="Water and Sanitation Corporation (WASAC)"/>
    <s v="Sectoral Ministry"/>
    <m/>
    <x v="1"/>
    <s v="2020*"/>
    <n v="2022"/>
    <x v="294"/>
    <x v="1"/>
    <x v="0"/>
    <s v="UNICEF/GoR"/>
    <x v="1"/>
    <x v="3"/>
    <s v="3. Budgeting &amp; Investment"/>
    <m/>
    <n v="8009734.5248315651"/>
    <s v="Improve water access for critical districts up to 70 % (Gatsibo, Gicumbi, Burera, Gisagara, Muhanga and  Bugesera)"/>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2"/>
    <n v="2606655.5622800002"/>
    <n v="1.586521949044431E-2"/>
    <n v="915247"/>
    <n v="915247"/>
    <m/>
    <n v="677935.81362000003"/>
    <n v="98225.748659999997"/>
    <s v="Not Applicable"/>
    <s v="Not Applicable"/>
    <x v="10"/>
    <x v="15"/>
    <s v="Water and Sanitation Corporation (WASAC)"/>
    <s v="Sectoral Ministry"/>
    <m/>
    <x v="2"/>
    <s v="2020*"/>
    <n v="2026"/>
    <x v="295"/>
    <x v="1"/>
    <x v="0"/>
    <s v="CHINA/GoR"/>
    <x v="1"/>
    <x v="1"/>
    <s v="3. Budgeting &amp; Investment"/>
    <m/>
    <n v="7182891.0667171627"/>
    <s v="Extended from Concluded ($6,406,730)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3"/>
    <n v="12333751.804060001"/>
    <n v="7.5068483287035914E-2"/>
    <n v="2396213.6"/>
    <n v="2396213.6"/>
    <m/>
    <n v="341924.60405999998"/>
    <n v="7199400"/>
    <s v="Not Applicable"/>
    <s v="Not Applicable"/>
    <x v="10"/>
    <x v="15"/>
    <s v="Water and Sanitation Corporation (WASAC)"/>
    <s v="Sectoral Ministry"/>
    <m/>
    <x v="2"/>
    <s v="2020*"/>
    <n v="2026"/>
    <x v="296"/>
    <x v="1"/>
    <x v="0"/>
    <s v="Water for People/ GoR "/>
    <x v="1"/>
    <x v="3"/>
    <s v="3. Budgeting &amp; Investment"/>
    <m/>
    <n v="21918607.075307667"/>
    <s v="Gicumbi.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4"/>
    <n v="14118471.197441656"/>
    <n v="8.5931048067204238E-2"/>
    <m/>
    <m/>
    <m/>
    <m/>
    <m/>
    <s v="Not Applicable"/>
    <s v="Not Applicable"/>
    <x v="10"/>
    <x v="15"/>
    <s v="Water and Sanitation Corporation (WASAC)"/>
    <s v="Sectoral Ministry"/>
    <m/>
    <x v="2"/>
    <n v="2020"/>
    <n v="2024"/>
    <x v="297"/>
    <x v="1"/>
    <x v="0"/>
    <s v="Ministry of Finance and Economic Planning (MINECOFIN)/GoR"/>
    <x v="3"/>
    <x v="2"/>
    <s v="3. Budgeting &amp; Investment"/>
    <m/>
    <n v="14118471.197441656"/>
    <s v="Construction of Nyankora Water supply system in Nyagatare Distri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5"/>
    <n v="1404806.5014777877"/>
    <n v="8.5502525957260357E-3"/>
    <m/>
    <m/>
    <m/>
    <m/>
    <m/>
    <s v="Not Applicable"/>
    <s v="Not Applicable"/>
    <x v="10"/>
    <x v="15"/>
    <s v="Water and Sanitation Corporation (WASAC)"/>
    <s v="Sectoral Ministry"/>
    <m/>
    <x v="1"/>
    <n v="2020"/>
    <n v="2021"/>
    <x v="298"/>
    <x v="1"/>
    <x v="0"/>
    <s v="Ministry of Finance and Economic Planning (MINECOFIN)/GoR"/>
    <x v="3"/>
    <x v="2"/>
    <s v="3. Budgeting &amp; Investment"/>
    <m/>
    <n v="1404806.5014777877"/>
    <s v="Burera, Gicumbi and Nyagatare distri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6"/>
    <n v="476457.16174694191"/>
    <n v="2.8999218609065242E-3"/>
    <e v="#REF!"/>
    <m/>
    <m/>
    <m/>
    <m/>
    <s v="Not Applicable"/>
    <s v="Not Applicable"/>
    <x v="10"/>
    <x v="15"/>
    <s v="City of Kigali (CoK)"/>
    <s v="Local Government (Districts, Provinces, CoK)"/>
    <m/>
    <x v="1"/>
    <n v="2020"/>
    <n v="2021"/>
    <x v="299"/>
    <x v="1"/>
    <x v="0"/>
    <s v="Ministry of Finance and Economic Planning (MINECOFIN)/GoR"/>
    <x v="3"/>
    <x v="2"/>
    <s v="3. Budgeting &amp; Investment"/>
    <m/>
    <n v="476457.16174694191"/>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7"/>
    <n v="224680.98011626204"/>
    <n v="1.3675044437995254E-3"/>
    <e v="#REF!"/>
    <m/>
    <m/>
    <m/>
    <m/>
    <s v="Not Applicable"/>
    <s v="Not Applicable"/>
    <x v="10"/>
    <x v="15"/>
    <s v="City of Kigali (CoK)"/>
    <s v="Local Government (Districts, Provinces, CoK)"/>
    <m/>
    <x v="1"/>
    <n v="2020"/>
    <n v="2020"/>
    <x v="300"/>
    <x v="1"/>
    <x v="0"/>
    <s v="KFW/GoR"/>
    <x v="1"/>
    <x v="3"/>
    <s v="3. Budgeting &amp; Investment"/>
    <m/>
    <n v="224680.98011626204"/>
    <s v="CoK"/>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8"/>
    <n v="14377282.471247666"/>
    <n v="8.7506284061154391E-2"/>
    <n v="819812.6406226299"/>
    <m/>
    <m/>
    <m/>
    <m/>
    <s v="Not Applicable"/>
    <s v="Not Applicable"/>
    <x v="10"/>
    <x v="15"/>
    <s v="Water and Sanitation Corporation (WASAC)"/>
    <s v="Sectoral Ministry"/>
    <m/>
    <x v="1"/>
    <n v="2020"/>
    <n v="2021"/>
    <x v="301"/>
    <x v="1"/>
    <x v="0"/>
    <s v="Ministry of Finance and Economic Planning (MINECOFIN)/GoR"/>
    <x v="3"/>
    <x v="2"/>
    <s v="3. Budgeting &amp; Investment"/>
    <m/>
    <n v="14377282.471247666"/>
    <s v="Karongi"/>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9"/>
    <n v="12654395.789728075"/>
    <n v="7.7020059584467893E-2"/>
    <n v="204445.98276807557"/>
    <n v="4792427"/>
    <m/>
    <n v="6957524.1574799996"/>
    <n v="699998.64947999991"/>
    <s v="Not Applicable"/>
    <s v="Not Applicable"/>
    <x v="10"/>
    <x v="15"/>
    <s v="Water and Sanitation Corporation (WASAC)"/>
    <s v="Sectoral Ministry"/>
    <m/>
    <x v="2"/>
    <s v="2020*"/>
    <n v="2026"/>
    <x v="302"/>
    <x v="1"/>
    <x v="0"/>
    <s v="AfDB/GoR"/>
    <x v="1"/>
    <x v="3"/>
    <s v="3. Budgeting &amp; Investment"/>
    <m/>
    <n v="21793004.806960002"/>
    <s v="The project intends to implement Kigali bulk water through PPP approach to avail water to Bugesera International Airport and Kigali city.Kicukiro and Bugesera.                                                                                                                                                                                                                                                                   Extended from Concluded ($14,377,282)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0"/>
    <n v="23764578.300482132"/>
    <n v="0.14464137736142502"/>
    <n v="4357948.3687424138"/>
    <n v="19406629.931739718"/>
    <m/>
    <m/>
    <m/>
    <s v="Not Applicable"/>
    <s v="Not Applicable"/>
    <x v="10"/>
    <x v="15"/>
    <s v="Water and Sanitation Corporation (WASAC)"/>
    <s v="Sectoral Ministry"/>
    <m/>
    <x v="4"/>
    <n v="2021"/>
    <n v="2023"/>
    <x v="241"/>
    <x v="1"/>
    <x v="0"/>
    <s v="WASAC Ltd,  District"/>
    <x v="3"/>
    <x v="2"/>
    <s v="3. Budgeting &amp; Investment"/>
    <m/>
    <n v="23764578.30048213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1"/>
    <n v="8337480.1889537731"/>
    <n v="5.0745466761739334E-2"/>
    <n v="8337480.1889537731"/>
    <m/>
    <m/>
    <m/>
    <m/>
    <s v="Not Applicable"/>
    <s v="Not Applicable"/>
    <x v="10"/>
    <x v="15"/>
    <s v="Water and Sanitation Corporation (WASAC)"/>
    <s v="Sectoral Ministry"/>
    <m/>
    <x v="4"/>
    <n v="2021"/>
    <n v="2022"/>
    <x v="261"/>
    <x v="1"/>
    <x v="0"/>
    <s v="WASAC &amp; AfDB"/>
    <x v="1"/>
    <x v="3"/>
    <s v="3. Budgeting &amp; Investment"/>
    <m/>
    <n v="8337480.18895377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2"/>
    <n v="30909060"/>
    <n v="0.18812574558734024"/>
    <m/>
    <m/>
    <m/>
    <m/>
    <m/>
    <m/>
    <m/>
    <x v="10"/>
    <x v="15"/>
    <s v="Water and Sanitation Corporation (WASAC)"/>
    <s v="Sectoral Ministry"/>
    <m/>
    <x v="5"/>
    <m/>
    <m/>
    <x v="5"/>
    <x v="2"/>
    <x v="0"/>
    <s v="WASAC &amp; AfDB"/>
    <x v="0"/>
    <x v="0"/>
    <s v="3. Budgeting &amp; Investment"/>
    <m/>
    <n v="3090906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3"/>
    <n v="4919936.3721394418"/>
    <n v="2.9944834888249797E-2"/>
    <n v="4919936.3721394418"/>
    <m/>
    <m/>
    <m/>
    <m/>
    <s v="Not Applicable"/>
    <s v="Not Applicable"/>
    <x v="10"/>
    <x v="15"/>
    <s v="Water and Sanitation Corporation (WASAC)"/>
    <s v="Sectoral Ministry"/>
    <m/>
    <x v="4"/>
    <n v="2021"/>
    <n v="2022"/>
    <x v="261"/>
    <x v="1"/>
    <x v="0"/>
    <s v="WASAC &amp; AfDB"/>
    <x v="1"/>
    <x v="3"/>
    <s v="3. Budgeting &amp; Investment"/>
    <m/>
    <n v="4919936.372139441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4"/>
    <n v="33579000"/>
    <n v="0.2043761412051126"/>
    <m/>
    <m/>
    <m/>
    <m/>
    <m/>
    <m/>
    <m/>
    <x v="10"/>
    <x v="15"/>
    <s v="Water and Sanitation Corporation (WASAC)"/>
    <s v="Sectoral Ministry"/>
    <m/>
    <x v="5"/>
    <m/>
    <m/>
    <x v="5"/>
    <x v="1"/>
    <x v="0"/>
    <m/>
    <x v="0"/>
    <x v="0"/>
    <s v="3. Budgeting &amp; Investment"/>
    <m/>
    <n v="33579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5"/>
    <n v="20475000"/>
    <n v="0.12461959829580037"/>
    <m/>
    <m/>
    <m/>
    <m/>
    <m/>
    <m/>
    <m/>
    <x v="10"/>
    <x v="15"/>
    <s v="Water and Sanitation Corporation (WASAC)"/>
    <s v="Sectoral Ministry"/>
    <m/>
    <x v="5"/>
    <m/>
    <m/>
    <x v="5"/>
    <x v="1"/>
    <x v="0"/>
    <m/>
    <x v="0"/>
    <x v="0"/>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6"/>
    <n v="20475000"/>
    <n v="0.12461959829580037"/>
    <m/>
    <m/>
    <m/>
    <m/>
    <m/>
    <m/>
    <m/>
    <x v="10"/>
    <x v="15"/>
    <s v="Water and Sanitation Corporation (WASAC)"/>
    <s v="Sectoral Ministry"/>
    <m/>
    <x v="5"/>
    <m/>
    <m/>
    <x v="5"/>
    <x v="2"/>
    <x v="0"/>
    <m/>
    <x v="0"/>
    <x v="0"/>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7"/>
    <n v="0"/>
    <n v="0"/>
    <m/>
    <m/>
    <m/>
    <m/>
    <m/>
    <m/>
    <m/>
    <x v="10"/>
    <x v="15"/>
    <s v="Water and Sanitation Corporation (WASAC)"/>
    <s v="Sectoral Ministry"/>
    <m/>
    <x v="0"/>
    <m/>
    <m/>
    <x v="5"/>
    <x v="2"/>
    <x v="0"/>
    <m/>
    <x v="0"/>
    <x v="0"/>
    <s v="3. Budgeting &amp; Investment"/>
    <m/>
    <n v="0"/>
    <s v="New project MINECOFIN MTPIP 2024 mixed funds $3,188,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8"/>
    <n v="0"/>
    <n v="0"/>
    <m/>
    <m/>
    <m/>
    <m/>
    <m/>
    <m/>
    <m/>
    <x v="10"/>
    <x v="15"/>
    <s v="Water and Sanitation Corporation (WASAC)"/>
    <s v="Sectoral Ministry"/>
    <m/>
    <x v="0"/>
    <m/>
    <m/>
    <x v="5"/>
    <x v="0"/>
    <x v="0"/>
    <m/>
    <x v="0"/>
    <x v="0"/>
    <s v="3. Budgeting &amp; Investment"/>
    <m/>
    <n v="0"/>
    <s v="New project MINECOFIN MTPIP 2024 mixed funds $11,701,139"/>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9"/>
    <n v="2546467.2459047735"/>
    <n v="1.5498887680491623E-2"/>
    <n v="2546467.2459047735"/>
    <m/>
    <m/>
    <m/>
    <m/>
    <s v="Not Applicable"/>
    <s v="Not Applicable"/>
    <x v="10"/>
    <x v="15"/>
    <s v="Water and Sanitation Corporation (WASAC)"/>
    <s v="Sectoral Ministry"/>
    <m/>
    <x v="4"/>
    <n v="2021"/>
    <n v="2022"/>
    <x v="261"/>
    <x v="1"/>
    <x v="0"/>
    <s v="WASAC &amp; AfDB"/>
    <x v="1"/>
    <x v="3"/>
    <s v="3. Budgeting &amp; Investment"/>
    <m/>
    <n v="2546467.245904773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0"/>
    <n v="7672502.1796800001"/>
    <n v="4.6698126474010955E-2"/>
    <m/>
    <m/>
    <m/>
    <m/>
    <m/>
    <s v="Not Applicable"/>
    <m/>
    <x v="10"/>
    <x v="15"/>
    <s v="Water and Sanitation Corporation (WASAC)"/>
    <s v="Sectoral Ministry"/>
    <m/>
    <x v="5"/>
    <m/>
    <m/>
    <x v="5"/>
    <x v="3"/>
    <x v="0"/>
    <s v="WASAC &amp; AfDB"/>
    <x v="0"/>
    <x v="0"/>
    <m/>
    <m/>
    <n v="7672502.1796800001"/>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1"/>
    <n v="2852880.7959670243"/>
    <n v="1.7363851466628267E-2"/>
    <n v="2852880.7959670243"/>
    <m/>
    <m/>
    <m/>
    <m/>
    <s v="Not Applicable"/>
    <s v="Not Applicable"/>
    <x v="10"/>
    <x v="15"/>
    <s v="Water and Sanitation Corporation (WASAC)"/>
    <s v="Sectoral Ministry"/>
    <m/>
    <x v="4"/>
    <n v="2021"/>
    <n v="2022"/>
    <x v="261"/>
    <x v="1"/>
    <x v="0"/>
    <s v="WASAC &amp; AfDB"/>
    <x v="1"/>
    <x v="3"/>
    <s v="3. Budgeting &amp; Investment"/>
    <m/>
    <n v="2852880.795967024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2"/>
    <n v="5450446.1189032905"/>
    <n v="3.3173743876465552E-2"/>
    <n v="5450446.1189032905"/>
    <m/>
    <m/>
    <m/>
    <m/>
    <s v="Not Applicable"/>
    <s v="Not Applicable"/>
    <x v="10"/>
    <x v="15"/>
    <s v="Water and Sanitation Corporation (WASAC)"/>
    <s v="Sectoral Ministry"/>
    <m/>
    <x v="4"/>
    <n v="2021"/>
    <n v="2022"/>
    <x v="261"/>
    <x v="1"/>
    <x v="0"/>
    <s v="WASAC &amp; AfDB"/>
    <x v="1"/>
    <x v="3"/>
    <s v="3. Budgeting &amp; Investment"/>
    <m/>
    <n v="5450446.11890329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3"/>
    <n v="227313.35765678561"/>
    <n v="1.3835262182397177E-3"/>
    <n v="227313.35765678561"/>
    <m/>
    <m/>
    <m/>
    <m/>
    <s v="Not Applicable"/>
    <s v="Not Applicable"/>
    <x v="10"/>
    <x v="15"/>
    <s v="Water and Sanitation Corporation (WASAC)"/>
    <s v="Sectoral Ministry"/>
    <m/>
    <x v="4"/>
    <n v="2021"/>
    <n v="2022"/>
    <x v="261"/>
    <x v="1"/>
    <x v="0"/>
    <s v="Wasac &amp;Districts "/>
    <x v="3"/>
    <x v="2"/>
    <s v="3. Budgeting &amp; Investment"/>
    <m/>
    <n v="227313.35765678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4"/>
    <n v="13367949.128423655"/>
    <n v="8.1363050081702096E-2"/>
    <n v="13367949.128423655"/>
    <m/>
    <m/>
    <m/>
    <m/>
    <s v="Not Applicable"/>
    <s v="Not Applicable"/>
    <x v="10"/>
    <x v="15"/>
    <s v="Water and Sanitation Corporation (WASAC)"/>
    <s v="Sectoral Ministry"/>
    <m/>
    <x v="4"/>
    <n v="2021"/>
    <n v="2022"/>
    <x v="261"/>
    <x v="1"/>
    <x v="0"/>
    <s v="WASAC &amp; JICA"/>
    <x v="1"/>
    <x v="1"/>
    <s v="3. Budgeting &amp; Investment"/>
    <m/>
    <n v="13367949.128423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5"/>
    <n v="35641547.401481137"/>
    <n v="0.21692968594936785"/>
    <n v="35641547.401481137"/>
    <m/>
    <m/>
    <m/>
    <m/>
    <s v="Not Applicable"/>
    <s v="Not Applicable"/>
    <x v="10"/>
    <x v="15"/>
    <s v="Water and Sanitation Corporation (WASAC)"/>
    <s v="Sectoral Ministry"/>
    <m/>
    <x v="4"/>
    <n v="2021"/>
    <n v="2022"/>
    <x v="261"/>
    <x v="1"/>
    <x v="0"/>
    <s v="WASAC &amp; AfDB"/>
    <x v="1"/>
    <x v="3"/>
    <s v="3. Budgeting &amp; Investment"/>
    <m/>
    <n v="35641547.40148113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6"/>
    <n v="900799.37904755992"/>
    <n v="5.482649902906634E-3"/>
    <n v="900799.37904755992"/>
    <m/>
    <m/>
    <m/>
    <m/>
    <s v="Not Applicable"/>
    <s v="Not Applicable"/>
    <x v="10"/>
    <x v="15"/>
    <s v="Water and Sanitation Corporation (WASAC)"/>
    <s v="Sectoral Ministry"/>
    <m/>
    <x v="4"/>
    <n v="2021"/>
    <n v="2022"/>
    <x v="261"/>
    <x v="1"/>
    <x v="0"/>
    <s v="WASAC &amp; AfDB"/>
    <x v="1"/>
    <x v="3"/>
    <s v="3. Budgeting &amp; Investment"/>
    <m/>
    <n v="900799.3790475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7"/>
    <n v="7390512.3635745561"/>
    <n v="4.4981815968195712E-2"/>
    <n v="7390512.3635745561"/>
    <m/>
    <m/>
    <m/>
    <m/>
    <s v="Not Applicable"/>
    <s v="Not Applicable"/>
    <x v="10"/>
    <x v="15"/>
    <s v="Water and Sanitation Corporation (WASAC)"/>
    <s v="Sectoral Ministry"/>
    <m/>
    <x v="4"/>
    <n v="2021"/>
    <n v="2022"/>
    <x v="261"/>
    <x v="1"/>
    <x v="0"/>
    <s v="WASAC &amp; AfDB"/>
    <x v="1"/>
    <x v="3"/>
    <s v="3. Budgeting &amp; Investment"/>
    <m/>
    <n v="7390512.363574556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8"/>
    <n v="980257.8576188439"/>
    <n v="5.966268153492659E-3"/>
    <n v="980257.8576188439"/>
    <m/>
    <m/>
    <m/>
    <m/>
    <s v="Not Applicable"/>
    <s v="Not Applicable"/>
    <x v="10"/>
    <x v="15"/>
    <s v="Water and Sanitation Corporation (WASAC)"/>
    <s v="Sectoral Ministry"/>
    <m/>
    <x v="4"/>
    <n v="2021"/>
    <n v="2022"/>
    <x v="261"/>
    <x v="1"/>
    <x v="0"/>
    <s v="WASAC &amp; Districts"/>
    <x v="3"/>
    <x v="2"/>
    <s v="3. Budgeting &amp; Investment"/>
    <m/>
    <n v="980257.8576188439"/>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9"/>
    <n v="204830.00009945992"/>
    <n v="1.2466828977447347E-3"/>
    <n v="204830.00009945992"/>
    <m/>
    <m/>
    <m/>
    <m/>
    <s v="Not Applicable"/>
    <s v="Not Applicable"/>
    <x v="10"/>
    <x v="15"/>
    <s v="Water and Sanitation Corporation (WASAC)"/>
    <s v="Sectoral Ministry"/>
    <m/>
    <x v="4"/>
    <n v="2021"/>
    <n v="2022"/>
    <x v="261"/>
    <x v="1"/>
    <x v="0"/>
    <s v="WASAC &amp; Districts"/>
    <x v="3"/>
    <x v="2"/>
    <s v="3. Budgeting &amp; Investment"/>
    <m/>
    <n v="204830.0000994599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0"/>
    <n v="7721880.67223843"/>
    <n v="4.6998665077531525E-2"/>
    <n v="1929948.9086984305"/>
    <m/>
    <m/>
    <n v="993477.50735999993"/>
    <n v="4798454.2561799996"/>
    <s v="Not Applicable"/>
    <s v="Not Applicable"/>
    <x v="10"/>
    <x v="15"/>
    <s v="Water and Sanitation Corporation (WASAC)"/>
    <s v="Sectoral Ministry"/>
    <m/>
    <x v="2"/>
    <n v="2021"/>
    <n v="2026"/>
    <x v="303"/>
    <x v="1"/>
    <x v="0"/>
    <s v="WASAC &amp; AfDB"/>
    <x v="1"/>
    <x v="3"/>
    <s v="3. Budgeting &amp; Investment"/>
    <m/>
    <n v="7721880.67223843"/>
    <s v="Extended from Planned ($1,929,949)   to ongoing MINECOFIN MTPIP 2023-2026 "/>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1"/>
    <n v="1058842.83024"/>
    <n v="6.4445698736457701E-3"/>
    <m/>
    <m/>
    <m/>
    <n v="419125.15398"/>
    <n v="639717.67625999998"/>
    <s v="Not Applicable"/>
    <s v="Not Applicable"/>
    <x v="10"/>
    <x v="15"/>
    <s v="Nyanza District/LODA"/>
    <s v="Local Government (Districts, Provinces, CoK)"/>
    <m/>
    <x v="2"/>
    <n v="2023"/>
    <n v="2026"/>
    <x v="304"/>
    <x v="1"/>
    <x v="0"/>
    <s v="Mixed (TBD)"/>
    <x v="1"/>
    <x v="3"/>
    <s v="3. Budgeting &amp; Investment"/>
    <m/>
    <n v="1058842.8302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2"/>
    <n v="1058045.274"/>
    <n v="6.4397156055995127E-3"/>
    <m/>
    <m/>
    <m/>
    <n v="460386.06432"/>
    <n v="597659.20967999997"/>
    <s v="Not Applicable"/>
    <s v="Not Applicable"/>
    <x v="10"/>
    <x v="15"/>
    <s v="Nyanza District/LODA"/>
    <s v="Local Government (Districts, Provinces, CoK)"/>
    <m/>
    <x v="2"/>
    <n v="2023"/>
    <n v="2026"/>
    <x v="304"/>
    <x v="1"/>
    <x v="0"/>
    <s v="Mixed (TBD)"/>
    <x v="1"/>
    <x v="3"/>
    <s v="3. Budgeting &amp; Investment"/>
    <m/>
    <n v="1058045.274"/>
    <s v="Nyanza District.                                                                                        New project MTPIP 2023-26 MINECOFIN"/>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3"/>
    <n v="21385"/>
    <n v="1.3015824710894706E-4"/>
    <n v="21385"/>
    <m/>
    <m/>
    <m/>
    <m/>
    <s v="Not Applicable"/>
    <s v="Not Applicable"/>
    <x v="10"/>
    <x v="15"/>
    <s v="Action  pour la Protection de l'Environnement et la  Protection des Filieres  Agricoles (APEFA)"/>
    <s v="Non Government Organizations"/>
    <m/>
    <x v="1"/>
    <s v="2020*"/>
    <n v="2021"/>
    <x v="305"/>
    <x v="1"/>
    <x v="0"/>
    <s v="FAO"/>
    <x v="1"/>
    <x v="3"/>
    <s v="3. Budgeting &amp; Investment"/>
    <m/>
    <n v="64155"/>
    <s v="RENGOF 2024 projec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4"/>
    <n v="2306997.2150125373"/>
    <n v="1.4041370754793288E-2"/>
    <n v="2306997.2150125373"/>
    <m/>
    <m/>
    <m/>
    <m/>
    <s v="Not Applicable"/>
    <s v="Not Applicable"/>
    <x v="10"/>
    <x v="15"/>
    <s v="Water and Sanitation Corporation (WASAC)"/>
    <s v="Sectoral Ministry"/>
    <m/>
    <x v="4"/>
    <n v="2021"/>
    <n v="2022"/>
    <x v="261"/>
    <x v="1"/>
    <x v="0"/>
    <s v="WASAC &amp; AfDB"/>
    <x v="1"/>
    <x v="3"/>
    <s v="3. Budgeting &amp; Investment"/>
    <m/>
    <n v="2306997.21501253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5"/>
    <n v="20475000"/>
    <n v="0.12461959829580037"/>
    <m/>
    <m/>
    <m/>
    <m/>
    <m/>
    <s v="Not Applicable"/>
    <s v="Not Applicable"/>
    <x v="10"/>
    <x v="15"/>
    <s v="Water and Sanitation Corporation (WASAC)"/>
    <s v="Sectoral Ministry"/>
    <m/>
    <x v="5"/>
    <m/>
    <m/>
    <x v="5"/>
    <x v="0"/>
    <x v="0"/>
    <m/>
    <x v="0"/>
    <x v="0"/>
    <s v="3. Budgeting &amp; Investment"/>
    <m/>
    <n v="20475000"/>
    <s v="feasiblity Study 2022"/>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6"/>
    <n v="933510.79469958728"/>
    <n v="5.6817455550796552E-3"/>
    <n v="933510.79469958728"/>
    <m/>
    <m/>
    <m/>
    <m/>
    <s v="Not Applicable"/>
    <s v="Not Applicable"/>
    <x v="10"/>
    <x v="15"/>
    <s v="Water and Sanitation Corporation (WASAC)"/>
    <s v="Sectoral Ministry"/>
    <m/>
    <x v="4"/>
    <n v="2021"/>
    <n v="2022"/>
    <x v="261"/>
    <x v="1"/>
    <x v="0"/>
    <s v="WASAC &amp; AfDB"/>
    <x v="1"/>
    <x v="3"/>
    <s v="3. Budgeting &amp; Investment"/>
    <m/>
    <n v="933510.7946995872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7"/>
    <n v="3242775.5976440655"/>
    <n v="1.9736917818892669E-2"/>
    <n v="3242775.5976440655"/>
    <m/>
    <m/>
    <m/>
    <m/>
    <s v="Not Applicable"/>
    <s v="Not Applicable"/>
    <x v="10"/>
    <x v="15"/>
    <s v="Water and Sanitation Corporation (WASAC)"/>
    <s v="Sectoral Ministry"/>
    <m/>
    <x v="4"/>
    <n v="2021"/>
    <n v="2022"/>
    <x v="261"/>
    <x v="1"/>
    <x v="0"/>
    <s v="WASAC &amp; Gicumbi Districts"/>
    <x v="3"/>
    <x v="2"/>
    <s v="3. Budgeting &amp; Investment"/>
    <m/>
    <n v="3242775.597644065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8"/>
    <n v="935084.49399723171"/>
    <n v="5.691323761395202E-3"/>
    <n v="935084.49399723171"/>
    <m/>
    <m/>
    <m/>
    <m/>
    <s v="Not Applicable"/>
    <s v="Not Applicable"/>
    <x v="10"/>
    <x v="15"/>
    <s v="Water and Sanitation Corporation (WASAC)"/>
    <s v="Sectoral Ministry"/>
    <m/>
    <x v="4"/>
    <n v="2021"/>
    <n v="2022"/>
    <x v="261"/>
    <x v="1"/>
    <x v="0"/>
    <s v="WASAC &amp; Districts"/>
    <x v="3"/>
    <x v="2"/>
    <s v="3. Budgeting &amp; Investment"/>
    <m/>
    <n v="935084.4939972317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9"/>
    <n v="3526158.3501136913"/>
    <n v="2.1461706330576331E-2"/>
    <n v="3526158.3501136913"/>
    <m/>
    <m/>
    <m/>
    <m/>
    <s v="Not Applicable"/>
    <s v="Not Applicable"/>
    <x v="10"/>
    <x v="15"/>
    <s v="Water and Sanitation Corporation (WASAC)"/>
    <s v="Sectoral Ministry"/>
    <m/>
    <x v="4"/>
    <n v="2021"/>
    <n v="2022"/>
    <x v="261"/>
    <x v="1"/>
    <x v="0"/>
    <s v="WASAC &amp; Districts"/>
    <x v="3"/>
    <x v="2"/>
    <s v="3. Budgeting &amp; Investment"/>
    <m/>
    <n v="3526158.350113691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0"/>
    <n v="1321629.460357531"/>
    <n v="8.0440015846471764E-3"/>
    <n v="1321629.460357531"/>
    <m/>
    <m/>
    <m/>
    <m/>
    <s v="Not Applicable"/>
    <s v="Not Applicable"/>
    <x v="10"/>
    <x v="15"/>
    <s v="Water and Sanitation Corporation (WASAC)"/>
    <s v="Sectoral Ministry"/>
    <m/>
    <x v="4"/>
    <n v="2021"/>
    <n v="2022"/>
    <x v="261"/>
    <x v="1"/>
    <x v="0"/>
    <s v="WASAC &amp; Districts"/>
    <x v="3"/>
    <x v="2"/>
    <s v="3. Budgeting &amp; Investment"/>
    <m/>
    <n v="1321629.4603575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1"/>
    <n v="1752063.1668112066"/>
    <n v="1.0663805032326272E-2"/>
    <n v="1752063.1668112066"/>
    <m/>
    <m/>
    <m/>
    <m/>
    <s v="Not Applicable"/>
    <s v="Not Applicable"/>
    <x v="10"/>
    <x v="15"/>
    <s v="Water and Sanitation Corporation (WASAC)"/>
    <s v="Sectoral Ministry"/>
    <m/>
    <x v="4"/>
    <n v="2021"/>
    <n v="2022"/>
    <x v="261"/>
    <x v="1"/>
    <x v="0"/>
    <s v="WASAC &amp; Districts"/>
    <x v="3"/>
    <x v="2"/>
    <s v="3. Budgeting &amp; Investment"/>
    <m/>
    <n v="1752063.1668112066"/>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2"/>
    <n v="2292085.1646067668"/>
    <n v="1.3950609644593832E-2"/>
    <n v="2292085.1646067668"/>
    <m/>
    <m/>
    <m/>
    <m/>
    <s v="Not Applicable"/>
    <s v="Not Applicable"/>
    <x v="10"/>
    <x v="15"/>
    <s v="Water and Sanitation Corporation (WASAC)"/>
    <s v="Sectoral Ministry"/>
    <m/>
    <x v="4"/>
    <n v="2021"/>
    <n v="2022"/>
    <x v="261"/>
    <x v="1"/>
    <x v="0"/>
    <s v="WASAC &amp; Austria"/>
    <x v="1"/>
    <x v="1"/>
    <s v="3. Budgeting &amp; Investment"/>
    <m/>
    <n v="2292085.1646067668"/>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3"/>
    <n v="14742000"/>
    <n v="8.9726110772976264E-2"/>
    <m/>
    <m/>
    <m/>
    <m/>
    <m/>
    <m/>
    <m/>
    <x v="10"/>
    <x v="15"/>
    <s v="Water and Sanitation Corporation (WASAC)"/>
    <s v="Sectoral Ministry"/>
    <m/>
    <x v="5"/>
    <m/>
    <m/>
    <x v="5"/>
    <x v="2"/>
    <x v="0"/>
    <m/>
    <x v="0"/>
    <x v="0"/>
    <s v="3. Budgeting &amp; Investment"/>
    <m/>
    <n v="14742000"/>
    <s v="feasiblity Study 2021"/>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4"/>
    <n v="177123.40122871631"/>
    <n v="1.0780486988966299E-3"/>
    <n v="177123.40122871631"/>
    <m/>
    <m/>
    <m/>
    <m/>
    <s v="Not Applicable"/>
    <s v="Not Applicable"/>
    <x v="10"/>
    <x v="15"/>
    <s v="Water and Sanitation Corporation (WASAC)"/>
    <s v="Sectoral Ministry"/>
    <m/>
    <x v="4"/>
    <n v="2021"/>
    <n v="2022"/>
    <x v="261"/>
    <x v="1"/>
    <x v="0"/>
    <s v="WASAC &amp; WFP, Karongi District"/>
    <x v="1"/>
    <x v="3"/>
    <s v="3. Budgeting &amp; Investment"/>
    <m/>
    <n v="177123.4012287163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5"/>
    <n v="1239891.0417642852"/>
    <n v="7.5465066449439148E-3"/>
    <n v="1239891.0417642852"/>
    <m/>
    <m/>
    <m/>
    <m/>
    <s v="Not Applicable"/>
    <s v="Not Applicable"/>
    <x v="10"/>
    <x v="15"/>
    <s v="Water and Sanitation Corporation (WASAC)"/>
    <s v="Sectoral Ministry"/>
    <m/>
    <x v="4"/>
    <n v="2021"/>
    <n v="2022"/>
    <x v="261"/>
    <x v="1"/>
    <x v="1"/>
    <s v="WASAC &amp; Districts"/>
    <x v="3"/>
    <x v="2"/>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6"/>
    <n v="1239891.0417642852"/>
    <n v="7.5465066449439148E-3"/>
    <n v="1239891.0417642852"/>
    <m/>
    <m/>
    <m/>
    <m/>
    <s v="Not Applicable"/>
    <s v="Not Applicable"/>
    <x v="10"/>
    <x v="15"/>
    <s v="Water and Sanitation Corporation (WASAC)"/>
    <s v="Sectoral Ministry"/>
    <m/>
    <x v="4"/>
    <n v="2021"/>
    <n v="2022"/>
    <x v="261"/>
    <x v="1"/>
    <x v="1"/>
    <s v="WASAC &amp; Districts"/>
    <x v="3"/>
    <x v="2"/>
    <s v="1. Knowledge Products (Capacity Building or Technology Transfer)"/>
    <m/>
    <n v="1239891.0417642852"/>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7"/>
    <n v="548413.9657140245"/>
    <n v="3.3378817146319201E-3"/>
    <n v="548413.9657140245"/>
    <m/>
    <m/>
    <m/>
    <m/>
    <s v="Not Applicable"/>
    <s v="Not Applicable"/>
    <x v="10"/>
    <x v="15"/>
    <s v="Water and Sanitation Corporation (WASAC)"/>
    <s v="Sectoral Ministry"/>
    <m/>
    <x v="4"/>
    <n v="2021"/>
    <n v="2022"/>
    <x v="261"/>
    <x v="1"/>
    <x v="1"/>
    <s v="WASAC&amp; AfDB"/>
    <x v="1"/>
    <x v="3"/>
    <s v="1. Knowledge Products (Capacity Building or Technology Transfer)"/>
    <m/>
    <n v="548413.965714024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8"/>
    <n v="447695.02178518521"/>
    <n v="2.7248631879804334E-3"/>
    <n v="447695.02178518521"/>
    <m/>
    <m/>
    <m/>
    <m/>
    <s v="Not Applicable"/>
    <s v="Not Applicable"/>
    <x v="10"/>
    <x v="15"/>
    <s v="Water and Sanitation Corporation (WASAC)"/>
    <s v="Sectoral Ministry"/>
    <m/>
    <x v="4"/>
    <n v="2021"/>
    <n v="2022"/>
    <x v="261"/>
    <x v="1"/>
    <x v="1"/>
    <s v="WASAC&amp; AfDB"/>
    <x v="1"/>
    <x v="3"/>
    <s v="1. Knowledge Products (Capacity Building or Technology Transfer)"/>
    <m/>
    <n v="447695.02178518521"/>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9"/>
    <n v="725253.4993191727"/>
    <n v="4.4142026738841914E-3"/>
    <n v="725253.4993191727"/>
    <m/>
    <m/>
    <m/>
    <m/>
    <s v="Not Applicable"/>
    <s v="Not Applicable"/>
    <x v="10"/>
    <x v="15"/>
    <s v="Water and Sanitation Corporation (WASAC)"/>
    <s v="Sectoral Ministry"/>
    <m/>
    <x v="4"/>
    <n v="2021"/>
    <n v="2022"/>
    <x v="261"/>
    <x v="1"/>
    <x v="1"/>
    <s v="WASAC&amp; AfDB"/>
    <x v="1"/>
    <x v="3"/>
    <s v="1. Knowledge Products (Capacity Building or Technology Transfer)"/>
    <m/>
    <n v="725253.4993191727"/>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0"/>
    <n v="1162397.8516540173"/>
    <n v="7.0748499796349203E-3"/>
    <n v="1162397.8516540173"/>
    <m/>
    <m/>
    <m/>
    <m/>
    <s v="Not Applicable"/>
    <s v="Not Applicable"/>
    <x v="10"/>
    <x v="15"/>
    <s v="Water and Sanitation Corporation (WASAC)"/>
    <s v="Sectoral Ministry"/>
    <m/>
    <x v="4"/>
    <n v="2021"/>
    <n v="2022"/>
    <x v="261"/>
    <x v="1"/>
    <x v="1"/>
    <s v="GoR, JICA_x000a_,WASAC"/>
    <x v="1"/>
    <x v="1"/>
    <s v="2. Policy, Strategy &amp; Legislation"/>
    <m/>
    <n v="1162397.8516540173"/>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1"/>
    <n v="245342.27005191005"/>
    <n v="1.4932578822392578E-3"/>
    <n v="245342.27005191005"/>
    <m/>
    <m/>
    <m/>
    <m/>
    <s v="Not Applicable"/>
    <s v="Not Applicable"/>
    <x v="10"/>
    <x v="15"/>
    <s v="Water and Sanitation Corporation (WASAC)"/>
    <s v="Sectoral Ministry"/>
    <m/>
    <x v="4"/>
    <n v="2021"/>
    <n v="2022"/>
    <x v="261"/>
    <x v="1"/>
    <x v="1"/>
    <s v="GoR,WASAC, The Netherlands"/>
    <x v="3"/>
    <x v="2"/>
    <s v="1. Knowledge Products (Capacity Building or Technology Transfer)"/>
    <m/>
    <n v="245342.27005191005"/>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126453.59999999999"/>
    <n v="7.6965063907486299E-4"/>
    <m/>
    <m/>
    <m/>
    <n v="126453.59999999999"/>
    <m/>
    <s v="Not Applicable"/>
    <s v="Not Applicable"/>
    <x v="10"/>
    <x v="15"/>
    <s v="Water and Sanitation Corporation (WASAC)"/>
    <s v="Sectoral Ministry"/>
    <m/>
    <x v="2"/>
    <n v="2024"/>
    <n v="2026"/>
    <x v="306"/>
    <x v="1"/>
    <x v="1"/>
    <s v="GoR,WASAC, The Netherlands"/>
    <x v="3"/>
    <x v="2"/>
    <s v="1. Knowledge Products (Capacity Building or Technology Transfer)"/>
    <m/>
    <n v="126453.59999999999"/>
    <s v="New project MINECOFIM MTPIP 2023-2026"/>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3"/>
    <n v="1209152.9442776083"/>
    <n v="7.3594214502593321E-3"/>
    <n v="1209152.9442776083"/>
    <m/>
    <m/>
    <m/>
    <m/>
    <s v="Not Applicable"/>
    <s v="Not Applicable"/>
    <x v="10"/>
    <x v="15"/>
    <s v="Water and Sanitation Corporation (WASAC)"/>
    <s v="Sectoral Ministry"/>
    <m/>
    <x v="4"/>
    <n v="2021"/>
    <n v="2022"/>
    <x v="261"/>
    <x v="1"/>
    <x v="1"/>
    <s v="AfDB/GoR "/>
    <x v="1"/>
    <x v="3"/>
    <s v="2. Policy, Strategy &amp; Legislation"/>
    <m/>
    <n v="1209152.9442776083"/>
    <s v="The overall project goal is to provide the Government of Rwanda with long-term 25 year masterplans that will allow the identification and implementation of effective water supply and sanitation projects."/>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4"/>
    <n v="6000000"/>
    <n v="3.6518563603164945E-2"/>
    <m/>
    <n v="1000000"/>
    <n v="2000000"/>
    <n v="2000000"/>
    <n v="1000000"/>
    <s v="Not Applicable"/>
    <s v="Not Applicable"/>
    <x v="10"/>
    <x v="15"/>
    <s v="Water and Sanitation Corporation (WASAC)"/>
    <s v="Sectoral Ministry"/>
    <m/>
    <x v="4"/>
    <n v="2022"/>
    <n v="2025"/>
    <x v="254"/>
    <x v="1"/>
    <x v="0"/>
    <s v="GoR "/>
    <x v="3"/>
    <x v="2"/>
    <s v="3. Budgeting &amp; Investment"/>
    <m/>
    <n v="6000000"/>
    <m/>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5"/>
    <n v="0"/>
    <n v="0"/>
    <m/>
    <m/>
    <m/>
    <m/>
    <m/>
    <s v=" Support to develop the concept note "/>
    <n v="250000"/>
    <x v="10"/>
    <x v="15"/>
    <s v="City of Kigali (CoK)"/>
    <s v="Local Government (Districts, Provinces, CoK)"/>
    <m/>
    <x v="0"/>
    <m/>
    <m/>
    <x v="5"/>
    <x v="2"/>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6"/>
    <n v="0"/>
    <n v="0"/>
    <m/>
    <m/>
    <m/>
    <m/>
    <m/>
    <s v=" 1. Support to develop the concept note                                                               2. Support to the development of feasibility study"/>
    <n v="300000"/>
    <x v="10"/>
    <x v="15"/>
    <s v="Huye District"/>
    <s v="Local Government (Districts, Provinces, CoK)"/>
    <m/>
    <x v="0"/>
    <m/>
    <m/>
    <x v="5"/>
    <x v="2"/>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7"/>
    <n v="0"/>
    <n v="0"/>
    <m/>
    <m/>
    <m/>
    <m/>
    <m/>
    <s v="Not Applicable"/>
    <s v="Not Applicable"/>
    <x v="10"/>
    <x v="15"/>
    <s v="City of Kigali (CoK)"/>
    <s v="Local Government (Districts, Provinces, CoK)"/>
    <m/>
    <x v="0"/>
    <m/>
    <m/>
    <x v="5"/>
    <x v="4"/>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8"/>
    <n v="0"/>
    <n v="0"/>
    <m/>
    <m/>
    <m/>
    <m/>
    <m/>
    <s v="Not Applicable"/>
    <s v="Not Applicable"/>
    <x v="10"/>
    <x v="15"/>
    <s v="City of Kigali (CoK)"/>
    <s v="Local Government (Districts, Provinces, CoK)"/>
    <m/>
    <x v="0"/>
    <m/>
    <m/>
    <x v="5"/>
    <x v="4"/>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9"/>
    <n v="0"/>
    <n v="0"/>
    <m/>
    <m/>
    <m/>
    <m/>
    <m/>
    <s v="Not Applicable"/>
    <s v="Not Applicable"/>
    <x v="10"/>
    <x v="15"/>
    <s v="City of Kigali (CoK)"/>
    <s v="Local Government (Districts, Provinces, CoK)"/>
    <m/>
    <x v="0"/>
    <m/>
    <m/>
    <x v="5"/>
    <x v="4"/>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0"/>
    <n v="0"/>
    <n v="0"/>
    <m/>
    <m/>
    <m/>
    <m/>
    <m/>
    <s v=" Support to develop the concept note "/>
    <n v="250000"/>
    <x v="10"/>
    <x v="15"/>
    <s v="City of Kigali (CoK)"/>
    <s v="Local Government (Districts, Provinces, CoK)"/>
    <m/>
    <x v="0"/>
    <m/>
    <m/>
    <x v="5"/>
    <x v="2"/>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1"/>
    <n v="0"/>
    <n v="0"/>
    <m/>
    <m/>
    <m/>
    <m/>
    <m/>
    <s v="1.Review of the concept note and development of the project proposal                                                                                                   2. Support to the development of feasibility study"/>
    <n v="250000"/>
    <x v="10"/>
    <x v="15"/>
    <s v="Deutsche Gesellschaft für Internationale Zusammenarbeit (GIZ)"/>
    <s v="Non Government Organizations"/>
    <m/>
    <x v="5"/>
    <n v="2021"/>
    <n v="2022"/>
    <x v="261"/>
    <x v="2"/>
    <x v="0"/>
    <s v="German Federal Ministry for Economic Cooperation and Dvpt (BMZ)"/>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2"/>
    <n v="0"/>
    <n v="0"/>
    <m/>
    <m/>
    <m/>
    <m/>
    <m/>
    <s v=" 1. Support to develop the concept note                                                                        2. Purchase and distribution of  rainwater harvesting equipment "/>
    <n v="750000"/>
    <x v="10"/>
    <x v="15"/>
    <s v="Rwanda Environmental   Conservation Organization (RECOR)"/>
    <s v="Non Government Organizations"/>
    <m/>
    <x v="0"/>
    <m/>
    <m/>
    <x v="5"/>
    <x v="2"/>
    <x v="0"/>
    <m/>
    <x v="0"/>
    <x v="0"/>
    <m/>
    <m/>
    <n v="0"/>
    <s v="New area of investment"/>
  </r>
  <r>
    <s v="13. Integrated and sustainable water resources management to maximize reliable, efficient and productive investments"/>
    <s v="13.1 National Water Security through water conservation practices, wetlands restoration, water storage and efficient water use developed"/>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3"/>
    <n v="8000000"/>
    <n v="4.8691418137553254E-2"/>
    <m/>
    <n v="1500000"/>
    <n v="3000000"/>
    <n v="3500000"/>
    <m/>
    <s v="Not Applicable"/>
    <s v="Not Applicable"/>
    <x v="10"/>
    <x v="15"/>
    <s v="Water and Sanitation Corporation (WASAC)"/>
    <s v="Sectoral Ministry"/>
    <m/>
    <x v="4"/>
    <n v="2022"/>
    <n v="2024"/>
    <x v="307"/>
    <x v="1"/>
    <x v="0"/>
    <s v="GoR "/>
    <x v="3"/>
    <x v="2"/>
    <s v="3. Budgeting &amp; Investment"/>
    <m/>
    <n v="8000000"/>
    <m/>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n v="10000000"/>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4"/>
    <n v="11180226.628743859"/>
    <n v="1.1180226628743859"/>
    <n v="5584818.362371929"/>
    <n v="5584818.362371929"/>
    <m/>
    <n v="3529.9679999999998"/>
    <n v="7059.9359999999997"/>
    <s v="Not Applicable"/>
    <s v="Not Applicable"/>
    <x v="3"/>
    <x v="14"/>
    <s v="Rwanda Water Resources Board (RWB)"/>
    <s v="Sectoral Ministry"/>
    <m/>
    <x v="2"/>
    <s v="2020*"/>
    <n v="2026"/>
    <x v="308"/>
    <x v="1"/>
    <x v="0"/>
    <s v="Netherlands/GoR"/>
    <x v="1"/>
    <x v="1"/>
    <s v="3. Budgeting &amp; Investment"/>
    <m/>
    <n v="11180226.628743859"/>
    <s v="Nyagatare, Rutsiro, Rubavu, Rwamagana, Muhanga, Ngororero and Gicumbi. Extended MTPIP 2026 MINECOFIN 2023-2026"/>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5"/>
    <n v="0"/>
    <n v="0"/>
    <m/>
    <m/>
    <m/>
    <m/>
    <m/>
    <s v="1. Development of the project proposal                                                                                                   2. Support to the development of feasibility study"/>
    <n v="750000"/>
    <x v="3"/>
    <x v="14"/>
    <s v="Rwanda Water Resources Board (RWB)"/>
    <s v="Sectoral Ministry"/>
    <s v="Dr. Hussein Bizimana"/>
    <x v="0"/>
    <m/>
    <m/>
    <x v="5"/>
    <x v="0"/>
    <x v="0"/>
    <m/>
    <x v="0"/>
    <x v="0"/>
    <s v="3. Budgeting &amp; Investment"/>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6"/>
    <n v="0"/>
    <n v="0"/>
    <m/>
    <m/>
    <m/>
    <m/>
    <m/>
    <s v="Not Applicable"/>
    <s v="Not Applicable"/>
    <x v="3"/>
    <x v="14"/>
    <s v="Rural Environment and Development Organization (REDO)"/>
    <s v="Non Government Organizations"/>
    <m/>
    <x v="0"/>
    <m/>
    <m/>
    <x v="5"/>
    <x v="4"/>
    <x v="0"/>
    <m/>
    <x v="0"/>
    <x v="0"/>
    <m/>
    <m/>
    <n v="0"/>
    <s v="New area of investment"/>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7"/>
    <n v="78000"/>
    <n v="7.7999999999999996E-3"/>
    <n v="78000"/>
    <m/>
    <m/>
    <m/>
    <m/>
    <s v="Not Applicable"/>
    <s v="Not Applicable"/>
    <x v="3"/>
    <x v="14"/>
    <s v="Action  pour la Protection de l'Environnement et la  Protection des Filieres  Agricoles (APEFA)"/>
    <s v="Non Government Organizations"/>
    <m/>
    <x v="1"/>
    <s v="2020*"/>
    <n v="2021"/>
    <x v="309"/>
    <x v="1"/>
    <x v="1"/>
    <s v="Food and Agriculture Organization of the United Nations (FAO)"/>
    <x v="2"/>
    <x v="3"/>
    <s v="1. Knowledge Products (Capacity Building or Technology Transfer)"/>
    <m/>
    <n v="78000"/>
    <s v="UPDATED RENGOF 2024"/>
  </r>
  <r>
    <s v="13. Integrated and sustainable water resources management to maximize reliable, efficient and productive investments"/>
    <s v="13.2 Water resource models, water quality testing, and improved hydro-related information systems developed "/>
    <s v="13.2.1 Percentage of catchments with water balance and allocation models"/>
    <s v="To be determined (TBD)"/>
    <s v="To be determined (TBD)"/>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495956.41670571407"/>
    <n v="4.9595641670571407E-2"/>
    <n v="123989.10417642852"/>
    <n v="123989.10417642852"/>
    <n v="123989.10417642852"/>
    <n v="123989.10417642852"/>
    <m/>
    <s v="Not Applicable"/>
    <s v="Not Applicable"/>
    <x v="10"/>
    <x v="15"/>
    <s v="Water and Sanitation Corporation (WASAC)"/>
    <s v="Sectoral Ministry"/>
    <m/>
    <x v="2"/>
    <s v="2020*"/>
    <n v="2024"/>
    <x v="310"/>
    <x v="1"/>
    <x v="1"/>
    <s v="Ministry of Finance and Economic Planning (MINECOFIN)/GoR"/>
    <x v="3"/>
    <x v="2"/>
    <s v="1. Knowledge Products (Capacity Building or Technology Transfer)"/>
    <m/>
    <n v="495956.41670571407"/>
    <s v="The project’s output is the development of water access roll out program for households and productive use areas connections. "/>
  </r>
  <r>
    <s v="13. Integrated and sustainable water resources management to maximize reliable, efficient and productive investments"/>
    <s v="13.2 Water resource models, water quality testing, and improved hydro-related information systems developed "/>
    <s v="13.2.2 % of Catchments with management committees/Task Forces (at least 30% women involved in the committees)"/>
    <s v="35% in  2018  (ENR,  SSP 2017-2024)"/>
    <s v="100% in  2018  (ENR,  SSP 2017-2024"/>
    <s v="To be determined (TBD)"/>
    <m/>
    <s v="Water"/>
    <s v="Adaptation"/>
    <s v="Ministry of Infrastructure (MININFRA)"/>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
    <n v="0"/>
    <n v="0"/>
    <m/>
    <m/>
    <m/>
    <m/>
    <m/>
    <s v="Support to the sector for project identification"/>
    <s v="Not Applicable"/>
    <x v="1"/>
    <x v="1"/>
    <s v="To be detemined"/>
    <s v="To be determined"/>
    <m/>
    <x v="3"/>
    <m/>
    <m/>
    <x v="5"/>
    <x v="1"/>
    <x v="2"/>
    <m/>
    <x v="0"/>
    <x v="0"/>
    <m/>
    <m/>
    <m/>
    <m/>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n v="360000000"/>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8"/>
    <n v="0"/>
    <n v="0"/>
    <m/>
    <m/>
    <m/>
    <m/>
    <m/>
    <s v="Not Applicable"/>
    <s v="Not Applicable"/>
    <x v="3"/>
    <x v="14"/>
    <s v="Rwanda Water Resources Board (RWB)"/>
    <s v="Sectoral Ministry"/>
    <m/>
    <x v="0"/>
    <m/>
    <m/>
    <x v="5"/>
    <x v="4"/>
    <x v="1"/>
    <m/>
    <x v="0"/>
    <x v="0"/>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9"/>
    <n v="0"/>
    <n v="0"/>
    <m/>
    <m/>
    <m/>
    <m/>
    <m/>
    <s v=" Support to develop theproject proposal and feasibility study    "/>
    <n v="300000"/>
    <x v="3"/>
    <x v="14"/>
    <s v="Rwanda Water Resources Board (RWB)"/>
    <s v="Sectoral Ministry"/>
    <s v="Alsaad Ndayizeye"/>
    <x v="0"/>
    <m/>
    <m/>
    <x v="5"/>
    <x v="0"/>
    <x v="1"/>
    <m/>
    <x v="0"/>
    <x v="0"/>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1 Number of operational hydrological station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0"/>
    <n v="0"/>
    <n v="0"/>
    <m/>
    <m/>
    <m/>
    <m/>
    <m/>
    <s v="Not Applicable"/>
    <s v="Not Applicable"/>
    <x v="3"/>
    <x v="14"/>
    <s v="Rwanda Water Resources Board (RWB)"/>
    <s v="Sectoral Ministry"/>
    <m/>
    <x v="0"/>
    <m/>
    <m/>
    <x v="5"/>
    <x v="4"/>
    <x v="1"/>
    <m/>
    <x v="0"/>
    <x v="0"/>
    <s v="2. Policy, Strategy &amp; Legislation"/>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1"/>
    <n v="431197.93877041503"/>
    <n v="1.1977720521400418E-3"/>
    <n v="431197.93877041503"/>
    <m/>
    <m/>
    <m/>
    <m/>
    <s v="Not Applicable"/>
    <s v="Not Applicable"/>
    <x v="3"/>
    <x v="14"/>
    <s v="Ministry of Environment (MoE)"/>
    <s v="Sectoral Ministry"/>
    <m/>
    <x v="1"/>
    <s v="2020*"/>
    <n v="2021"/>
    <x v="311"/>
    <x v="1"/>
    <x v="0"/>
    <s v="ADAPTATION FUND"/>
    <x v="1"/>
    <x v="3"/>
    <m/>
    <m/>
    <n v="431197.93877041503"/>
    <s v="Kayonza, Kirehe and Ngoma"/>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2"/>
    <n v="1382142.7966022249"/>
    <n v="3.8392855461172916E-3"/>
    <n v="1382142.7966022249"/>
    <m/>
    <m/>
    <m/>
    <m/>
    <s v="Not Applicable"/>
    <s v="Not Applicable"/>
    <x v="10"/>
    <x v="15"/>
    <s v="Water and Sanitation Corporation (WASAC)"/>
    <s v="Sectoral Ministry"/>
    <m/>
    <x v="1"/>
    <n v="2020"/>
    <n v="2021"/>
    <x v="312"/>
    <x v="1"/>
    <x v="0"/>
    <s v="Netherlands/GoR"/>
    <x v="1"/>
    <x v="1"/>
    <s v="3. Budgeting &amp; Investment"/>
    <m/>
    <n v="1382142.7966022249"/>
    <s v="Musanze and Nyabihu"/>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3"/>
    <n v="10503968.488714281"/>
    <n v="2.9177690246428561E-2"/>
    <n v="4959564.1670571407"/>
    <n v="4959564.1670571407"/>
    <m/>
    <n v="584840.15460000001"/>
    <m/>
    <s v="Not Applicable"/>
    <s v="Not Applicable"/>
    <x v="3"/>
    <x v="14"/>
    <s v="Rwanda Water Resources Board (RWB)"/>
    <s v="Sectoral Ministry"/>
    <m/>
    <x v="2"/>
    <s v="2020*"/>
    <n v="2024"/>
    <x v="313"/>
    <x v="1"/>
    <x v="0"/>
    <s v="Netherlands/GoR"/>
    <x v="1"/>
    <x v="1"/>
    <s v="3. Budgeting &amp; Investment"/>
    <m/>
    <n v="10503968.488714281"/>
    <s v="Reduced land degradation, river sedimentation and flooding areas of Rubavu, Nyabihu, Rutsiro and Ngororero                               (Extendesd to 2025 by adding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4"/>
    <n v="0"/>
    <n v="0"/>
    <m/>
    <m/>
    <m/>
    <m/>
    <m/>
    <s v="Not Applicable"/>
    <s v="Not Applicable"/>
    <x v="3"/>
    <x v="14"/>
    <s v="International Union for Conservation of Nature (IUCN)"/>
    <s v="Sectoral Ministry"/>
    <m/>
    <x v="0"/>
    <s v="2020*"/>
    <n v="2023"/>
    <x v="314"/>
    <x v="1"/>
    <x v="0"/>
    <s v="Embassy of the Kingdom of the_x000a_Netherlands in Rwanda"/>
    <x v="1"/>
    <x v="1"/>
    <s v="3. Budgeting &amp; Investment"/>
    <m/>
    <n v="0"/>
    <s v="Western Province - Rubavu, Nyabihu, Rutsiro and Ngororero. The project has yielded tangible benefits that include reduced impacts of flooding in the catchment, landscapes restored, enhanced agricultural yields and improved community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5"/>
    <n v="0"/>
    <n v="0"/>
    <m/>
    <m/>
    <m/>
    <m/>
    <m/>
    <s v=" Support to develop the concept note and feasibility study    "/>
    <n v="450000"/>
    <x v="3"/>
    <x v="14"/>
    <s v="International Union for Conservation of Nature (IUCN)"/>
    <s v="Sectoral Ministry"/>
    <m/>
    <x v="5"/>
    <m/>
    <m/>
    <x v="5"/>
    <x v="2"/>
    <x v="0"/>
    <s v="EU"/>
    <x v="1"/>
    <x v="0"/>
    <m/>
    <m/>
    <n v="0"/>
    <s v="new area "/>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6"/>
    <n v="24589.5"/>
    <n v="6.8304166666666662E-5"/>
    <m/>
    <m/>
    <m/>
    <n v="7800"/>
    <n v="16789.5"/>
    <s v="Not Applicable"/>
    <s v="Not Applicable"/>
    <x v="3"/>
    <x v="14"/>
    <s v="Rwanda Water Resources Board (RWB)"/>
    <s v="Sectoral Ministry"/>
    <m/>
    <x v="2"/>
    <n v="2023"/>
    <n v="2026"/>
    <x v="64"/>
    <x v="1"/>
    <x v="0"/>
    <s v="Ministry of Finance and Economic Planning (MINECOFIN)/GoR"/>
    <x v="3"/>
    <x v="2"/>
    <s v="3. Budgeting &amp; Investment"/>
    <m/>
    <n v="24589.5"/>
    <s v="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7"/>
    <n v="46013924.813220002"/>
    <n v="0.12781645781450002"/>
    <m/>
    <m/>
    <m/>
    <n v="16238445.05088"/>
    <n v="29775479.762340002"/>
    <s v="Not Applicable"/>
    <s v="Not Applicable"/>
    <x v="3"/>
    <x v="14"/>
    <s v="Rwanda Water Resources Board (RWB)"/>
    <s v="Sectoral Ministry"/>
    <m/>
    <x v="2"/>
    <n v="2020"/>
    <n v="2026"/>
    <x v="315"/>
    <x v="1"/>
    <x v="0"/>
    <s v="Ministry of Finance and Economic Planning (MINECOFIN)/GoR and Loan"/>
    <x v="4"/>
    <x v="3"/>
    <s v="3. Budgeting &amp; Investment"/>
    <m/>
    <n v="46013924.813219994"/>
    <s v="The project will contribute to securing domestic and irrigation water resources and generating hydropower in Nyagatare district (Extendesd to 2026 from $ 584,840.1 (MINECOFIM MTPIP 2023-2026)"/>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8"/>
    <n v="0"/>
    <n v="0"/>
    <m/>
    <m/>
    <m/>
    <m/>
    <m/>
    <s v=" Support to develop the concept note and feasibility study    "/>
    <n v="450000"/>
    <x v="3"/>
    <x v="14"/>
    <s v="Rwanda Water Resources Board (RWB)"/>
    <s v="Sectoral Ministry"/>
    <m/>
    <x v="0"/>
    <m/>
    <m/>
    <x v="5"/>
    <x v="2"/>
    <x v="0"/>
    <m/>
    <x v="0"/>
    <x v="0"/>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9"/>
    <n v="0"/>
    <n v="0"/>
    <m/>
    <m/>
    <m/>
    <m/>
    <m/>
    <s v="Not Applicable"/>
    <s v="Not Applicable"/>
    <x v="3"/>
    <x v="14"/>
    <s v="Rwanda Water Resources Board (RWB)"/>
    <s v="Sectoral Ministry"/>
    <m/>
    <x v="0"/>
    <m/>
    <m/>
    <x v="5"/>
    <x v="4"/>
    <x v="1"/>
    <m/>
    <x v="0"/>
    <x v="0"/>
    <s v="1. Knowledge Products (Capacity Building or Technology Transfer)"/>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0"/>
    <n v="0"/>
    <n v="0"/>
    <m/>
    <m/>
    <m/>
    <m/>
    <m/>
    <s v=" Support to develop the concept note and feasibility study    "/>
    <n v="450000"/>
    <x v="3"/>
    <x v="14"/>
    <s v="Rwanda Water Resources Board (RWB)"/>
    <s v="Sectoral Ministry"/>
    <m/>
    <x v="0"/>
    <m/>
    <m/>
    <x v="5"/>
    <x v="2"/>
    <x v="0"/>
    <m/>
    <x v="0"/>
    <x v="0"/>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s v="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1"/>
    <n v="44882721"/>
    <n v="0.124674225"/>
    <m/>
    <m/>
    <m/>
    <m/>
    <m/>
    <s v=" Full proposal development and feasibility study    "/>
    <n v="450000"/>
    <x v="3"/>
    <x v="14"/>
    <s v="Rwanda Water Resources Board (RWB)"/>
    <s v="Sectoral Ministry"/>
    <m/>
    <x v="5"/>
    <m/>
    <m/>
    <x v="5"/>
    <x v="2"/>
    <x v="0"/>
    <s v="GCF"/>
    <x v="0"/>
    <x v="0"/>
    <s v="3. Budgeting &amp; Investment"/>
    <m/>
    <n v="44882721"/>
    <s v="Full proposal in review in the NDA. The project intends to improve water quality and quantity of water bodies, as well as reduce pressures on natural resources by diversifying livelihoods."/>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2"/>
    <n v="1627012.5781373566"/>
    <n v="4.5194793837148792E-3"/>
    <n v="813506.28906867828"/>
    <n v="813506.28906867828"/>
    <m/>
    <m/>
    <m/>
    <s v="Not Applicable"/>
    <s v="Not Applicable"/>
    <x v="3"/>
    <x v="11"/>
    <s v="Local Administrative Development Agency (LODA)"/>
    <s v="Sectoral Ministry"/>
    <m/>
    <x v="1"/>
    <s v="2020*"/>
    <n v="2022"/>
    <x v="316"/>
    <x v="1"/>
    <x v="0"/>
    <s v="FONERWA"/>
    <x v="1"/>
    <x v="2"/>
    <s v="3. Budgeting &amp; Investment"/>
    <m/>
    <n v="1627012.5781373566"/>
    <s v="Ngororero, Muhanga, Karongi"/>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3"/>
    <n v="0"/>
    <n v="0"/>
    <m/>
    <m/>
    <m/>
    <m/>
    <m/>
    <s v=" Support to develop the concept note and cconduct feasibility study"/>
    <n v="550000"/>
    <x v="3"/>
    <x v="11"/>
    <s v="ENABEL/EMBASSY OF BELGIUM "/>
    <s v="Non Government Organizations"/>
    <m/>
    <x v="0"/>
    <m/>
    <m/>
    <x v="5"/>
    <x v="2"/>
    <x v="0"/>
    <m/>
    <x v="0"/>
    <x v="0"/>
    <s v="3. Budgeting &amp; Investment"/>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4"/>
    <n v="0"/>
    <n v="0"/>
    <m/>
    <m/>
    <m/>
    <m/>
    <m/>
    <s v=" Support to develop the concept note and cconduct feasibility study"/>
    <n v="550000"/>
    <x v="3"/>
    <x v="11"/>
    <s v="Rwanda Environment Management Authority (REMA)"/>
    <s v="Sectoral Ministry"/>
    <m/>
    <x v="0"/>
    <m/>
    <m/>
    <x v="5"/>
    <x v="2"/>
    <x v="0"/>
    <m/>
    <x v="0"/>
    <x v="0"/>
    <s v="3. Budgeting &amp; Investment"/>
    <m/>
    <n v="0"/>
    <s v="New area of investment REMA 2024"/>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5"/>
    <n v="0"/>
    <n v="0"/>
    <m/>
    <m/>
    <m/>
    <m/>
    <m/>
    <s v=" Support to develop the concept note and cconduct feasibility study"/>
    <n v="550000"/>
    <x v="3"/>
    <x v="11"/>
    <s v="Action  pour la Protection de l'Environnement et la  Protection des Filieres  Agricoles (APEFA)"/>
    <s v="Non Government Organizations"/>
    <m/>
    <x v="0"/>
    <m/>
    <m/>
    <x v="5"/>
    <x v="2"/>
    <x v="0"/>
    <m/>
    <x v="0"/>
    <x v="0"/>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6"/>
    <n v="0"/>
    <n v="0"/>
    <m/>
    <m/>
    <m/>
    <m/>
    <m/>
    <s v=" Support to develop the concept note and cconduct feasibility study"/>
    <n v="500000"/>
    <x v="3"/>
    <x v="11"/>
    <s v="Action  pour la Protection de l'Environnement et la  Protection des Filieres  Agricoles (APEFA)"/>
    <s v="Non Government Organizations"/>
    <m/>
    <x v="0"/>
    <m/>
    <m/>
    <x v="5"/>
    <x v="2"/>
    <x v="0"/>
    <m/>
    <x v="0"/>
    <x v="0"/>
    <m/>
    <m/>
    <n v="0"/>
    <s v="New area of investment"/>
  </r>
  <r>
    <s v="13. Integrated and sustainable water resources management to maximize reliable, efficient and productive investments"/>
    <s v="13.3 A catchment management plan for all Level 1 catchments developed and implemented"/>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7"/>
    <n v="0"/>
    <n v="0"/>
    <m/>
    <m/>
    <m/>
    <m/>
    <m/>
    <s v=" Support to develop the concept note and cconduct feasibility study"/>
    <n v="500000"/>
    <x v="3"/>
    <x v="11"/>
    <s v="Rwanda Water Resources Board (RWB)"/>
    <s v="Sectoral Ministry"/>
    <m/>
    <x v="0"/>
    <m/>
    <m/>
    <x v="5"/>
    <x v="2"/>
    <x v="0"/>
    <s v="Ministry of Finance and Economic Planning (MINECOFIN)/GoR"/>
    <x v="0"/>
    <x v="0"/>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n v="400000000"/>
    <s v="Water"/>
    <s v="Adaptation"/>
    <s v="Ministry of Infrastructure (MININFRA)"/>
    <s v="Sectoral Ministry "/>
    <s v="Sectoral Ministry "/>
    <s v="Sectoral Ministry "/>
    <s v="To be determined (TBD)"/>
    <s v="affected Districts (Rubavu, Nyabihu, Musanze and Burera)"/>
    <s v="Establisment of Mitigation measures for flood control and Early warning system for floods in volcano area"/>
    <s v="Reduced GHG emissions from community-based DRR programs such as improved farming techniques"/>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8"/>
    <n v="18250475.69423892"/>
    <n v="4.5626189235597296E-2"/>
    <n v="17048501.82425892"/>
    <m/>
    <m/>
    <n v="671920.57764000003"/>
    <n v="530053.29234000004"/>
    <s v="Not Applicable"/>
    <s v="Not Applicable"/>
    <x v="3"/>
    <x v="14"/>
    <s v="Rwanda Water Resources Board (RWB)"/>
    <s v="Sectoral Ministry"/>
    <m/>
    <x v="2"/>
    <s v="2020*"/>
    <n v="2026"/>
    <x v="317"/>
    <x v="1"/>
    <x v="0"/>
    <s v="Ministry of Finance and Economic Planning (MINECOFIN)/GoR"/>
    <x v="3"/>
    <x v="2"/>
    <s v="3. Budgeting &amp; Investment"/>
    <m/>
    <n v="18250475.69423892"/>
    <s v="The project’s objective is to reduce the adverse impacts of floods and likelihood of rivers in Volcanoes area during heavy rainfall                                                                                          ( Extended up to 2026 see MINECOFIN MTPIP 2023-2026)"/>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9"/>
    <n v="1823993"/>
    <n v="4.5599825000000004E-3"/>
    <m/>
    <m/>
    <m/>
    <m/>
    <m/>
    <s v="Not Applicable"/>
    <s v="Not Applicable"/>
    <x v="3"/>
    <x v="14"/>
    <s v="Global Green Growth Institute (GGGI)"/>
    <s v="Non Government Organizations"/>
    <m/>
    <x v="1"/>
    <n v="2020"/>
    <n v="2022"/>
    <x v="318"/>
    <x v="1"/>
    <x v="1"/>
    <s v="GCF"/>
    <x v="1"/>
    <x v="3"/>
    <s v="1. Knowledge Products (Capacity Building or Technology Transfer)"/>
    <m/>
    <n v="1823993"/>
    <m/>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0"/>
    <n v="0"/>
    <n v="0"/>
    <m/>
    <m/>
    <m/>
    <m/>
    <m/>
    <s v=" Support to develop the concept note and cconduct feasibility study"/>
    <n v="500000"/>
    <x v="3"/>
    <x v="14"/>
    <s v="To be detemined"/>
    <s v="To be determined"/>
    <m/>
    <x v="0"/>
    <m/>
    <m/>
    <x v="5"/>
    <x v="0"/>
    <x v="1"/>
    <m/>
    <x v="0"/>
    <x v="0"/>
    <s v="3. Budgeting &amp; Investment"/>
    <m/>
    <n v="0"/>
    <s v="budget and timeline not mentionned"/>
  </r>
  <r>
    <s v="13. Integrated and sustainable water resources management to maximize reliable, efficient and productive investments"/>
    <s v="13.4 Storm water management enhanced"/>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1"/>
    <n v="5937230.668930578"/>
    <n v="1.4843076672326445E-2"/>
    <n v="2968615.334465289"/>
    <n v="2968615.334465289"/>
    <m/>
    <m/>
    <m/>
    <s v="Not Applicable"/>
    <s v="Not Applicable"/>
    <x v="3"/>
    <x v="14"/>
    <s v="City of Kigali (CoK)"/>
    <s v="Sectoral Ministry"/>
    <m/>
    <x v="1"/>
    <s v="2020*"/>
    <n v="2022"/>
    <x v="319"/>
    <x v="1"/>
    <x v="0"/>
    <s v="FONERWA"/>
    <x v="3"/>
    <x v="2"/>
    <s v="3. Budgeting &amp; Investment"/>
    <m/>
    <n v="5937230.668930578"/>
    <m/>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n v="20000000"/>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2"/>
    <n v="140693.51867147477"/>
    <n v="7.0346759335737381E-3"/>
    <n v="140693.51867147477"/>
    <m/>
    <m/>
    <m/>
    <m/>
    <s v="Not Applicable"/>
    <s v="Not Applicable"/>
    <x v="2"/>
    <x v="10"/>
    <s v="DUHAMIC-ADRI"/>
    <s v="Non Government Organizations"/>
    <m/>
    <x v="1"/>
    <n v="2020"/>
    <n v="2021"/>
    <x v="92"/>
    <x v="1"/>
    <x v="0"/>
    <m/>
    <x v="1"/>
    <x v="3"/>
    <s v="3. Budgeting &amp; Investment"/>
    <m/>
    <n v="140693.51867147477"/>
    <s v="Houses rehabilitation in Gakenke and Muhanga  Districts"/>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3"/>
    <n v="4703865.3590139262"/>
    <n v="0.23519326795069631"/>
    <n v="1175966.3397534816"/>
    <m/>
    <n v="1175966.3397534816"/>
    <n v="1175966.3397534816"/>
    <n v="1175966.3397534816"/>
    <s v="Not Applicable"/>
    <s v="Not Applicable"/>
    <x v="2"/>
    <x v="10"/>
    <s v="Rwanda Housing Authority (RHA)"/>
    <s v="Sectoral Ministry"/>
    <m/>
    <x v="2"/>
    <s v="2020*"/>
    <n v="2024"/>
    <x v="320"/>
    <x v="1"/>
    <x v="0"/>
    <s v="Ministry of Finance and Economic Planning (MINECOFIN)/GoR"/>
    <x v="3"/>
    <x v="2"/>
    <m/>
    <m/>
    <n v="4703865.3590139262"/>
    <s v=" The project that aims to construct houses for households’ to be relocated from high risk zone in Rubavu"/>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4"/>
    <n v="0"/>
    <n v="0"/>
    <m/>
    <m/>
    <m/>
    <m/>
    <m/>
    <s v="1.Feasibility study                                                                                                       2. Design the  Meteorological  center"/>
    <n v="700000"/>
    <x v="2"/>
    <x v="10"/>
    <s v="Rwanda Housing Authority (RHA)"/>
    <s v="Sectoral Ministry"/>
    <m/>
    <x v="0"/>
    <m/>
    <m/>
    <x v="5"/>
    <x v="0"/>
    <x v="0"/>
    <m/>
    <x v="0"/>
    <x v="0"/>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5"/>
    <n v="10627298.25612"/>
    <n v="0.53136491280599996"/>
    <m/>
    <m/>
    <n v="2331852.4460399998"/>
    <n v="4147722.9050400001"/>
    <n v="4147722.9050400001"/>
    <m/>
    <m/>
    <x v="2"/>
    <x v="10"/>
    <s v="RWANDA SPACE AGENCY"/>
    <s v="Sectoral Ministry"/>
    <m/>
    <x v="2"/>
    <n v="2023"/>
    <n v="2026"/>
    <x v="64"/>
    <x v="1"/>
    <x v="0"/>
    <s v="GoR/AFD "/>
    <x v="4"/>
    <x v="3"/>
    <s v="3. Budgeting &amp; Investment"/>
    <m/>
    <n v="10627298.25612"/>
    <s v="New project MINECOFIN MTPIP 2024 "/>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6"/>
    <n v="0"/>
    <n v="0"/>
    <m/>
    <m/>
    <m/>
    <m/>
    <m/>
    <s v="1.Feasibility study                                                                                                       2. Design the  Meteorological  center"/>
    <n v="500000"/>
    <x v="2"/>
    <x v="10"/>
    <s v="Rwanda Housing Authority (RHA)"/>
    <s v="Sectoral Ministry"/>
    <m/>
    <x v="0"/>
    <m/>
    <m/>
    <x v="5"/>
    <x v="0"/>
    <x v="0"/>
    <m/>
    <x v="0"/>
    <x v="0"/>
    <m/>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7"/>
    <n v="0"/>
    <n v="0"/>
    <m/>
    <m/>
    <m/>
    <m/>
    <m/>
    <s v="Not Applicable"/>
    <s v="Not Applicable"/>
    <x v="2"/>
    <x v="10"/>
    <s v="Meteo Rwanda"/>
    <s v="Sectoral Ministry"/>
    <m/>
    <x v="0"/>
    <m/>
    <m/>
    <x v="5"/>
    <x v="4"/>
    <x v="1"/>
    <m/>
    <x v="0"/>
    <x v="0"/>
    <s v="1. Knowledge Products (Capacity Building or Technology Transfer)"/>
    <m/>
    <n v="0"/>
    <s v="New area of investment"/>
  </r>
  <r>
    <s v="14. Enhanced reliability of weather and climate services and products for Rwanda’s socio-economic development"/>
    <s v="14.1 Disaster risk monitoring  enhanced"/>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8"/>
    <n v="0"/>
    <n v="0"/>
    <m/>
    <m/>
    <m/>
    <m/>
    <m/>
    <s v=" Support to develop the concept note "/>
    <n v="250000"/>
    <x v="2"/>
    <x v="10"/>
    <s v="Meteo Rwanda"/>
    <s v="Sectoral Ministry"/>
    <m/>
    <x v="0"/>
    <m/>
    <m/>
    <x v="5"/>
    <x v="2"/>
    <x v="1"/>
    <m/>
    <x v="0"/>
    <x v="0"/>
    <s v="1. Knowledge Products (Capacity Building or Technology Transfer)"/>
    <m/>
    <n v="0"/>
    <s v="New area of investment"/>
  </r>
  <r>
    <s v="14. Enhanced reliability of weather and climate services and products for Rwanda’s socio-economic development"/>
    <s v="14.1 Disaster risk monitoring  enhanced"/>
    <s v="14.1.2 Number of effective city contingency plans developed with gender consideration"/>
    <s v="To be determined (TBD)"/>
    <s v="To be determined (TBD)"/>
    <s v="To be determined (TBD)"/>
    <m/>
    <s v="Multi-sector"/>
    <s v="Adaptation"/>
    <s v="Ministry in Charge of Emergency Management (MINEMA)"/>
    <s v="Sectoral Ministry "/>
    <s v="Sectoral Ministry "/>
    <s v="Sectoral Ministry "/>
    <s v="To be determined (TBD)"/>
    <s v="MoE (Meteo Rwanda, REMA, RWB, MINALOC, MININFRA, NISR)"/>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9"/>
    <n v="0"/>
    <n v="0"/>
    <m/>
    <m/>
    <m/>
    <m/>
    <m/>
    <s v="Not Applicable"/>
    <s v="Not Applicable"/>
    <x v="2"/>
    <x v="10"/>
    <s v="Ministry of Emergencies Management (MINEMA)"/>
    <s v="Sectoral Ministry"/>
    <m/>
    <x v="0"/>
    <m/>
    <m/>
    <x v="5"/>
    <x v="4"/>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n v="10000000"/>
    <s v="Multi-sector"/>
    <s v="Adaptation"/>
    <s v="Ministry in Charge of Emergency Management (MINEMA)"/>
    <s v="Sectoral Ministry "/>
    <s v="Sectoral Ministry "/>
    <s v="Sectoral Ministry "/>
    <s v="Munyarugero Jean / METEO RWANDA ; 0788684086"/>
    <s v="MoE (Meteo Rwanda, REMA, RWB, MINALOC, MININFRA, NISR)"/>
    <m/>
    <s v="Reduced GHG emissions from community-based DRR programs such as improved farming techniques"/>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0"/>
    <n v="853722.37"/>
    <n v="8.5372237000000004E-2"/>
    <n v="374000.3"/>
    <n v="279722.07"/>
    <n v="200000"/>
    <m/>
    <m/>
    <s v="Not Applicable"/>
    <s v="Not Applicable"/>
    <x v="2"/>
    <x v="10"/>
    <s v="Meteo Rwanda"/>
    <s v="Sectoral Ministry"/>
    <m/>
    <x v="2"/>
    <s v="2020*"/>
    <n v="2024"/>
    <x v="321"/>
    <x v="1"/>
    <x v="1"/>
    <s v="UNDP"/>
    <x v="1"/>
    <x v="3"/>
    <s v="1. Knowledge Products (Capacity Building or Technology Transfer)"/>
    <m/>
    <n v="853722.37"/>
    <s v="Reduced GHG emissions from community-based DRR programs_x000a_such as improved farming techniques Countrywide.                    Updated ongoing-ongoing from $359,820 UNDP-2024)"/>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1"/>
    <n v="0"/>
    <n v="0"/>
    <m/>
    <m/>
    <m/>
    <m/>
    <m/>
    <s v="Not Applicable"/>
    <s v="Not Applicable"/>
    <x v="2"/>
    <x v="10"/>
    <s v="Meteo Rwanda"/>
    <s v="Sectoral Ministry"/>
    <m/>
    <x v="0"/>
    <m/>
    <m/>
    <x v="5"/>
    <x v="4"/>
    <x v="1"/>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2"/>
    <n v="0"/>
    <n v="0"/>
    <m/>
    <m/>
    <m/>
    <m/>
    <m/>
    <s v="1. Support to develop the concept note                                                   2.Feasibility study                                                                                                       3. Design the  Meteorological  center "/>
    <n v="250000"/>
    <x v="2"/>
    <x v="10"/>
    <s v="Meteo Rwanda"/>
    <s v="Sectoral Ministry"/>
    <m/>
    <x v="0"/>
    <m/>
    <m/>
    <x v="5"/>
    <x v="2"/>
    <x v="1"/>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3"/>
    <n v="0"/>
    <n v="0"/>
    <m/>
    <m/>
    <m/>
    <m/>
    <m/>
    <s v=" 1. Support to develop the concept note                                                                      2. Stakeholder engagement "/>
    <n v="250000"/>
    <x v="2"/>
    <x v="10"/>
    <s v="Meteo Rwanda"/>
    <s v="Sectoral Ministry"/>
    <m/>
    <x v="0"/>
    <m/>
    <m/>
    <x v="5"/>
    <x v="2"/>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4"/>
    <n v="0"/>
    <n v="0"/>
    <m/>
    <m/>
    <m/>
    <m/>
    <m/>
    <s v=" Support to develop the concept note and Feasibility study "/>
    <n v="250000"/>
    <x v="2"/>
    <x v="10"/>
    <s v="Meteo Rwanda"/>
    <s v="Sectoral Ministry"/>
    <m/>
    <x v="0"/>
    <m/>
    <m/>
    <x v="5"/>
    <x v="2"/>
    <x v="1"/>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5"/>
    <n v="0"/>
    <n v="0"/>
    <m/>
    <m/>
    <m/>
    <m/>
    <m/>
    <s v=" Support to develop the concept note  and conduct Feasibility study "/>
    <n v="300000"/>
    <x v="2"/>
    <x v="10"/>
    <s v="Meteo Rwanda"/>
    <s v="Sectoral Ministry"/>
    <m/>
    <x v="0"/>
    <m/>
    <m/>
    <x v="5"/>
    <x v="2"/>
    <x v="1"/>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6"/>
    <n v="10539073.854996424"/>
    <n v="1.0539073854996424"/>
    <m/>
    <m/>
    <m/>
    <m/>
    <m/>
    <s v="Not Applicable"/>
    <s v="Not Applicable"/>
    <x v="2"/>
    <x v="10"/>
    <s v="Ministry of Emergencies Management (MINEMA)"/>
    <s v="Sectoral Ministry"/>
    <m/>
    <x v="2"/>
    <n v="2020"/>
    <n v="2023"/>
    <x v="322"/>
    <x v="1"/>
    <x v="0"/>
    <s v="Ministry of Finance and Economic Planning (MINECOFIN)/GoR"/>
    <x v="3"/>
    <x v="2"/>
    <m/>
    <m/>
    <n v="10539073.854996424"/>
    <s v="Building resilience to minimize the effects of lightening hazard risks on human, material, environmental dimensions’ capacity Rutsiro"/>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7"/>
    <n v="0"/>
    <n v="0"/>
    <m/>
    <m/>
    <m/>
    <m/>
    <m/>
    <s v="1.Review of the concept note and development of the project proposal                 "/>
    <n v="250000"/>
    <x v="2"/>
    <x v="10"/>
    <s v="Ministry of Emergencies Management (MINEMA)"/>
    <s v="Sectoral Ministry"/>
    <m/>
    <x v="5"/>
    <m/>
    <m/>
    <x v="5"/>
    <x v="0"/>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8"/>
    <n v="0"/>
    <n v="0"/>
    <m/>
    <m/>
    <m/>
    <m/>
    <m/>
    <s v="1.Review of the concept note and development of the project proposal              2. Support to the development of feasibility study"/>
    <n v="250000"/>
    <x v="2"/>
    <x v="10"/>
    <s v="Ministry of Emergencies Management (MINEMA)"/>
    <s v="Sectoral Ministry"/>
    <m/>
    <x v="5"/>
    <m/>
    <m/>
    <x v="5"/>
    <x v="2"/>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9"/>
    <n v="0"/>
    <n v="0"/>
    <m/>
    <m/>
    <m/>
    <m/>
    <m/>
    <s v="1.Review of the concept note and development of the project proposal           2. Coonduct capacity need assessment"/>
    <n v="250000"/>
    <x v="2"/>
    <x v="10"/>
    <s v="Ministry of Emergencies Management (MINEMA)"/>
    <s v="Sectoral Ministry"/>
    <m/>
    <x v="5"/>
    <m/>
    <m/>
    <x v="5"/>
    <x v="2"/>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0"/>
    <n v="0"/>
    <n v="0"/>
    <m/>
    <m/>
    <m/>
    <m/>
    <m/>
    <s v="1.Review of the concept note and development of the project proposal            2. Develop mainstreaming tools"/>
    <n v="250000"/>
    <x v="2"/>
    <x v="10"/>
    <s v="Ministry of Emergencies Management (MINEMA)"/>
    <s v="Sectoral Ministry"/>
    <m/>
    <x v="5"/>
    <m/>
    <m/>
    <x v="5"/>
    <x v="2"/>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1"/>
    <n v="0"/>
    <n v="0"/>
    <m/>
    <m/>
    <m/>
    <m/>
    <m/>
    <s v="1.Review of the concept note and development of the project proposal             2. Support to the development of feasibility study. Construction design "/>
    <n v="250000"/>
    <x v="2"/>
    <x v="10"/>
    <s v="Ministry of Emergencies Management (MINEMA)"/>
    <s v="Sectoral Ministry"/>
    <m/>
    <x v="5"/>
    <m/>
    <m/>
    <x v="5"/>
    <x v="2"/>
    <x v="0"/>
    <m/>
    <x v="0"/>
    <x v="0"/>
    <m/>
    <m/>
    <n v="0"/>
    <s v="New area of investment"/>
  </r>
  <r>
    <s v="14. Enhanced reliability of weather and climate services and products for Rwanda’s socio-economic development"/>
    <s v="14.2 Integrated early warning system, and disaster response plans established"/>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2"/>
    <n v="2017516.0497540913"/>
    <n v="0.20175160497540914"/>
    <n v="672505.34991803044"/>
    <n v="672505.34991803044"/>
    <n v="672505.34991803044"/>
    <m/>
    <m/>
    <s v="Not Applicable"/>
    <s v="Not Applicable"/>
    <x v="2"/>
    <x v="10"/>
    <s v="Ministry of Emergencies Management (MINEMA)"/>
    <s v="Sectoral Ministry"/>
    <m/>
    <x v="2"/>
    <s v="2020*"/>
    <n v="2023"/>
    <x v="323"/>
    <x v="1"/>
    <x v="1"/>
    <s v="UNDP"/>
    <x v="1"/>
    <x v="3"/>
    <m/>
    <m/>
    <n v="2017516.0497540913"/>
    <s v=" Improved technical capacities of institutions at national, district and community level to reduce risks, manage and respond to natural disasters. 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n v="185000000"/>
    <s v="Multi-sector"/>
    <s v="Adaptation"/>
    <s v="Ministry of Health (MINISANTE)"/>
    <s v="Sectoral Ministry "/>
    <s v="Sectoral Ministry "/>
    <s v="Sectoral Ministry "/>
    <s v="To be determined (TBD)"/>
    <s v="Meteo Rwanda, Civil_x000a_society"/>
    <m/>
    <s v="Challenging to evaluate the several factors for health related GHG emissions"/>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3"/>
    <n v="58586976.618040144"/>
    <n v="0.31668636009751427"/>
    <n v="24879863.378500145"/>
    <m/>
    <m/>
    <n v="17167117.79874"/>
    <n v="16539995.4408"/>
    <s v="Not Applicable"/>
    <s v="Not Applicable"/>
    <x v="11"/>
    <x v="16"/>
    <s v="Rwanda Biomedical Center (RBC)"/>
    <s v="Sectoral Ministry"/>
    <m/>
    <x v="2"/>
    <s v="2020*"/>
    <n v="2026"/>
    <x v="324"/>
    <x v="1"/>
    <x v="0"/>
    <s v="Global Fund"/>
    <x v="1"/>
    <x v="3"/>
    <s v="3. Budgeting &amp; Investment"/>
    <m/>
    <n v="56360886.99046015"/>
    <s v="The purpose of the project is to eliminate malaria deaths by 2017 and reduce malaria morbidity pre-elimination level of less than 5%.                                                                                          Extended from $24,879,863 in 2018-2023 .See MINEFOFIN MTPIP 2023-2026"/>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4"/>
    <n v="42207.203073026962"/>
    <n v="2.2814704363798358E-4"/>
    <n v="42207.203073026962"/>
    <m/>
    <m/>
    <m/>
    <m/>
    <s v="Not Applicable"/>
    <s v="Not Applicable"/>
    <x v="11"/>
    <x v="16"/>
    <s v="Rwanda Biomedical Center (RBC)"/>
    <s v="Sectoral Ministry"/>
    <m/>
    <x v="1"/>
    <s v="2020*"/>
    <n v="2021"/>
    <x v="325"/>
    <x v="1"/>
    <x v="0"/>
    <s v="Global Fund"/>
    <x v="1"/>
    <x v="3"/>
    <m/>
    <m/>
    <n v="42207.203073026962"/>
    <s v="Countrywide"/>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5"/>
    <n v="491979.01362902491"/>
    <n v="2.659346019616351E-3"/>
    <n v="245989.50681451245"/>
    <n v="245989.50681451245"/>
    <m/>
    <m/>
    <m/>
    <s v="Not Applicable"/>
    <s v="Not Applicable"/>
    <x v="11"/>
    <x v="16"/>
    <s v="Rwanda Biomedical Center (RBC)"/>
    <s v="Sectoral Ministry"/>
    <m/>
    <x v="1"/>
    <s v="2020*"/>
    <n v="2022"/>
    <x v="326"/>
    <x v="1"/>
    <x v="1"/>
    <s v="WHO"/>
    <x v="1"/>
    <x v="3"/>
    <m/>
    <m/>
    <n v="491979.01362902491"/>
    <s v="The main project output is technical assistance in support to a strengthened health system"/>
  </r>
  <r>
    <s v="15. Enhanced Health promotion and environmental health"/>
    <s v="15.1 Preventive measures and create capacity to adapt to disease outbreaks strengthened"/>
    <s v="15.1.1  Mortality rate per 1,000 population related to  environmental causes (vector borne disease and air pollution) disaggregated by gender (UNDP/NDC support programm 2019: gender responsive indicators)"/>
    <s v="4.5  in 2020 (SSP Health sector  2018-2024)"/>
    <s v="4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6"/>
    <n v="0"/>
    <n v="0"/>
    <m/>
    <m/>
    <m/>
    <m/>
    <m/>
    <s v=" Support to develop the concept note and develop awereness materials"/>
    <n v="25000"/>
    <x v="11"/>
    <x v="16"/>
    <s v="Ministry of Health (MINISANTE)"/>
    <s v="Sectoral Ministry"/>
    <m/>
    <x v="0"/>
    <m/>
    <m/>
    <x v="5"/>
    <x v="2"/>
    <x v="0"/>
    <m/>
    <x v="0"/>
    <x v="0"/>
    <m/>
    <m/>
    <n v="0"/>
    <s v="New area of investment"/>
  </r>
  <r>
    <s v="15. Enhanced Health promotion and environmental health"/>
    <s v="15.1 Preventive measures and create capacity to adapt to disease outbreaks strengthened"/>
    <s v="15.1.2 Percentage of Public Health Facilities (RH,PH,DH and HC) with effective waste management systems according to MOH / WHO standards (4th Health SSP, 2017-2024 p. 37)"/>
    <s v="76% (2016-2017)"/>
    <s v="100% (2023-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6"/>
    <n v="0"/>
    <n v="0"/>
    <m/>
    <m/>
    <m/>
    <m/>
    <m/>
    <s v="Not Applicable"/>
    <m/>
    <x v="1"/>
    <x v="1"/>
    <s v="To be detemined"/>
    <s v="To be determined"/>
    <m/>
    <x v="3"/>
    <m/>
    <m/>
    <x v="5"/>
    <x v="1"/>
    <x v="2"/>
    <m/>
    <x v="0"/>
    <x v="0"/>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0">
  <r>
    <x v="0"/>
    <x v="0"/>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0"/>
    <n v="0"/>
    <n v="0"/>
    <m/>
    <m/>
    <m/>
    <m/>
    <m/>
    <s v="`"/>
    <n v="280000"/>
    <s v="Agriculture"/>
    <s v="Agriculture"/>
    <s v="Rwanda Agriculture Board (RAB)"/>
    <s v="Sectoral Ministry"/>
    <m/>
    <x v="0"/>
    <n v="2021"/>
    <n v="2024"/>
    <s v="Start date:01/07/2021                  End date: 30/06/2024"/>
    <s v="High"/>
    <s v="Project"/>
    <m/>
    <m/>
    <s v="To be determined"/>
    <m/>
    <x v="0"/>
    <n v="0"/>
    <s v="Concept note"/>
  </r>
  <r>
    <x v="0"/>
    <x v="0"/>
    <s v="1.1.1 Area (ha) with crop rotation  "/>
    <s v="To be determined (TBD)"/>
    <s v="600,000 Ha"/>
    <s v="To be determined (TBD)"/>
    <n v="235000000"/>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
    <n v="6853014.9500000002"/>
    <n v="2.9161765744680851E-2"/>
    <m/>
    <n v="6853014.9500000002"/>
    <m/>
    <m/>
    <m/>
    <m/>
    <s v="Not Applicable"/>
    <s v="Agriculture"/>
    <s v="Agriculture"/>
    <s v="Rwanda Development Board (RDB)"/>
    <s v="Sectoral Ministry"/>
    <m/>
    <x v="1"/>
    <n v="2021"/>
    <n v="2022"/>
    <s v="Start date:30/04/2021                  End date: 30/06/2022"/>
    <s v="Not Applicable"/>
    <s v="Technical Assistance"/>
    <s v="Netherlands Ministry of Foreign Affairs through the EP-Nuffic Netherlands Initiative for Capacity development in Higher Education programme"/>
    <s v="Grant/GoR"/>
    <s v="Bilateral"/>
    <m/>
    <x v="0"/>
    <n v="6853014.9500000002"/>
    <s v="This Project was Completed in previous quarter._x000a_SEAD is designed to help achieve sustainable food security in Rwanda by improving education and training, research and community services in agricultural production and the management of value chains, land and water resources. "/>
  </r>
  <r>
    <x v="0"/>
    <x v="0"/>
    <s v="1.1.1 Area (ha) with crop rotation  "/>
    <s v="To be determined (TBD)"/>
    <s v="600,000 Ha"/>
    <s v="To be determined (TBD)"/>
    <m/>
    <s v="AFOLU (Agriculture, Forestry &amp; Other Land Use)"/>
    <s v="Mitigation"/>
    <s v="Ministry of Agriculture and Animal Resources (MINAGRI)"/>
    <s v="Sectoral Ministry "/>
    <s v="Sectoral Ministry "/>
    <s v="Sectoral Ministry "/>
    <s v="To be determined (TBD)"/>
    <s v="MOE (RFA, RWB, NLA)"/>
    <m/>
    <s v="Reduction of CO2 and N2O emissions and carbon_x000a_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
    <n v="2400997.91"/>
    <n v="1.0217012382978724E-2"/>
    <n v="2400997.91"/>
    <m/>
    <m/>
    <m/>
    <m/>
    <m/>
    <s v="Not Applicable"/>
    <s v="Agriculture"/>
    <s v="Agriculture"/>
    <s v="Rwanda Development Board (RDB)"/>
    <s v="Sectoral Ministry"/>
    <m/>
    <x v="2"/>
    <n v="2020"/>
    <n v="2025"/>
    <s v="Start date:07/10/2020                 End date: 31/12/2025"/>
    <s v="Not Applicable"/>
    <s v="Technical Assistance"/>
    <s v="Netherlands "/>
    <s v="Grant"/>
    <s v="Bilateral"/>
    <m/>
    <x v="0"/>
    <n v="2400997.91"/>
    <s v="The objective of this project is to Strengthen Education for Agricultural Development value chain development in the Congo Nile Ridge Area (SEAD West) in North West through improved vocational and professional education and training in agriculture with nexus to water"/>
  </r>
  <r>
    <x v="0"/>
    <x v="0"/>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
    <n v="143391612.78031623"/>
    <n v="0.61017707566092017"/>
    <n v="997369.24169813446"/>
    <n v="2400199.04"/>
    <n v="997369.24169813446"/>
    <n v="4021369.8486000001"/>
    <n v="134975305.40831998"/>
    <s v="Not Applicable"/>
    <s v="Not Applicable"/>
    <s v="Agriculture"/>
    <s v="Agriculture"/>
    <s v="Rwanda Agriculture Board (RAB)"/>
    <s v="Sectoral Ministry"/>
    <m/>
    <x v="2"/>
    <s v="2020*"/>
    <n v="2026"/>
    <s v="Start date: 01/07/2017_x000a_End date: 30/06/2024                      Extended 2026_x000a_"/>
    <s v="Not Applicable"/>
    <s v="Project"/>
    <s v="Ministry of Finance and Economic Planning (MINECOFIN)/GoR"/>
    <s v="Government of Rwanda(GoR)"/>
    <s v="Government of Rwanda(GoR)"/>
    <s v="3. Budgeting &amp; Investment"/>
    <x v="0"/>
    <n v="73322988.553156272"/>
    <s v="The objective of the project is to increase the productivity levels of maize, rice, wheat, beans, soybean, cassava, Irish potato, and banana country wide . Extended to 2026 (MINECOFIN MTPIP) initial $72,455,490)"/>
  </r>
  <r>
    <x v="0"/>
    <x v="0"/>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
    <n v="4520624.1295800004"/>
    <n v="1.9236698423744682E-2"/>
    <m/>
    <m/>
    <m/>
    <n v="999361.45686000003"/>
    <n v="3521262.6727200001"/>
    <s v="Not Applicable"/>
    <s v="Not Applicable"/>
    <s v="Agriculture"/>
    <s v="Agriculture"/>
    <s v="Rwamagana District/LODA"/>
    <s v="Local Government (Districts, Provinces, CoK)"/>
    <m/>
    <x v="2"/>
    <n v="2023"/>
    <n v="2026"/>
    <s v="Start date: 2023_x000a_End date: 2026                _x000a_"/>
    <s v="Not Applicable"/>
    <s v="Project"/>
    <s v="Ministry of Finance and Economic Planning (MINECOFIN)/GoR"/>
    <s v="Government of Rwanda(GoR)"/>
    <s v="Government of Rwanda(GoR)"/>
    <s v="3. Budgeting &amp; Investment"/>
    <x v="0"/>
    <n v="4520624.1295800004"/>
    <s v="Rwamagana District.                                                                           New Project MTPIP 2023-2026 MINECOFIN"/>
  </r>
  <r>
    <x v="0"/>
    <x v="0"/>
    <s v="1.1.2 Area (ha)  of terraced land under crop rota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
    <n v="1459703.8583399998"/>
    <n v="6.2115057801702123E-3"/>
    <m/>
    <m/>
    <m/>
    <n v="502418.30417999998"/>
    <n v="957285.55415999994"/>
    <s v="Not Applicable"/>
    <s v="Not Applicable"/>
    <s v="Agriculture"/>
    <s v="Agriculture"/>
    <s v="Muhanga District/LODA"/>
    <s v="Local Government (Districts, Provinces, CoK)"/>
    <m/>
    <x v="2"/>
    <n v="2023"/>
    <n v="2026"/>
    <s v="Start date: 2023_x000a_End date: 2026                _x000a_"/>
    <s v="Not Applicable"/>
    <s v="Project"/>
    <s v="External"/>
    <s v="Grant/GoR"/>
    <s v="Multirateral"/>
    <s v="3. Budgeting &amp; Investment"/>
    <x v="0"/>
    <n v="1459703.8583399998"/>
    <s v="Muhanga District.                                                                           New Project MTPIP 2023-2026 MINECOFIN"/>
  </r>
  <r>
    <x v="0"/>
    <x v="0"/>
    <s v="1.1.3 % of women  and  man with rigth over agriculture  land under crop rotation (Gender and agriculture indicators, GMO, 2017 p.13)"/>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Female are more involved in agriculture compared to male, and most of them are in subsistence agriculture (EICV4, 2013/14).     "/>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0"/>
    <x v="1"/>
    <s v="1.2.1 Area (ha)  under new fodder species production                                    "/>
    <s v="To be determined (TBD)"/>
    <s v="To be determined (TBD)"/>
    <s v="To be determined (TBD)"/>
    <n v="279000000"/>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
    <n v="2921276.3239038638"/>
    <n v="1.0470524458436787E-2"/>
    <n v="747654.29818386398"/>
    <n v="1095821.01"/>
    <m/>
    <n v="270418.2"/>
    <n v="807382.81571999996"/>
    <s v="Not Applicable"/>
    <s v="Not Applicable"/>
    <s v="Agriculture"/>
    <s v="Agriculture"/>
    <s v="Rwanda Agriculture Board (RAB)"/>
    <s v="Sectoral Ministry"/>
    <m/>
    <x v="2"/>
    <s v="2020*"/>
    <n v="2026"/>
    <s v="Start date: 01/07/2016_x000a_End date: 30/06/2023 (Extended to 2026)_x000a_"/>
    <s v="Not Applicable"/>
    <s v="Project"/>
    <s v="Ministry of Finance and Economic Planning (MINECOFIN)/GoR"/>
    <s v="Government of Rwanda(GoR)"/>
    <s v="Government of Rwanda(GoR)"/>
    <s v="3. Budgeting &amp; Investment"/>
    <x v="0"/>
    <n v="2921276.3239038638"/>
    <s v="The project objective is to achieve national self-sufficiency in improved seeds and reduce Rwanda's dependency on seed imports by enhancing plant breeding research capacity and developing seed systems. Initial budegt 2016-2021 : $ 3,461,538 Extension 2023-2026 : $1,077,801.01)see MINECOFI MTPIP 2023-2026"/>
  </r>
  <r>
    <x v="0"/>
    <x v="1"/>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
    <n v="3461538.461538461"/>
    <n v="1.2406947890818856E-2"/>
    <n v="692307.69230769225"/>
    <n v="692307.69230769225"/>
    <n v="692307.69230769225"/>
    <n v="692307.69230769225"/>
    <n v="692307.69230769225"/>
    <s v="Not Applicable"/>
    <s v="Not Applicable"/>
    <s v="Agriculture"/>
    <s v="Agriculture"/>
    <s v="ENABEL/EMBASSY OF BELGIUM "/>
    <s v="Non Government Organizations"/>
    <m/>
    <x v="4"/>
    <s v="2020*"/>
    <n v="2025"/>
    <s v="Start date: 01/01/2012_x000a_End date: 30/06/2025_x000a_"/>
    <s v="Not Applicable"/>
    <s v="Project"/>
    <s v="European Union (EU)"/>
    <s v="Grant/GoR"/>
    <s v="Multirateral"/>
    <m/>
    <x v="0"/>
    <n v="3461538.461538461"/>
    <m/>
  </r>
  <r>
    <x v="0"/>
    <x v="1"/>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
    <n v="54631.942694203331"/>
    <n v="1.9581341467456392E-4"/>
    <n v="36421.29512946889"/>
    <n v="18210.647564734445"/>
    <m/>
    <m/>
    <m/>
    <s v="Not Applicable"/>
    <s v="Not Applicable"/>
    <s v="Agriculture"/>
    <s v="Agriculture"/>
    <s v="DUHAMIC-ADRI"/>
    <s v="Non Government Organizations"/>
    <m/>
    <x v="1"/>
    <s v="2020*"/>
    <n v="2020"/>
    <s v="Start date: 2018_x000a_End date: 2020_x000a_"/>
    <s v="Not Applicable"/>
    <s v="Project"/>
    <m/>
    <s v="Grant/GoR"/>
    <s v="Multirateral"/>
    <m/>
    <x v="0"/>
    <n v="36421.29512946889"/>
    <m/>
  </r>
  <r>
    <x v="0"/>
    <x v="1"/>
    <s v="1.2.1 Area (ha)  under new fodder species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
    <n v="12038436.949948048"/>
    <n v="4.314851953386397E-2"/>
    <n v="1321845.7547713197"/>
    <n v="2685977.7772357226"/>
    <n v="2802092.1662210063"/>
    <n v="2595462.81384"/>
    <n v="2633058.4378800001"/>
    <s v="Not Applicable"/>
    <s v="Not Applicable"/>
    <s v="Agriculture"/>
    <s v="Agriculture"/>
    <s v="Rwanda Agriculture Board (RAB)"/>
    <s v="Sectoral Ministry"/>
    <m/>
    <x v="2"/>
    <n v="2020"/>
    <n v="2026"/>
    <s v="Start date: 01/03/2020_x000a_End date: 30/06/2024                   Extended to 2026_x000a_"/>
    <s v="Not Applicable"/>
    <s v="Project"/>
    <s v="ENABEL"/>
    <s v="Loan/GoR"/>
    <s v="Bilateral"/>
    <s v="3. Budgeting &amp; Investment"/>
    <x v="0"/>
    <n v="10785058.715008"/>
    <s v="Extended to from $ 9,337,573 (in 2020-2024) to $ 10785058.7 to (2026). See MTPIP MINECOFIN "/>
  </r>
  <r>
    <x v="0"/>
    <x v="1"/>
    <s v="1.2.2 Number of seeds multiplier Cooperatives disaggregated by gender head of cooperatives (Gender and agriculture indicators, GMO, 2017 p.17)"/>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Regardless of the point that women are the majority in agriculture sector, when it comes to the number of seeds multipliers the proportion of male farmers outweighs that of female. Furthermore, there are very few women-led seeds multiplier cooperatives in comparison to those headed by men (RAB, Administrative Data, 2014)."/>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0"/>
    <x v="1"/>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
    <n v="535262.93725612597"/>
    <n v="1.9185051514556486E-3"/>
    <n v="535262.93725612597"/>
    <m/>
    <m/>
    <m/>
    <m/>
    <s v="Not Applicable"/>
    <s v="Not Applicable"/>
    <s v="Agriculture"/>
    <s v="Agriculture"/>
    <s v="Rwanda Agriculture Board (RAB)"/>
    <s v="Sectoral Ministry"/>
    <m/>
    <x v="1"/>
    <s v="2020*"/>
    <n v="2021"/>
    <s v="Start date: 04/03/2019_x000a_End date: 30/06/2021_x000a_"/>
    <s v="Not Applicable"/>
    <s v="Project"/>
    <s v="FONERWA"/>
    <s v="Government of Rwanda(GoR)"/>
    <s v="Government of Rwanda(GoR)"/>
    <m/>
    <x v="0"/>
    <n v="535262.93725612597"/>
    <m/>
  </r>
  <r>
    <x v="0"/>
    <x v="1"/>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2"/>
    <n v="11963309.671245804"/>
    <n v="4.2879246133497508E-2"/>
    <n v="2481654.835622902"/>
    <n v="2481654.835622902"/>
    <n v="7000000"/>
    <m/>
    <m/>
    <s v="Not Applicable"/>
    <s v="Not Applicable"/>
    <s v="Agriculture"/>
    <s v="Agriculture"/>
    <s v="Gako Meat Company Ltd "/>
    <s v="Private Sector Company"/>
    <m/>
    <x v="1"/>
    <s v="2020*"/>
    <n v="2023"/>
    <s v="Start date: 01/07/2014_x000a_End date: 30/06/2023_x000a_"/>
    <s v="Not Applicable"/>
    <s v="Project"/>
    <s v="GOR/Cattle Ville Ranchers/Gako Beef Company Ltd"/>
    <s v="Government of Rwanda(GoR)"/>
    <s v="Government of Rwanda(GoR)"/>
    <m/>
    <x v="0"/>
    <n v="63000000"/>
    <s v="The objective of the project is to increase beef production through providing basic infrastructure in Gako farm"/>
  </r>
  <r>
    <x v="0"/>
    <x v="1"/>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3"/>
    <n v="4048742.88"/>
    <n v="1.4511623225806451E-2"/>
    <m/>
    <m/>
    <m/>
    <n v="3892742.88"/>
    <n v="156000"/>
    <s v="Not Applicable"/>
    <s v="Not Applicable"/>
    <s v="Agriculture"/>
    <s v="Agriculture"/>
    <s v="Rwanda Agriculture Board (RAB)"/>
    <s v="Sectoral Ministry"/>
    <m/>
    <x v="2"/>
    <s v="2020*"/>
    <n v="2026"/>
    <s v="Start date: 19/12/2016_x000a_End date: 01/07/2026_x000a_"/>
    <s v="Not Applicable"/>
    <s v="Project"/>
    <s v="IFAD/GoR"/>
    <s v="Grant/Loan/GoR"/>
    <s v="Multirateral"/>
    <m/>
    <x v="0"/>
    <n v="65069100"/>
    <s v="The project objective is to increase the Volume and value of milk sold from targeted small-holder dairy farmers. Extended to 2026 with additional fund of $ 4,048,742.8 (MINECOFIN MTPIP 2023-2026)"/>
  </r>
  <r>
    <x v="0"/>
    <x v="1"/>
    <s v="1.2.3 Number of new fodder use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4"/>
    <n v="502570.52"/>
    <n v="1.8013280286738353E-3"/>
    <m/>
    <n v="169501.02"/>
    <m/>
    <m/>
    <m/>
    <s v="Not Applicable"/>
    <s v="Not Applicable"/>
    <s v="Agriculture"/>
    <s v="Agriculture"/>
    <s v="National Industrial Research and Development Agency (NIRDA)"/>
    <s v="Sectoral Ministry"/>
    <m/>
    <x v="2"/>
    <n v="2020"/>
    <n v="2023"/>
    <s v="Start date:30/07/2019_x000a_End date: 30/06/2023_x000a_"/>
    <s v="Not Applicable"/>
    <s v="Project"/>
    <s v="OCP-AFRICA-MOROCCO "/>
    <s v="Grant"/>
    <s v="Multirateral"/>
    <m/>
    <x v="0"/>
    <n v="502570.52"/>
    <s v="The purpose of the project is to support industries in Cow Value Chain by financing science, technology and innovation research related to Cow value chain."/>
  </r>
  <r>
    <x v="0"/>
    <x v="2"/>
    <s v="1.3.1 Number of  new kraals"/>
    <s v="To be determined (TBD)"/>
    <s v="To be determined (TBD)"/>
    <s v="To be determined (TBD)"/>
    <n v="30500000"/>
    <s v="AFOLU (Agriculture, Forestry &amp; Other Land Use)"/>
    <s v="Mitigation"/>
    <s v="Ministry of Agriculture and Animal Resources (MINAGRI)"/>
    <s v="Sectoral Ministry "/>
    <s v="Sectoral Ministry "/>
    <s v="Sectoral Ministry "/>
    <s v="To be determined (TBD)"/>
    <m/>
    <s v="Adoption of more efficient manure management systems, including promotion of collective farms and training, under the Rwanda Livestock Master Plan. "/>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5"/>
    <n v="16243651.199999999"/>
    <n v="0.53257872786885241"/>
    <n v="291316.99245156237"/>
    <n v="291316.99245156237"/>
    <n v="291316.99245156237"/>
    <n v="291316.99245156237"/>
    <m/>
    <s v="Not Applicable"/>
    <s v="Not Applicable"/>
    <s v="Agriculture"/>
    <s v="Agriculture"/>
    <s v="Rwanda Agriculture Board (RAB)"/>
    <s v="Sectoral Ministry"/>
    <m/>
    <x v="2"/>
    <s v="2020*"/>
    <n v="2024"/>
    <s v="Start date: 01/07/2006_x000a_End date: 30/06/2024_x000a_"/>
    <s v="Not Applicable"/>
    <s v="Project"/>
    <s v="Ministry of Finance and Economic Planning (MINECOFIN)/GoR"/>
    <s v="Government of Rwanda(GoR)"/>
    <s v="Government of Rwanda(GoR)"/>
    <m/>
    <x v="0"/>
    <n v="16243651.199999999"/>
    <s v="The purpose of this project is to reduce poverty through dairy cattle farming; improving livelihoods through increased milk consumption and income generation"/>
  </r>
  <r>
    <x v="0"/>
    <x v="3"/>
    <s v="1.4.1  Area (ha) compost application"/>
    <s v="To be determined (TBD)"/>
    <s v="11,090,756,475 tone"/>
    <s v="To be determined (TBD)"/>
    <n v="77000000"/>
    <s v="AFOLU (Agriculture, Forestry &amp; Other Land Use)"/>
    <s v="Mitigation"/>
    <s v="Ministry of Agriculture and Animal Resources (MINAGRI)"/>
    <s v="Sectoral Ministry "/>
    <s v="Sectoral Ministry "/>
    <s v="Sectoral Ministry "/>
    <s v="To be determined (TBD)"/>
    <m/>
    <s v=" Increased use of organic waste in soil fertilizers, supported by target to apply composting within all agricultural households by 2030, and more judicious fertilizer use and promotion of fertigation to enhance fertiliser uptake."/>
    <s v="Reduction in GHG emissions from manure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0"/>
    <x v="3"/>
    <s v="1.4.2 Quantity (t/ha) of compost application"/>
    <s v="1786524000 (2020/2021)"/>
    <s v="11,090,756,475 tone"/>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0"/>
    <x v="3"/>
    <s v="1.4.3 Quantity (kg/t rice) deep fertiliser and biomass use in rice production  "/>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6"/>
    <n v="0"/>
    <n v="0"/>
    <m/>
    <m/>
    <m/>
    <m/>
    <m/>
    <s v="1.Review of the concept note and development of the project proposal 2.Conduct a research survey on the use of biomass resources for composting and its conflict with other uses including biomass use for cooking and building materials                                                                                                               "/>
    <n v="280000"/>
    <s v="Agriculture"/>
    <s v="Agriculture"/>
    <s v="Rwanda Agriculture Board (RAB)"/>
    <s v="Sectoral Ministry"/>
    <m/>
    <x v="0"/>
    <m/>
    <m/>
    <s v="To be determined"/>
    <s v="Medium"/>
    <s v="Technical Assistance"/>
    <m/>
    <m/>
    <s v="To be determined"/>
    <m/>
    <x v="0"/>
    <n v="0"/>
    <s v="New area of investment"/>
  </r>
  <r>
    <x v="0"/>
    <x v="3"/>
    <s v="1.4.4 % of farmer who have accesses  to organic Fertilizers disaggregated by gender (Gender and agriculture indicators, GMO, 2017 p.15)"/>
    <s v="Male: 75% Female: 45% (National Agriculture Survey, 2013)"/>
    <s v="To be determined (TBD)"/>
    <s v="To be determined (TBD)"/>
    <m/>
    <s v="AFOLU (Agriculture, Forestry &amp; Other Land Use)"/>
    <s v="Mitigation"/>
    <s v="Ministry of Agriculture and Animal Resources (MINAGRI)"/>
    <s v="Sectoral Ministry "/>
    <s v="Sectoral Ministry "/>
    <s v="Sectoral Ministry "/>
    <s v="To be determined (TBD)"/>
    <m/>
    <s v="Women continue to have limited access to agricultural inputs including fertilizers. The limited land size prevents them from being eligible to the fertilizers’ subsidy programme (GENDER MONITORING OFFICE,  March  2017)_x000a_"/>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7"/>
    <n v="0"/>
    <n v="0"/>
    <m/>
    <m/>
    <m/>
    <m/>
    <m/>
    <s v="1.Review of the concept note and development of the project proposal             2. Support to the development of feasibility study and Environmental and Social Impact Assessment  (ESSIA)."/>
    <n v="280000"/>
    <s v="Agriculture"/>
    <s v="Agriculture"/>
    <s v="Renewgreen Ltd"/>
    <s v="Private Sector Company"/>
    <m/>
    <x v="0"/>
    <m/>
    <m/>
    <s v="To be determined"/>
    <s v="High"/>
    <s v="Project"/>
    <m/>
    <m/>
    <s v="To be determined"/>
    <m/>
    <x v="0"/>
    <n v="0"/>
    <s v="Business Plan available. The project consist of making green organic fertilizer using Rwandan natural powdered limestone and volcanic basalt, lake sediments, and peat to produce a locally-made “natural organic fertilizer"/>
  </r>
  <r>
    <x v="0"/>
    <x v="4"/>
    <s v="1.5.1 Area (ha) under radical terracing and  progressive terracing"/>
    <s v="Radical terracing :125000 Ha                                                Progressive terracing:965,604 Ha                     (Baseline 2021,  PSTA4)   "/>
    <s v="Radical terracing: 142,500 Ha by 2024 (PSTA4)                                                     Progressive terracing: 1,007,624 Ha by 2024 (PSTA4)"/>
    <s v="To be determined (TBD)"/>
    <n v="924000000"/>
    <s v="AFOLU (Agriculture, Forestry &amp; Other Land Use)"/>
    <s v="Mitigation"/>
    <s v="Ministry of Agriculture and Animal Resources (MINAGRI)"/>
    <s v="Sectoral Ministry "/>
    <s v="Sectoral Ministry "/>
    <s v="Sectoral Ministry "/>
    <s v="To be determined (TBD)"/>
    <m/>
    <s v="Installation of 165,000 Ha land protection terracing structures in sloped arable areas to present soil erosion, leading to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8"/>
    <n v="102212.33985895358"/>
    <n v="1.1061941543176794E-4"/>
    <n v="34070.779952984529"/>
    <n v="34070.779952984529"/>
    <n v="34070.779952984529"/>
    <m/>
    <m/>
    <s v="Not Applicable"/>
    <s v="Not Applicable"/>
    <s v="Agriculture"/>
    <s v="Agriculture"/>
    <s v="DUHAMIC-ADRI"/>
    <s v="Non Government Organizations"/>
    <m/>
    <x v="2"/>
    <n v="2020"/>
    <n v="2023"/>
    <s v="Start: 2020_x000a_End date: 2023 _x000a_"/>
    <s v="Not Applicable"/>
    <s v="Project"/>
    <s v="Not identified"/>
    <s v="Grant/GoR"/>
    <s v="Multirateral"/>
    <m/>
    <x v="0"/>
    <n v="102212.33985895358"/>
    <s v="Kayonza and Rutsiro"/>
  </r>
  <r>
    <x v="0"/>
    <x v="4"/>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9"/>
    <n v="26229113.273385111"/>
    <n v="2.8386486226607263E-2"/>
    <n v="5245822.6546770222"/>
    <n v="5245822.6546770222"/>
    <n v="5245822.6546770222"/>
    <n v="5245822.6546770222"/>
    <n v="5245822.6546770222"/>
    <s v="Not Applicable"/>
    <s v="Not Applicable"/>
    <s v="Agriculture"/>
    <s v="Agriculture"/>
    <s v="Rwanda Green Fund"/>
    <s v="Sectoral Ministry"/>
    <m/>
    <x v="2"/>
    <n v="2020"/>
    <n v="2025"/>
    <s v="Start: 01/07/2019_x000a_End date: 30/06/2025 _x000a_"/>
    <s v="Not Applicable"/>
    <s v="Project"/>
    <s v="FONERWA/GCF"/>
    <s v="Grant/GoR"/>
    <s v="Multirateral"/>
    <m/>
    <x v="0"/>
    <n v="26229113.273385111"/>
    <s v="Gicumbi"/>
  </r>
  <r>
    <x v="0"/>
    <x v="4"/>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Environment (MoE)_x000a_"/>
    <s v="Subnational or city "/>
    <s v="Subnational or city "/>
    <s v="Local Government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0"/>
    <n v="1923480"/>
    <n v="2.0816883116883118E-3"/>
    <m/>
    <m/>
    <m/>
    <n v="641160"/>
    <n v="1282320"/>
    <s v="Not Applicable"/>
    <s v="Not Applicable"/>
    <s v="Agriculture"/>
    <s v="Agriculture"/>
    <s v="Musanze District/LODA"/>
    <s v="Local Government (Districts, Provinces, CoK)"/>
    <m/>
    <x v="2"/>
    <n v="2023"/>
    <n v="2026"/>
    <s v="Start: 2023_x000a_End date: 2026_x000a_"/>
    <s v="Not Applicable"/>
    <s v="Project"/>
    <s v="Domestic Financing"/>
    <s v="Government of Rwanda(GoR)"/>
    <s v="Government of Rwanda(GoR)"/>
    <s v="3. Budgeting &amp; Investment"/>
    <x v="0"/>
    <n v="1923480"/>
    <s v="Musanze District,New Projec MINECOFIN MTPIP 2023-2026"/>
  </r>
  <r>
    <x v="0"/>
    <x v="4"/>
    <s v="1.5.1 Area (ha) under radical terracing and  progressive terracing"/>
    <s v="To be determined (TBD)"/>
    <s v="Radical terracing: 142,500 Ha by 2024 (PSTA4)                                                     Progressive terracing: 1,007,624 Ha by 2024 (PSTA4)"/>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1"/>
    <n v="13065615.199999999"/>
    <n v="1.4140276190476189E-2"/>
    <n v="6532807.5999999996"/>
    <n v="6532807.5999999996"/>
    <m/>
    <m/>
    <m/>
    <s v="Not Applicable"/>
    <s v="Not Applicable"/>
    <s v="Agriculture"/>
    <s v="Agriculture"/>
    <s v="Rwanda Agriculture Board (RAB)"/>
    <s v="Sectoral Ministry"/>
    <m/>
    <x v="1"/>
    <s v="2020*"/>
    <n v="2022"/>
    <s v="Start: 2017_x000a_End date: 2022"/>
    <s v="Not Applicable"/>
    <s v="Project"/>
    <s v="USAID/CNFA"/>
    <s v="Grant"/>
    <s v="Multirateral"/>
    <m/>
    <x v="0"/>
    <n v="13065615.199999999"/>
    <s v="The project aims to sustainably increase smallholder farmers’ income, improve the nutritional status of women and children, and increase the resilience of Rwanda’s agricultural and food systems to a changing climate"/>
  </r>
  <r>
    <x v="0"/>
    <x v="5"/>
    <s v="1.6.1 Area (ha) with banana and coffee multi-crop production"/>
    <s v="To be determined (TBD)"/>
    <s v="Coffee production volumes will be increased (2.8 to 3.0kg/tree)"/>
    <s v="To be determined (TBD)"/>
    <n v="173000000"/>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2"/>
    <n v="16286636.066552581"/>
    <n v="9.4142405008974459E-2"/>
    <n v="1430665.2210308607"/>
    <n v="1430665.2210308607"/>
    <n v="1430665.2210308607"/>
    <n v="3676837.5937799998"/>
    <n v="8317802.8096799999"/>
    <s v="Not Applicable"/>
    <s v="Not Applicable"/>
    <s v="Agriculture"/>
    <s v="Agriculture"/>
    <s v="National Agricultural Export Development Board (NAEB)"/>
    <s v="Sectoral Ministry"/>
    <m/>
    <x v="2"/>
    <s v="2020*"/>
    <n v="2026"/>
    <s v="Start date: 01/07/2011_x000a_End date: 30/06/2023            Extended to 2026_x000a_"/>
    <s v="Not Applicable"/>
    <s v="Project"/>
    <s v="Ministry of Finance and Economic Planning (MINECOFIN)/GoR"/>
    <s v="Government of Rwanda(GoR)"/>
    <s v="Government of Rwanda(GoR)"/>
    <s v="3. Budgeting &amp; Investment"/>
    <x v="0"/>
    <n v="11881779.452732582"/>
    <s v="The objective of the project is to increase coffee production and productivity as well improving coffee quality. The Coffee production volumes will be increased (2.8 to 3.0kg/tree). Extended from concluded $ 9,560,066 to 2023-2026 MINECOFIN MTPIP"/>
  </r>
  <r>
    <x v="0"/>
    <x v="5"/>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3"/>
    <n v="1515942.0999098977"/>
    <n v="8.7626710977450738E-3"/>
    <n v="237293.04600494885"/>
    <n v="237293.04600494885"/>
    <m/>
    <n v="604556.00789999997"/>
    <n v="436800"/>
    <s v="Not Applicable"/>
    <s v="Not Applicable"/>
    <s v="Agriculture"/>
    <s v="Agriculture"/>
    <s v="National Agricultural Export Development Board (NAEB)"/>
    <s v="Sectoral Ministry"/>
    <m/>
    <x v="2"/>
    <s v="2020*"/>
    <n v="2026"/>
    <s v="Start date: 01/07/2009_x000a_End date: 30/06/2023            Extended to 2026_x000a_"/>
    <s v="Not Applicable"/>
    <s v="Project"/>
    <s v="Ministry of Finance and Economic Planning (MINECOFIN)/GoR"/>
    <s v="Government of Rwanda(GoR)"/>
    <s v="Government of Rwanda(GoR)"/>
    <s v="3. Budgeting &amp; Investment"/>
    <x v="0"/>
    <n v="1515942.0999098977"/>
    <s v="The objective of the project is to Increase tea production and export through supporting in the expropriation, Resettlement &amp; livelihood restoration, Expansion program &amp; seedlings production, and factories construction.                                                                                                                                                        Extended from concluded (with $1,952,030 from 2009-2023) "/>
  </r>
  <r>
    <x v="0"/>
    <x v="5"/>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4"/>
    <n v="0"/>
    <n v="0"/>
    <m/>
    <m/>
    <m/>
    <m/>
    <m/>
    <s v="1.Review of the concept note and development of the project proposal           2. Support to the development of feasibility study"/>
    <n v="270000"/>
    <s v="Agriculture"/>
    <s v="Agriculture"/>
    <s v="Vie et Environment Rwanda (VER)"/>
    <s v="Non Government Organizations"/>
    <m/>
    <x v="0"/>
    <m/>
    <m/>
    <s v="To be determined"/>
    <s v="High"/>
    <s v="Project"/>
    <m/>
    <m/>
    <s v="To be determined"/>
    <m/>
    <x v="0"/>
    <n v="0"/>
    <s v="New area of investment"/>
  </r>
  <r>
    <x v="0"/>
    <x v="5"/>
    <s v="1.6.1 Area (ha) with banana and coffee multi-crop production"/>
    <s v="To be determined (TBD)"/>
    <s v="Coffee production volumes will be increased (2.8 to 3.0kg/tree)"/>
    <s v="To be determined (TBD)"/>
    <m/>
    <s v="AFOLU (Agriculture, Forestry &amp; Other Land Use)"/>
    <s v="Mitigation"/>
    <s v="Ministry of Agriculture and Animal Resources (MINAGRI)"/>
    <s v="Sectoral Ministry "/>
    <s v="Sectoral Ministry "/>
    <s v="Sectoral Ministry "/>
    <s v="To be determined (TBD)"/>
    <m/>
    <s v="Multicropping of coffee and bananas of up to 40,000 Ha, leading to prevention of soil erosion and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5"/>
    <n v="960456.49800000014"/>
    <n v="5.5517716647398851E-3"/>
    <n v="320152.16600000003"/>
    <n v="320152.16600000003"/>
    <n v="320152.16600000003"/>
    <m/>
    <m/>
    <s v="Not Applicable"/>
    <s v="Not Applicable"/>
    <s v="Agriculture"/>
    <s v="Agriculture"/>
    <s v="National Agricultural Export Development Board (NAEB)"/>
    <s v="Sectoral Ministry"/>
    <m/>
    <x v="1"/>
    <s v="2020*"/>
    <n v="2022"/>
    <s v="Start date:20/06/2017_x000a_End date: 30/06/2022_x000a_"/>
    <s v="Not Applicable"/>
    <s v="Project"/>
    <s v="FONERWA/DFID"/>
    <s v="Grant/GoR"/>
    <s v="Multirateral"/>
    <m/>
    <x v="0"/>
    <n v="1600760.83"/>
    <s v="The objective is to pilot a strategic mainstreaming project with focus on the development of mainstreaming of climate into a sector development and investment planning process"/>
  </r>
  <r>
    <x v="0"/>
    <x v="6"/>
    <s v="1.7.1  Area (ha) with conservation tillage"/>
    <s v="To be determined (TBD)"/>
    <s v="To be determined (TBD)"/>
    <s v="To be determined (TBD)"/>
    <n v="128000000"/>
    <s v="AFOLU (Agriculture, Forestry &amp; Other Land Use)"/>
    <s v="Mitigation"/>
    <s v="Ministry of Agriculture and Animal Resources (MINAGRI)"/>
    <s v="Sectoral Ministry "/>
    <s v="Sectoral Ministry "/>
    <s v="Sectoral Ministry "/>
    <s v="To be determined (TBD)"/>
    <m/>
    <s v="Reduction in vertical movement of soil, leaving more crop residue on the soil surface, thereby reducing soil erosion, reduction of CO2 and N2O emissions and carbon sequestration in soils."/>
    <s v="Reduction of CO2 and N2O emissions and carbon sequestration in soil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6"/>
    <n v="0"/>
    <n v="0"/>
    <m/>
    <m/>
    <m/>
    <m/>
    <m/>
    <s v=" Support to develop the concept note "/>
    <n v="280000"/>
    <s v="Agriculture"/>
    <s v="Agriculture"/>
    <s v="Rwanda Agriculture Board (RAB)"/>
    <s v="Sectoral Ministry"/>
    <m/>
    <x v="0"/>
    <m/>
    <m/>
    <s v="To be determined"/>
    <s v="Medium"/>
    <s v="Project"/>
    <m/>
    <m/>
    <s v="To be determined"/>
    <m/>
    <x v="0"/>
    <n v="0"/>
    <s v="New area of investment"/>
  </r>
  <r>
    <x v="0"/>
    <x v="7"/>
    <s v="1.8.1  Number of new species (# cows replaced with cross-breeds)"/>
    <s v="To be determined (TBD)"/>
    <s v="10% domestic cows with improved cow species; expansion of fish farming, poultry and other small livestock"/>
    <s v="To be determined (TBD)"/>
    <n v="156000000"/>
    <s v="AFOLU (Agriculture, Forestry &amp; Other Land Use)"/>
    <s v="Mitigation"/>
    <s v="Ministry of Agriculture and Animal Resources (MINAGRI)"/>
    <s v="Sectoral Ministry "/>
    <s v="Sectoral Ministry "/>
    <s v="Sectoral Ministry "/>
    <s v="To be determined (TBD)"/>
    <m/>
    <s v="Replacement of 10% domestic cows with improved cow species; expansion of fish farming, poultry and other small livestock to increase protein food supply without increasing cows; and change in livestock mix. "/>
    <s v="Reduction in CH4 emissions from enteric fermentation."/>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7"/>
    <n v="2793604.9397484371"/>
    <n v="1.7907723972746391E-2"/>
    <n v="994495.93974843714"/>
    <m/>
    <m/>
    <n v="780000"/>
    <n v="1019109"/>
    <s v="Not Applicable"/>
    <s v="Not Applicable"/>
    <s v="Agriculture"/>
    <s v="Agriculture"/>
    <s v="Rwanda Agriculture Board (RAB)"/>
    <s v="Sectoral Ministry"/>
    <m/>
    <x v="2"/>
    <s v="2020*"/>
    <n v="2026"/>
    <s v="Start date: 01/07/2015_x000a_End date: 30/06/2023                Extended 2026_x000a_ "/>
    <s v="Not Applicable"/>
    <s v="Project"/>
    <s v="Ministry of Finance and Economic Planning (MINECOFIN)/GoR"/>
    <s v="Government of Rwanda(GoR)"/>
    <s v="Government of Rwanda(GoR)"/>
    <s v="3. Budgeting &amp; Investment"/>
    <x v="0"/>
    <n v="2793604.9397484399"/>
    <s v="Rwamagana, Rutsiro, Rusizi, Rulindo, Ruhango, Rubavu, Nyaruguru, Gisagara  and Nyarugenge                                 Initial budget 2015-2023 : $994,496.                                                    Budget extension 2023-2026 : $ 1799109 MINECOFIN MTPIP"/>
  </r>
  <r>
    <x v="0"/>
    <x v="7"/>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8"/>
    <n v="0"/>
    <n v="0"/>
    <m/>
    <m/>
    <m/>
    <m/>
    <m/>
    <s v="Not Applicable"/>
    <n v="300000"/>
    <s v="Agriculture"/>
    <s v="Agriculture"/>
    <s v="Rwanda Agriculture Board (RAB)"/>
    <s v="Sectoral Ministry"/>
    <m/>
    <x v="0"/>
    <m/>
    <m/>
    <s v="To be determined"/>
    <s v="High"/>
    <s v="Project"/>
    <m/>
    <m/>
    <s v="To be determined"/>
    <m/>
    <x v="0"/>
    <n v="0"/>
    <s v="New area of investment"/>
  </r>
  <r>
    <x v="0"/>
    <x v="7"/>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29"/>
    <n v="12590854.577815307"/>
    <n v="8.0710606268046839E-2"/>
    <n v="627274.99883765378"/>
    <n v="2531460.21"/>
    <n v="627274.99883765378"/>
    <n v="3736195.3613399998"/>
    <n v="5068649.0088"/>
    <s v="Not Applicable"/>
    <s v="Not Applicable"/>
    <s v="Agriculture"/>
    <s v="Agriculture"/>
    <s v="Rwanda Agriculture Board (RAB)"/>
    <s v="Sectoral Ministry"/>
    <m/>
    <x v="2"/>
    <s v="2020*"/>
    <n v="2026"/>
    <s v="Start date: 01/07/2014_x000a_End date: 30/06/2024                 Extended 2026_x000a_"/>
    <s v="Not Applicable"/>
    <s v="Project"/>
    <s v="Ministry of Finance and Economic Planning (MINECOFIN)/GoR"/>
    <s v="Government of Rwanda(GoR)"/>
    <s v="Government of Rwanda(GoR)"/>
    <s v="3. Budgeting &amp; Investment"/>
    <x v="0"/>
    <n v="10952574.1"/>
    <s v="The purpose of this project is to improve the competitiveness of the livestock subsector in regional and international markets. Extended to 2026 (MINECOFIN MTPIP)"/>
  </r>
  <r>
    <x v="0"/>
    <x v="7"/>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0"/>
    <n v="1226842.5631799998"/>
    <n v="7.8643754049999987E-3"/>
    <m/>
    <n v="249513.03"/>
    <m/>
    <n v="828029.60837999999"/>
    <n v="149299.92480000001"/>
    <s v="Not Applicable"/>
    <s v="Not Applicable"/>
    <s v="Agriculture"/>
    <s v="Agriculture"/>
    <s v="Rwanda Agriculture Board (RAB)"/>
    <s v="Sectoral Ministry"/>
    <m/>
    <x v="2"/>
    <s v="2020*"/>
    <n v="2026"/>
    <s v="Start date: 01/07/2019_x000a_End date: 30/06/2024                Extended 2026_x000a_"/>
    <s v="Not Applicable"/>
    <s v="Project"/>
    <s v="ENABEL"/>
    <s v="Grant"/>
    <s v="Bilateral"/>
    <s v="3. Budgeting &amp; Investment"/>
    <x v="0"/>
    <n v="12747994.859999999"/>
    <s v="Extended to 2026 (MINECOFIN MTPIP)"/>
  </r>
  <r>
    <x v="0"/>
    <x v="7"/>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1"/>
    <n v="54415.832640000001"/>
    <n v="3.4881944000000003E-4"/>
    <m/>
    <m/>
    <m/>
    <n v="54415.832640000001"/>
    <m/>
    <s v="Not Applicable"/>
    <s v="Not Applicable"/>
    <s v="Agriculture"/>
    <s v="Agriculture"/>
    <s v="National Industrial Research and Development Agency (NIRDA)"/>
    <s v="Sectoral Ministry"/>
    <m/>
    <x v="2"/>
    <n v="2023"/>
    <n v="2026"/>
    <s v="Start date: 2023_x000a_End date: 2026             _x000a_"/>
    <s v="Not Applicable"/>
    <s v="Project"/>
    <s v="ENABEL"/>
    <s v="Grant"/>
    <s v="Bilateral"/>
    <s v="3. Budgeting &amp; Investment"/>
    <x v="0"/>
    <n v="54415.832640000001"/>
    <s v="New project  (MINECOFIN MTPIP2023-2026)"/>
  </r>
  <r>
    <x v="0"/>
    <x v="7"/>
    <s v="1.8.1  Number of new species (# cows replaced with cross-breeds)"/>
    <s v="To be determined (TBD)"/>
    <s v="10% domestic cows with improved cow species; expansion of fish farming, poultry and other small livestock"/>
    <s v="To be determined (TBD)"/>
    <m/>
    <s v="AFOLU (Agriculture, Forestry &amp; Other Land Use)"/>
    <s v="Mitig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2"/>
    <n v="4638943.2694799993"/>
    <n v="2.9736815829999996E-2"/>
    <m/>
    <m/>
    <m/>
    <n v="1559220"/>
    <n v="3079723.2694799998"/>
    <m/>
    <m/>
    <s v="Agriculture"/>
    <s v="Agriculture"/>
    <s v="Rwanda Agriculture Board (RAB)"/>
    <s v="Sectoral Ministry"/>
    <s v="Fabrice (HoD)/_x000a_RAB 0785781138_x000a_"/>
    <x v="2"/>
    <n v="2023"/>
    <n v="2026"/>
    <s v="Start: 2023                              End : 2026"/>
    <s v="Not Applicable"/>
    <s v="Project"/>
    <s v="Ministry of Finance and Economic Planning (MINECOFIN)/GoR"/>
    <s v="Government of Rwanda(GoR)"/>
    <s v="Government of Rwanda(GoR)"/>
    <s v="3. Budgeting &amp; Investment"/>
    <x v="0"/>
    <n v="4638943.2694800003"/>
    <s v=" (Not retained for next Fiscal Year). it has an action plan and budget for 2022/23 from MINECOFIN.                                      Included from indicative to Ongoing Under MTPIP 2023-2026 MINECOFIN"/>
  </r>
  <r>
    <x v="0"/>
    <x v="8"/>
    <s v="1.9.1  Number of climate resilient crop varieties developed by 2030"/>
    <s v="In 2019, 40 climate resilient crop  varieties released, "/>
    <s v="By 2025 and 2030, respectively 100 and 200 climate resilient varieties will be released (based on vision 2050)"/>
    <s v="To be determined (TBD)"/>
    <n v="24000000"/>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3"/>
    <n v="8288358.5052725915"/>
    <n v="0.34534827105302462"/>
    <n v="3166418.702992592"/>
    <n v="2588406.65"/>
    <m/>
    <n v="1861398.2758799999"/>
    <n v="672134.87639999995"/>
    <s v="Not Applicable"/>
    <s v="Not Applicable"/>
    <s v="Agriculture"/>
    <s v="Agriculture"/>
    <s v="Rwanda Agriculture Board (RAB)"/>
    <s v="Sectoral Ministry"/>
    <m/>
    <x v="2"/>
    <n v="2021"/>
    <n v="2026"/>
    <s v="Start date: 2020_x000a_End date:2026_x000a_"/>
    <s v="Not Applicable"/>
    <s v="Project"/>
    <s v="GoR &amp; Basket Fund and Grants"/>
    <s v="Grant/GoR"/>
    <s v="Multirateral"/>
    <s v="1. Knowledge Products (Capacity Building or Technology Transfer)"/>
    <x v="0"/>
    <n v="8288358.5052725924"/>
    <s v="The objective of the project is to enhance researchers’ capacity and financial support to High Yielding varieties development.                                                               Location: Countrywide                                                                                                                                                                                                                                                             Extedec from concluded with $ 12,916,842  (SEE MINECOFIN MTPIP 2023-2026"/>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4"/>
    <n v="678549.67770902533"/>
    <n v="2.8272903237876054E-2"/>
    <m/>
    <m/>
    <m/>
    <m/>
    <m/>
    <s v="Not Applicable"/>
    <s v="Not Applicable"/>
    <s v="Agriculture"/>
    <s v="Agriculture"/>
    <s v="Ministry of Environment (MoE)"/>
    <s v="Sectoral Ministry"/>
    <m/>
    <x v="1"/>
    <n v="2020"/>
    <n v="2021"/>
    <s v="Start date: 1-1-2020_x000a_End date: 31-12-2021_x000a_"/>
    <s v="Not Applicable"/>
    <s v="Technical Assistance"/>
    <s v="GREEN CLIMATE FUND (GCF)"/>
    <s v="Grant/GoR"/>
    <s v="Multirateral"/>
    <m/>
    <x v="0"/>
    <n v="678549.67770902533"/>
    <s v="PPF"/>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5"/>
    <n v="40800000"/>
    <n v="1.7"/>
    <m/>
    <m/>
    <m/>
    <m/>
    <m/>
    <s v="1.Development of full project proposal                "/>
    <n v="300000"/>
    <s v="Agriculture"/>
    <s v="Agriculture"/>
    <s v="Ministry of Environment (MoE)"/>
    <s v="Sectoral Ministry"/>
    <m/>
    <x v="5"/>
    <m/>
    <m/>
    <s v="To be determined"/>
    <s v="High"/>
    <s v="Technical Assistance"/>
    <s v="GREEN CLIMATE FUND (GCF)"/>
    <m/>
    <s v="To be determined"/>
    <m/>
    <x v="0"/>
    <n v="40800000"/>
    <s v="Recources mobilisation for the project implementation"/>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6"/>
    <n v="35000"/>
    <n v="1.4583333333333334E-3"/>
    <m/>
    <n v="35000"/>
    <m/>
    <m/>
    <m/>
    <s v="Not Applicable"/>
    <s v="Not Applicable"/>
    <s v="Agriculture"/>
    <s v="Agriculture"/>
    <s v="International Union for Conservation of Nature (IUCN)"/>
    <s v="Non Government Organizations"/>
    <m/>
    <x v="1"/>
    <s v="2020*"/>
    <n v="2021"/>
    <s v="Start date: 15/01/2019_x000a_End date: 30/07/2021  _x000a_"/>
    <s v="Not Applicable"/>
    <s v="Technical Assistance"/>
    <s v="REMA/LDCF"/>
    <s v="Grant"/>
    <s v="Multirateral"/>
    <m/>
    <x v="0"/>
    <n v="35000"/>
    <m/>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37"/>
    <n v="217808.81"/>
    <n v="9.0753670833333324E-3"/>
    <m/>
    <n v="217808.81"/>
    <m/>
    <m/>
    <m/>
    <s v="Not Applicable"/>
    <s v="Not Applicable"/>
    <s v="Agriculture"/>
    <s v="Agriculture"/>
    <s v="Rwanda Institute for Conservation Agriculture (RICA)"/>
    <s v="Private Sector Company"/>
    <m/>
    <x v="1"/>
    <n v="2021"/>
    <n v="2022"/>
    <s v="Start date: 01/07/2021_x000a_End date: 30/09/2022  _x000a_"/>
    <s v="Not Applicable"/>
    <s v="Technical Assistance"/>
    <s v="Domestic Financing"/>
    <s v="Government of Rwanda(GoR)"/>
    <s v="Government of Rwanda(GoR)"/>
    <m/>
    <x v="0"/>
    <n v="217808.81"/>
    <s v="Annual FY2021/22 Achievements against targets_x000a_-_x0009_Allowance to students who are in professional internship (24 Private seed inspectors) attachments who will be deployed in districts was paid "/>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8"/>
    <n v="1224157.6429759662"/>
    <n v="5.1006568457331924E-2"/>
    <n v="764224.1809928529"/>
    <n v="361666.85674547986"/>
    <n v="98266.605237633368"/>
    <n v="0"/>
    <n v="0"/>
    <s v="Not Applicable"/>
    <s v="Not Applicable"/>
    <s v="Agriculture"/>
    <s v="Agriculture"/>
    <s v="Rwanda Environment Management Authority (REMA)"/>
    <s v="Sectoral Ministry"/>
    <m/>
    <x v="1"/>
    <s v="2020*"/>
    <n v="2024"/>
    <s v="Start date: 15/09/2016_x000a_End date: 31/12/2024 _x000a_"/>
    <s v="Not Applicable"/>
    <s v="Project"/>
    <s v="Global Environment Facility (GEF) "/>
    <s v="Grant/GoR"/>
    <s v="Multirateral"/>
    <s v="3. Budgeting &amp; Investment"/>
    <x v="0"/>
    <n v="1224157.6429759662"/>
    <s v="Gasabo, Kayonza, Kirehe, Bugesera, Ngororero and Musanze           Updated from $988,141 (REMA-2024)"/>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39"/>
    <n v="7220542.5300000003"/>
    <n v="0.30085593875"/>
    <m/>
    <n v="573000"/>
    <n v="1636870"/>
    <n v="2015060.73"/>
    <n v="2995611.8"/>
    <s v="Not Applicable"/>
    <s v="Not Applicable"/>
    <s v="Agriculture"/>
    <s v="Agriculture"/>
    <s v="Rwanda Environment Management Authority (REMA)"/>
    <s v="Sectoral Ministry"/>
    <m/>
    <x v="2"/>
    <n v="2022"/>
    <n v="2028"/>
    <s v="Start date: 01/06/202022_x000a_End date: 31/06/2028  _x000a_"/>
    <s v="Not Applicable"/>
    <s v="Project"/>
    <s v="Global Environment Facility (GEF) /UNDP"/>
    <s v="Grant/GoR"/>
    <s v="Multirateral"/>
    <s v="3. Budgeting &amp; Investment"/>
    <x v="0"/>
    <n v="7220542.5300000003"/>
    <s v="new project (UNDP 2024)"/>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0"/>
    <n v="320000"/>
    <n v="1.3333333333333334E-2"/>
    <m/>
    <m/>
    <n v="20000"/>
    <n v="300000"/>
    <m/>
    <s v="Not Applicable"/>
    <s v="Not Applicable"/>
    <s v="Agriculture"/>
    <s v="Agriculture"/>
    <s v="Rwanda Environment Management Authority (REMA)"/>
    <s v="Sectoral Ministry"/>
    <m/>
    <x v="4"/>
    <n v="2023"/>
    <n v="2024"/>
    <s v="Start date: 2023_x000a_End date: 2024_x000a_"/>
    <s v="Not Applicable"/>
    <s v="Project"/>
    <s v="Global Environment Facility (GEF) /UNDP"/>
    <s v="Grant/GoR"/>
    <s v="Multirateral"/>
    <s v="3. Budgeting &amp; Investment"/>
    <x v="0"/>
    <n v="320000"/>
    <s v="new project (UNDP 2024)"/>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Environment or Climate Change"/>
    <s v="Sectoral Ministry "/>
    <s v="To be determined (TBD)"/>
    <m/>
    <m/>
    <s v="Reduced GHG emissions from improved land use and livestock species"/>
    <s v="idem as above "/>
    <x v="41"/>
    <n v="0"/>
    <n v="0"/>
    <m/>
    <m/>
    <m/>
    <m/>
    <m/>
    <s v="Not Applicable"/>
    <s v="Not Applicable"/>
    <s v="Agriculture"/>
    <s v="Agriculture"/>
    <s v="Rwanda Environment Management Authority (REMA)"/>
    <s v="Sectoral Ministry"/>
    <m/>
    <x v="0"/>
    <m/>
    <m/>
    <s v="To be determined"/>
    <s v="Medium"/>
    <s v="Project"/>
    <s v="GEF/WB "/>
    <m/>
    <s v="To be determined"/>
    <m/>
    <x v="0"/>
    <n v="0"/>
    <s v="new area (REMA,2024)"/>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2"/>
    <n v="172223.96542866362"/>
    <n v="7.175998559527651E-3"/>
    <m/>
    <m/>
    <m/>
    <m/>
    <m/>
    <s v="Not Applicable"/>
    <s v="Not Applicable"/>
    <s v="Agriculture"/>
    <s v="Agriculture"/>
    <s v="EUCORD ( European Cooperative for Rural Development)"/>
    <s v="Non Government Organizations"/>
    <m/>
    <x v="1"/>
    <n v="2020"/>
    <n v="2022"/>
    <s v="Start date: 30/10/2020_x000a_End date: 30/06/2022_x000a_"/>
    <s v="Not Applicable"/>
    <s v="Project"/>
    <s v="FONERWA"/>
    <s v="Government of Rwanda(GoR)"/>
    <s v="Government of Rwanda(GoR)"/>
    <m/>
    <x v="0"/>
    <n v="172223.96542866362"/>
    <m/>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3"/>
    <n v="939834.83129390876"/>
    <n v="3.9159784637246196E-2"/>
    <n v="115910.87444695442"/>
    <n v="115910.87444695442"/>
    <m/>
    <n v="156000"/>
    <n v="552013.08239999996"/>
    <s v="Not Applicable"/>
    <s v="Not Applicable"/>
    <s v="Agriculture"/>
    <s v="Agriculture"/>
    <s v="Rwanda Agriculture Board (RAB)"/>
    <s v="Sectoral Ministry"/>
    <m/>
    <x v="2"/>
    <s v="2020*"/>
    <n v="2026"/>
    <s v="Start date:01/07/2017_x000a_End date: 30/06/2023_x000a_Extended 2026"/>
    <s v="Not Applicable"/>
    <s v="Project"/>
    <s v="Ministry of Finance and Economic Planning (MINECOFIN)/GoR"/>
    <s v="Government of Rwanda(GoR)"/>
    <s v="Government of Rwanda(GoR)"/>
    <s v="2. Policy, Strategy &amp; Legislation"/>
    <x v="0"/>
    <n v="939834.83129390865"/>
    <s v="The objective of this project is to transfer of knowledge; capacity building and demonstration; agro-inputs (nurseries for better seedlings and varieties) and fresh produce that will boost the exports.                                                                                            Initial budget 2017-2023 is 2, 110,595. budget 2023-2026 is $ 708013.0 see MINECOFIN MTPIP 2023-2026"/>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
    <x v="44"/>
    <n v="0"/>
    <n v="0"/>
    <m/>
    <m/>
    <m/>
    <m/>
    <m/>
    <s v="1.Development of full project proposal       "/>
    <n v="300000"/>
    <s v="Agriculture"/>
    <s v="Agriculture"/>
    <s v="Rwanda Agriculture Board (RAB)"/>
    <s v="Sectoral Ministry"/>
    <m/>
    <x v="0"/>
    <m/>
    <m/>
    <s v="To be determined"/>
    <s v="High"/>
    <s v="Project"/>
    <m/>
    <m/>
    <s v="To be determined"/>
    <m/>
    <x v="0"/>
    <n v="0"/>
    <s v="New area of investment"/>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5"/>
    <n v="108104.96129815467"/>
    <n v="4.5043733874231108E-3"/>
    <n v="36034.987099384889"/>
    <n v="36034.987099384889"/>
    <n v="36034.987099384889"/>
    <m/>
    <m/>
    <s v="Not Applicable"/>
    <s v="Not Applicable"/>
    <s v="Agriculture"/>
    <s v="Agriculture"/>
    <s v="DUHAMIC-ADRI"/>
    <s v="Non Government Organizations"/>
    <m/>
    <x v="2"/>
    <m/>
    <m/>
    <s v="To be determined"/>
    <s v="Not Applicable"/>
    <s v="Project"/>
    <s v="Not identified"/>
    <s v="Government of Rwanda(GoR)"/>
    <s v="Government of Rwanda(GoR)"/>
    <m/>
    <x v="0"/>
    <n v="108104.96129815467"/>
    <s v="Rulindo District "/>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6"/>
    <n v="1157322.1010580384"/>
    <n v="4.8221754210751602E-2"/>
    <n v="45757.261059019263"/>
    <n v="45757.261059019263"/>
    <m/>
    <n v="669648.35574000003"/>
    <n v="396159.22320000001"/>
    <s v="Not Applicable"/>
    <s v="Not Applicable"/>
    <s v="Agriculture"/>
    <s v="Agriculture"/>
    <s v="National Agricultural Export Development Board (NAEB)"/>
    <s v="Sectoral Ministry"/>
    <m/>
    <x v="2"/>
    <s v="2020*"/>
    <n v="2026"/>
    <s v="Start date:01/07/2009_x000a_End date: 30/06/2023                  Extended to 2026_x000a_"/>
    <s v="Not Applicable"/>
    <s v="Project"/>
    <s v="Ministry of Finance and Economic Planning (MINECOFIN)/GoR"/>
    <s v="Government of Rwanda(GoR)"/>
    <s v="Government of Rwanda(GoR)"/>
    <s v="3. Budgeting &amp; Investment"/>
    <x v="0"/>
    <n v="1157322.1010580384"/>
    <s v="The objective of the project is to support and develop the horticulture value chain and new agricultural export chains Extended from concluded (with $108,600 from 2009-2023) "/>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7"/>
    <n v="2622672.85"/>
    <n v="0.10927803541666667"/>
    <n v="437112.14166666666"/>
    <n v="210774.06"/>
    <n v="210774.06"/>
    <m/>
    <m/>
    <s v="Not Applicable"/>
    <s v="Not Applicable"/>
    <s v="Agriculture"/>
    <s v="Agriculture"/>
    <s v="National Agricultural Export Development Board (NAEB)"/>
    <s v="Sectoral Ministry"/>
    <m/>
    <x v="1"/>
    <s v="2020*"/>
    <n v="2022"/>
    <s v="Start date:01/07/2016_x000a_End date: 30/06/2022_x000a_"/>
    <s v="Not Applicable"/>
    <s v="Project"/>
    <s v="Ministry of Finance and Economic Planning (MINECOFIN)/GoR"/>
    <s v="Government of Rwanda(GoR)"/>
    <s v="Government of Rwanda(GoR)"/>
    <m/>
    <x v="0"/>
    <n v="2622672.85"/>
    <s v="The objective of the project is to increase production of Cocoons in Rwanda in both quantity and quality"/>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8"/>
    <n v="2207167.1477324464"/>
    <n v="9.1965297822185266E-2"/>
    <n v="13432.152952446422"/>
    <n v="54991.53"/>
    <m/>
    <n v="1488623.3520599999"/>
    <n v="650120.11271999998"/>
    <s v="Not Applicable"/>
    <s v="Not Applicable"/>
    <s v="Agriculture"/>
    <s v="Agriculture"/>
    <s v="National Agricultural Export Development Board (NAEB)"/>
    <s v="Sectoral Ministry"/>
    <m/>
    <x v="2"/>
    <s v="2020*"/>
    <n v="2026"/>
    <s v="Start date:01/07/2017_x000a_End date: 30/06/2023              Extended to 2026 _x000a_"/>
    <s v="Not Applicable"/>
    <s v="Project"/>
    <s v="Ministry of Finance and Economic Planning (MINECOFIN)/GoR"/>
    <s v="Government of Rwanda(GoR)"/>
    <s v="Government of Rwanda(GoR)"/>
    <s v="3. Budgeting &amp; Investment"/>
    <x v="0"/>
    <n v="2207167.1477324464"/>
    <s v="The project’s objective is to implement the Rwanda logistics and distribution service strategy, which will enable Rwanda to overcome logistic difficulties.                                                    Extended from concluded (with $2,368,866 from 2009-2023) "/>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49"/>
    <n v="8817877.9499999993"/>
    <n v="0.36741158124999995"/>
    <m/>
    <n v="3275211.81"/>
    <m/>
    <m/>
    <m/>
    <s v="Not Applicable"/>
    <s v="Not Applicable"/>
    <s v="Agriculture"/>
    <s v="Agriculture"/>
    <s v="National Agricultural Export Development Board (NAEB)"/>
    <s v="Sectoral Ministry"/>
    <m/>
    <x v="2"/>
    <s v="2020*"/>
    <n v="2024"/>
    <s v="Start date:01/07/2016_x000a_End date: 30/06/2024_x000a_"/>
    <s v="Not Applicable"/>
    <s v="Project"/>
    <s v="Ministry of Finance and Economic Planning (MINECOFIN)/GoR"/>
    <s v="Government of Rwanda(GoR)"/>
    <s v="Government of Rwanda(GoR)"/>
    <m/>
    <x v="0"/>
    <n v="8817877.9499999993"/>
    <s v="The objective of the project is to create competitive advantages in Rwandan floriculture by providing incentives to local and international investors such as provision of suitable land and facilities, to stimulate investment in floriculture and make Rwanda a player in the global market."/>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0"/>
    <n v="0"/>
    <n v="0"/>
    <m/>
    <m/>
    <m/>
    <m/>
    <m/>
    <s v=" Support to develop the concept note and stakeholder engagement "/>
    <n v="200000"/>
    <s v="Agriculture"/>
    <s v="Agriculture"/>
    <s v="National Agricultural Export Development Board (NAEB)"/>
    <s v="Sectoral Ministry"/>
    <m/>
    <x v="0"/>
    <m/>
    <m/>
    <s v="To be determined"/>
    <s v="Medium"/>
    <s v="Project"/>
    <m/>
    <m/>
    <s v="To be determined"/>
    <m/>
    <x v="0"/>
    <n v="0"/>
    <s v="New area of investment"/>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1"/>
    <n v="28930.7909745"/>
    <n v="1.2054496239374999E-3"/>
    <n v="28930.790974499989"/>
    <m/>
    <m/>
    <m/>
    <m/>
    <s v="Not Applicable"/>
    <s v="Not Applicable"/>
    <s v="Agriculture"/>
    <s v="Agriculture"/>
    <s v="Rwanda Environmental   Conservation Organization (RECOR)"/>
    <s v="Non Government Organizations"/>
    <m/>
    <x v="1"/>
    <n v="2020"/>
    <n v="2021"/>
    <s v="Start date:25/09/2020_x000a_End date: 25/09/2021_x000a_"/>
    <s v="Not Applicable"/>
    <s v="Project"/>
    <s v="UNDP"/>
    <s v="Grant"/>
    <s v="Multirateral"/>
    <m/>
    <x v="0"/>
    <n v="28930.7909745"/>
    <m/>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2"/>
    <n v="516621.26740178547"/>
    <n v="2.1525886141741061E-2"/>
    <n v="516621.26740178547"/>
    <m/>
    <m/>
    <m/>
    <m/>
    <s v="Not Applicable"/>
    <s v="Not Applicable"/>
    <s v="Agriculture"/>
    <s v="Agriculture"/>
    <s v="Rwanda Environmental   Conservation Organization (RECOR)"/>
    <s v="Non Government Organizations"/>
    <m/>
    <x v="1"/>
    <n v="2020"/>
    <n v="2021"/>
    <s v="Start date:25/09/2020_x000a_End date: 25/09/2021_x000a_"/>
    <s v="Not Applicable"/>
    <s v="Project"/>
    <s v="NCF/SIDA"/>
    <s v="Grant"/>
    <s v="Multirateral"/>
    <m/>
    <x v="0"/>
    <n v="516621.26740178547"/>
    <s v="Bugesera, Huye, Nyamagabe, Nyaruguru, Rusizi, Nyabihu, Karongi, Burera, Gicumbi, Rulindo, CoK.                                       Combined different project rom MTPIP 2023-2026 MINECOFIN"/>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3"/>
    <n v="20199087.856517002"/>
    <n v="0.84162866068820841"/>
    <m/>
    <n v="0"/>
    <n v="1342372.0167881947"/>
    <n v="10263464.259728806"/>
    <n v="8593251.5800000001"/>
    <s v="Not Applicable"/>
    <s v="Not Applicable"/>
    <s v="Agriculture"/>
    <s v="Agriculture"/>
    <s v="Albertine Rift Conservation Society (ARCOS)"/>
    <s v="Non Government Organizations"/>
    <m/>
    <x v="2"/>
    <n v="2023"/>
    <n v="2030"/>
    <s v="Start date:2023_x000a_End date: 2053_x000a_"/>
    <s v="Not Applicable"/>
    <s v="Project"/>
    <s v="AstraZeneca through Refores'Action"/>
    <s v="Grant/GoR"/>
    <s v="Multirateral"/>
    <s v="3. Budgeting &amp; Investment"/>
    <x v="0"/>
    <n v="20199087.856517002"/>
    <s v="ARCOS 2024"/>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idem as above "/>
    <x v="54"/>
    <n v="39318855.731219999"/>
    <n v="1.6382856554675"/>
    <m/>
    <m/>
    <m/>
    <n v="11651528.538000001"/>
    <n v="27667327.193220001"/>
    <s v="Not Applicable"/>
    <s v="Not Applicable"/>
    <s v="Agriculture"/>
    <s v="Agriculture"/>
    <s v="LODA/Districts"/>
    <s v="Local Government (Districts, Provinces, CoK)"/>
    <m/>
    <x v="2"/>
    <n v="2023"/>
    <n v="2026"/>
    <s v="Start date:2023_x000a_End date: 2026_x000a_"/>
    <s v="Not Applicable"/>
    <s v="Project"/>
    <s v="Mixed (TBD)"/>
    <s v="Grant/Loan/GoR"/>
    <s v="Multirateral"/>
    <s v="3. Budgeting &amp; Investment"/>
    <x v="0"/>
    <n v="39318855.731219999"/>
    <s v="Bugesera, Huye, Nyamagabe, Nyaruguru, Rusizi, Nyabihu, Karongi, Burera, Gicumbi, Rulindo, CoK.                                       Combined different project rom MTPIP 2023-2026 MINECOFIN"/>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5"/>
    <n v="51662.126740178544"/>
    <n v="2.1525886141741061E-3"/>
    <n v="26864.305904892844"/>
    <n v="24797.820835285704"/>
    <m/>
    <m/>
    <m/>
    <s v="Not Applicable"/>
    <s v="Not Applicable"/>
    <s v="Agriculture"/>
    <s v="Agriculture"/>
    <s v="CAPR (Collectif des Artisans de la Paix et la Reconciliation )"/>
    <s v="Non Government Organizations"/>
    <m/>
    <x v="1"/>
    <s v="2020*"/>
    <n v="2022"/>
    <s v="Start date:01/08/2018_x000a_End date: 31/07/2022_x000a_"/>
    <s v="Not Applicable"/>
    <s v="Project"/>
    <s v="Millennium Challenge Corporation (MCC)"/>
    <s v="Grant"/>
    <s v="Multirateral"/>
    <m/>
    <x v="0"/>
    <n v="51662.126740178544"/>
    <m/>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6"/>
    <n v="0"/>
    <n v="0"/>
    <m/>
    <m/>
    <m/>
    <m/>
    <m/>
    <s v="1.Review of the concept note and development of the project proposal  2.Conduct capacity need assessment                                                                                  3. capacity building"/>
    <n v="290000"/>
    <s v="Agriculture"/>
    <s v="Agriculture"/>
    <s v="Ministry of Agriculture and Animal Resources (MINAGRI)"/>
    <s v="Sectoral Ministry"/>
    <m/>
    <x v="0"/>
    <m/>
    <m/>
    <s v="To be determined"/>
    <s v="High"/>
    <s v="Technical Assistance"/>
    <m/>
    <m/>
    <s v="To be determined"/>
    <m/>
    <x v="0"/>
    <n v="0"/>
    <s v="New area of investment"/>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m/>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7"/>
    <n v="0"/>
    <n v="0"/>
    <m/>
    <m/>
    <m/>
    <m/>
    <m/>
    <s v="1.Support to develop the concept note 2.Conduct capacity need assessment. "/>
    <n v="290000"/>
    <s v="Agriculture"/>
    <s v="Agriculture"/>
    <s v="Ministry of Agriculture and Animal Resources (MINAGRI)"/>
    <s v="Sectoral Ministry"/>
    <m/>
    <x v="0"/>
    <m/>
    <m/>
    <s v="To be determined"/>
    <s v="Medium"/>
    <s v="Technical Assistance"/>
    <m/>
    <m/>
    <s v="To be determined"/>
    <m/>
    <x v="0"/>
    <n v="0"/>
    <s v="New area of investment"/>
  </r>
  <r>
    <x v="0"/>
    <x v="8"/>
    <s v="1.9.1  Number of climate resilient crop varieties developed by 2030"/>
    <s v="In 2019, 40 climate resilient crop  varieties released, "/>
    <s v="By 2025 and 2030, respectively 100 and 200 climate resilient varieties will be released (based on vision 2050)"/>
    <s v="To be determined (TBD)"/>
    <m/>
    <s v="AFOLU (Agriculture, Forestry &amp; Other Land Use)"/>
    <s v="Adaptation"/>
    <s v="Ministry of Agriculture and Animal Resources (MINAGRI)"/>
    <s v="Sectoral Ministry "/>
    <s v="Sectoral Ministry "/>
    <s v="Sectoral Ministry "/>
    <s v="To be determined (TBD)"/>
    <m/>
    <m/>
    <s v="Reduced GHG emissions from improved land use and livestock speci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58"/>
    <n v="0"/>
    <n v="0"/>
    <m/>
    <m/>
    <m/>
    <m/>
    <m/>
    <s v=" 1.Support to develop the concept note                                                                        2. Stakeholders engagement "/>
    <n v="300000"/>
    <s v="Agriculture"/>
    <s v="Agriculture"/>
    <s v="Ministry of Agriculture and Animal Resources (MINAGRI)"/>
    <s v="Sectoral Ministry"/>
    <m/>
    <x v="0"/>
    <m/>
    <m/>
    <s v="To be determined"/>
    <s v="Medium"/>
    <s v="Project"/>
    <m/>
    <m/>
    <s v="To be determined"/>
    <m/>
    <x v="0"/>
    <n v="0"/>
    <s v="New area of investment"/>
  </r>
  <r>
    <x v="0"/>
    <x v="9"/>
    <s v="1.10.1 Capacity of storage constructed in MT "/>
    <s v="In 2018, agro processing facilities were estimated at a capacity of 400,000 MT  "/>
    <s v="In 2030, agro processing facilities will increase at a capacity of 1,200,000 MT "/>
    <s v="To be determined (TBD)"/>
    <n v="200000000"/>
    <s v="AFOLU (Agriculture, Forestry &amp; Other Land Use)"/>
    <s v="Adaptation"/>
    <s v="Ministry of Agriculture and Animal Resources (MINAGRI)"/>
    <s v="Sectoral Ministry "/>
    <s v="Sectoral Ministry "/>
    <s v="Sectoral Ministry "/>
    <s v="To be determined (TBD)"/>
    <m/>
    <s v="The project aims to ensure national food security and mitigate the impacts of potential shocks of food supply"/>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59"/>
    <n v="72660578.521582142"/>
    <n v="0.36330289260791071"/>
    <n v="3069339.9414621401"/>
    <n v="4030584.47"/>
    <m/>
    <n v="10643266.868519999"/>
    <n v="54917387.241599999"/>
    <s v="Not Applicable"/>
    <s v="Not Applicable"/>
    <s v="Agriculture"/>
    <s v="Agriculture"/>
    <s v="Ministry of Agriculture and Animal Resources (MINAGRI)"/>
    <s v="Sectoral Ministry"/>
    <m/>
    <x v="2"/>
    <n v="2021"/>
    <n v="2026"/>
    <s v="Start date: 2021_x000a_End date: 30/06/2026_x000a_"/>
    <s v="Not Applicable"/>
    <s v="Project"/>
    <s v="Ministry of Finance and Economic Planning (MINECOFIN)/GoR and Grant "/>
    <s v="Grant/GoR"/>
    <s v="Multirateral"/>
    <m/>
    <x v="0"/>
    <n v="72660578.521582142"/>
    <s v="The objective of the project is to ensure national food security, mitigate the impacts of potential shocks to the food supply, and reduce malnutrition and hunger among the population, while avoiding market distortion. _x000a_Location: Nyagatare, Kicukiro, Nyanza, Nyamagabe and Nyabihu.                                                                                 Project extended : from2022-2023 ( $ 25109027.46) to 2024-2026 ( $ 65560654.1) see MINECOFIN MTPIP 2023-2026"/>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s v="Sectoral Ministry "/>
    <s v="Sectoral Ministry "/>
    <s v="To be determined (TBD)"/>
    <m/>
    <s v="The project supports construction of  post-harvest infrastructures including among others warehouses, drying facilities, potatoes collection centers and cassava collection centers "/>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0"/>
    <n v="10266136.338314375"/>
    <n v="5.1330681691571872E-2"/>
    <n v="5352397.3848143751"/>
    <m/>
    <m/>
    <n v="1421181.0639"/>
    <n v="3492557.8895999999"/>
    <s v="Not Applicable"/>
    <s v="Not Applicable"/>
    <s v="Agriculture"/>
    <s v="Agriculture"/>
    <s v="Rwanda Agriculture Board (RAB)"/>
    <s v="Sectoral Ministry"/>
    <m/>
    <x v="2"/>
    <s v="2020*"/>
    <n v="2020"/>
    <s v="Start date: 28/03/14_x000a_End date: 30/12/2020_x000a_Extended to 2026"/>
    <s v="Not Applicable"/>
    <s v="Project"/>
    <s v="IFAD/GoR"/>
    <s v="Government of Rwanda(GoR)"/>
    <s v="Government of Rwanda(GoR)"/>
    <s v="3. Budgeting &amp; Investment"/>
    <x v="0"/>
    <n v="10266136.338314375"/>
    <s v="Extended from Concluded ($ 5,352,397) to ongoing. MTPIP MINECOFIN 2023-2026 (Construction post-harvest handling (10 drying shelters) in Kayonza District"/>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1"/>
    <n v="0"/>
    <n v="0"/>
    <m/>
    <m/>
    <m/>
    <m/>
    <m/>
    <s v="1.Review of the concept note and development of the project proposal  2.Conduct capacity need assessment                                                                                  3. capacity building"/>
    <n v="280000"/>
    <s v="Agriculture"/>
    <s v="Agriculture"/>
    <s v="Rwanda Agriculture Board (RAB)"/>
    <s v="Sectoral Ministry"/>
    <s v="Petra (0788951818)"/>
    <x v="0"/>
    <m/>
    <m/>
    <s v="To be determined"/>
    <s v="High"/>
    <s v="Project"/>
    <m/>
    <m/>
    <s v="To be determined"/>
    <m/>
    <x v="0"/>
    <n v="0"/>
    <s v="New area of investment"/>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2"/>
    <n v="376036.42050000001"/>
    <n v="1.8801821025E-3"/>
    <m/>
    <m/>
    <m/>
    <n v="123962.91258"/>
    <n v="252073.50792"/>
    <m/>
    <m/>
    <s v="Agriculture"/>
    <s v="Agriculture"/>
    <s v="National Agricultural Export Development Board (NAEB)"/>
    <s v="Sectoral Ministry"/>
    <s v="Petra (0788951818)"/>
    <x v="2"/>
    <n v="2023"/>
    <n v="2026"/>
    <s v="Start: 2023 End 2026"/>
    <s v="Not Applicable"/>
    <s v="Project"/>
    <s v="Ministry of Finance and Economic Planning (MINECOFIN)/GoR_x000a_"/>
    <s v="Government of Rwanda(GoR)"/>
    <s v="Government of Rwanda(GoR)"/>
    <s v="3. Budgeting &amp; Investment"/>
    <x v="0"/>
    <n v="376036.42050000001"/>
    <s v="From without support to ongoing (MINECOFIN MTPIP 2023-2026)"/>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3"/>
    <n v="5210028.1661999999"/>
    <n v="2.6050140831000001E-2"/>
    <m/>
    <m/>
    <m/>
    <n v="553428.16619999998"/>
    <n v="4656600"/>
    <m/>
    <m/>
    <s v="Agriculture"/>
    <s v="Agriculture"/>
    <s v="National Agricultural Export Development Board (NAEB)"/>
    <s v="Sectoral Ministry"/>
    <m/>
    <x v="2"/>
    <s v="2020*"/>
    <n v="2026"/>
    <s v="Start date: 01/07/2011_x000a_End date: 30/06/2025              Extended to 2026"/>
    <s v="Not Applicable"/>
    <s v="Project"/>
    <s v="European Union (EU)"/>
    <s v="Grant/GoR"/>
    <s v="Government of Rwanda(GoR)"/>
    <s v="3. Budgeting &amp; Investment"/>
    <x v="0"/>
    <n v="5210028.1661999999"/>
    <s v="The objective of the project is to construct a well-managed and fully equipped modern fresh products market, to support the horticultural commodity chains serving both local and international markets.                                                                Extended to 2026 from $ 2,368,866MTPIP MINECOFIN 2023-2026"/>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4"/>
    <n v="0"/>
    <n v="0"/>
    <m/>
    <m/>
    <m/>
    <m/>
    <m/>
    <s v=" Support to develop the concept note "/>
    <n v="280000"/>
    <s v="Agriculture"/>
    <s v="Agriculture"/>
    <s v="National Agricultural Export Development Board (NAEB)"/>
    <s v="Sectoral Ministry"/>
    <m/>
    <x v="0"/>
    <m/>
    <m/>
    <s v="To be determined"/>
    <s v="Medium"/>
    <s v="Project"/>
    <m/>
    <m/>
    <s v="To be determined"/>
    <m/>
    <x v="0"/>
    <n v="0"/>
    <s v="New area of investment"/>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5"/>
    <n v="749517.60936000012"/>
    <n v="3.7475880468000006E-3"/>
    <m/>
    <m/>
    <m/>
    <n v="128041.0404"/>
    <n v="621476.56896000006"/>
    <m/>
    <m/>
    <s v="Agriculture"/>
    <s v="Agriculture"/>
    <s v="National Agricultural Export Development Board (NAEB)"/>
    <s v="Sectoral Ministry"/>
    <m/>
    <x v="2"/>
    <n v="2023"/>
    <n v="2026"/>
    <s v="Start: 2023                                  End: 2026"/>
    <m/>
    <s v="Project"/>
    <m/>
    <s v="Government of Rwanda(GoR)"/>
    <s v="Government of Rwanda(GoR)"/>
    <s v="3. Budgeting &amp; Investment"/>
    <x v="0"/>
    <n v="749517.60936"/>
    <s v="Extended from without support to ongoing. MTPIP MINECOFIN 2023-2026"/>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6"/>
    <n v="0"/>
    <n v="0"/>
    <m/>
    <m/>
    <m/>
    <m/>
    <m/>
    <s v=" 1.Support to develop the concept note .                                                             2.Purchase and installation of green house facilities for vegetable production"/>
    <n v="280000"/>
    <s v="Agriculture"/>
    <s v="Agriculture"/>
    <s v="National Agricultural Export Development Board (NAEB)"/>
    <s v="Sectoral Ministry"/>
    <m/>
    <x v="0"/>
    <m/>
    <m/>
    <s v="To be determined"/>
    <s v="Medium"/>
    <s v="Project"/>
    <m/>
    <m/>
    <s v="To be determined"/>
    <m/>
    <x v="0"/>
    <n v="0"/>
    <s v="New area of investment"/>
  </r>
  <r>
    <x v="0"/>
    <x v="9"/>
    <s v="1.10.1 Capacity of storage constructed in MT "/>
    <s v="In 2018, agro processing facilities were estimated at a capacity of 400,000 MT  "/>
    <s v="In 2030, agro processing facilities will increase at a capacity of 1,200,000 MT "/>
    <s v="To be determined (TBD)"/>
    <m/>
    <s v="AFOLU (Agriculture, Forestry &amp; Other Land Use)"/>
    <s v="Adaptation"/>
    <s v="Ministry of Agriculture and Animal Resources (MINAGRI)"/>
    <s v="Sectoral Ministry "/>
    <m/>
    <s v="Sectoral Ministry "/>
    <s v="To be determined (TBD)"/>
    <m/>
    <m/>
    <s v="Reduced GHG emissions from improved postharvest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7"/>
    <n v="3398274.5502885701"/>
    <n v="1.699137275144285E-2"/>
    <n v="2479782.0835285704"/>
    <n v="168501.14"/>
    <m/>
    <n v="188150.55635999999"/>
    <n v="561840.77040000004"/>
    <s v="Not Applicable"/>
    <s v="Not Applicable"/>
    <s v="Agriculture"/>
    <s v="Agriculture"/>
    <s v="Rwanda Agriculture Board (RAB)"/>
    <s v="Sectoral Ministry"/>
    <m/>
    <x v="2"/>
    <s v="2020*"/>
    <n v="2026"/>
    <s v="Start date: 1/7/2019_x000a_ End date: 30/6/2023                 Extended to 2026_x000a_"/>
    <s v="Not Applicable"/>
    <s v="Project"/>
    <s v="Ministry of Finance and Economic Planning (MINECOFIN)/GoR"/>
    <s v="Government of Rwanda(GoR)"/>
    <s v="Government of Rwanda(GoR)"/>
    <s v="3. Budgeting &amp; Investment"/>
    <x v="0"/>
    <n v="3398274.5502885701"/>
    <s v="The objective of the project is to acquire the facilities to help in processing and harvest of maize produce                                   Location: Kicukiro.                                                                            Extended from concluded with $ 2,479,789 in 2023 to $3,398,275"/>
  </r>
  <r>
    <x v="0"/>
    <x v="10"/>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n v="3000000"/>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8"/>
    <n v="0"/>
    <n v="0"/>
    <m/>
    <m/>
    <m/>
    <m/>
    <m/>
    <s v="1.Review of the concept note and development of the project proposal             2. Support to the development of feasibility study"/>
    <n v="280000"/>
    <s v="Agriculture"/>
    <s v="Agriculture"/>
    <s v="Rwanda Agriculture Board (RAB)"/>
    <s v="Sectoral Ministry"/>
    <m/>
    <x v="0"/>
    <m/>
    <m/>
    <s v="To be determined"/>
    <s v="High"/>
    <s v="Technical Assistance"/>
    <m/>
    <m/>
    <s v="To be determined"/>
    <m/>
    <x v="0"/>
    <n v="0"/>
    <s v="Business Plan "/>
  </r>
  <r>
    <x v="0"/>
    <x v="10"/>
    <s v="1.11.1  Number of farmers using surveillance tool (FAW Database, BXW apps etc.) disaggregated by gender                                                                                           "/>
    <s v="2000 farmers using surveillance tools in 2019 Male:   Female :                                                Total population :29%"/>
    <s v="9000 farmers using surveillance tools by 2025 and 18,000 farmers by 2030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9"/>
    <n v="5560537.6200000001"/>
    <n v="1.8535125400000001"/>
    <m/>
    <m/>
    <m/>
    <m/>
    <m/>
    <m/>
    <m/>
    <s v="Agriculture"/>
    <s v="Agriculture"/>
    <s v="Rwanda Agriculture Board (RAB)"/>
    <s v="Sectoral Ministry"/>
    <m/>
    <x v="2"/>
    <s v="2020*"/>
    <n v="2024"/>
    <s v="Start date: 01/07/2017_x000a_End date: 31/06/2024_x000a_"/>
    <s v="Not Applicable"/>
    <s v="Project"/>
    <s v="Ministry of Finance and Economic Planning (MINECOFIN)/GoR"/>
    <s v="Government of Rwanda(GoR)"/>
    <s v="Government of Rwanda(GoR)"/>
    <m/>
    <x v="0"/>
    <n v="5560537.6200000001"/>
    <s v="The objective of this project is to have an integrated agricultural system that can interlink all agricultural activities with a reporting structure"/>
  </r>
  <r>
    <x v="0"/>
    <x v="10"/>
    <s v="1.11.2  Percentage of farmers adopting appropriate technology and improved practices of crop management disaggregated by gender (PSTA4, p.101)"/>
    <s v="19.38% (Program-for-Results (P4R) 2016/2017)"/>
    <s v=" Total poulation : 40%   (PSTA Targetby 2024)"/>
    <s v="To be determined (TBD)"/>
    <m/>
    <s v="AFOLU (Agriculture, Forestry &amp; Other Land Use)"/>
    <s v="Adaptation"/>
    <s v="Ministry of Agriculture and Animal Resources (MINAGRI)"/>
    <s v="Sectoral Ministry "/>
    <s v="Sectoral Ministry "/>
    <s v="Sectoral Ministry "/>
    <s v="To be determined (TBD)"/>
    <m/>
    <m/>
    <s v="Reduced GHG emissions from improved crop management"/>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n v="346100000"/>
    <s v="AFOLU (Agriculture, Forestry &amp; Other Land Use)"/>
    <s v="Adaptation"/>
    <s v="Ministry of Agriculture and Animal Resources (MINAGRI)"/>
    <s v="Sectoral Ministry "/>
    <s v="Sectoral Ministry "/>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0"/>
    <n v="1808174.4359062493"/>
    <n v="5.224427725819848E-3"/>
    <n v="1808174.4359062493"/>
    <m/>
    <m/>
    <m/>
    <m/>
    <s v="Not Applicable"/>
    <s v="Not Applicable"/>
    <s v="Agriculture"/>
    <s v="Agriculture"/>
    <s v="Rwanda Agriculture Board (RAB)"/>
    <s v="Sectoral Ministry"/>
    <m/>
    <x v="1"/>
    <s v="2020*"/>
    <n v="2020"/>
    <s v="Start date: 15/01/2015_x000a_End date: 31/12/2020_x000a_"/>
    <s v="Not Applicable"/>
    <s v="Project"/>
    <s v="KOICA/GoR"/>
    <s v="Grant/GoR"/>
    <s v="Bilateral"/>
    <m/>
    <x v="0"/>
    <n v="1808174.4359062493"/>
    <m/>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1"/>
    <n v="521869.13"/>
    <n v="1.5078564865645767E-3"/>
    <m/>
    <m/>
    <m/>
    <m/>
    <m/>
    <s v="Not Applicable"/>
    <s v="Not Applicable"/>
    <s v="Agriculture"/>
    <s v="Agriculture"/>
    <s v="Rwanda Agriculture Board (RAB)"/>
    <s v="Sectoral Ministry"/>
    <m/>
    <x v="2"/>
    <n v="2021"/>
    <n v="2023"/>
    <s v="Start date: 01/01/2021_x000a_End date: 30/06/2023_x000a_"/>
    <s v="Not Applicable"/>
    <s v="Project"/>
    <s v="IFAD"/>
    <s v="Grant"/>
    <s v="Multirateral"/>
    <m/>
    <x v="0"/>
    <n v="521869.13"/>
    <s v="the project's objective is to support smallholder farmers to mitigate COVID-19 related shocks by improving their food security, resilience and livelihood status"/>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2"/>
    <n v="27708575.872793265"/>
    <n v="8.0059450658171813E-2"/>
    <n v="5491291.4403177546"/>
    <n v="5491291.4403177546"/>
    <n v="5491291.4403177546"/>
    <n v="8894701.5518399999"/>
    <n v="2340000"/>
    <s v="Not Applicable"/>
    <s v="Not Applicable"/>
    <s v="Agriculture"/>
    <s v="Agriculture"/>
    <s v="Rwanda Agriculture Board (RAB)"/>
    <s v="Sectoral Ministry"/>
    <m/>
    <x v="2"/>
    <s v="2020*"/>
    <n v="2026"/>
    <s v="Start date: 14/12/2018_x000a_End date: 31/08/2023                Extended 2026_x000a_"/>
    <s v="Not Applicable"/>
    <s v="Project"/>
    <s v="Wolrd Bank/GoR"/>
    <s v="Grant/GoR"/>
    <s v="Multirateral"/>
    <s v="3. Budgeting &amp; Investment"/>
    <x v="0"/>
    <n v="26538575.872793265"/>
    <s v="Rulindo, Rwamagana, Karongi, Rutsiro, Kayonza, Nyanza, Gatsibo, and Nyabihu.                                                                     Extended  from $ 16,473,874 to 2026 (MINECOFIN MTPIP)"/>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m/>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3"/>
    <n v="0"/>
    <n v="0"/>
    <m/>
    <m/>
    <m/>
    <m/>
    <m/>
    <s v="1.Support to develop the concept note .                                                                   2 Mapping of agricultural lands for cassava"/>
    <n v="280000"/>
    <s v="Agriculture"/>
    <s v="Agriculture"/>
    <s v="Rwanda Agriculture Board (RAB)"/>
    <s v="Sectoral Ministry"/>
    <s v="Petra (0788951818)"/>
    <x v="0"/>
    <m/>
    <m/>
    <s v="To be determined"/>
    <s v="High"/>
    <s v="Project"/>
    <m/>
    <m/>
    <s v="To be determined"/>
    <m/>
    <x v="0"/>
    <n v="0"/>
    <s v="New area of investmen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4"/>
    <n v="0"/>
    <n v="0"/>
    <m/>
    <m/>
    <m/>
    <m/>
    <m/>
    <s v="1.Review of the concept note and development of the project proposal                  2. Support to the development of feasibility study"/>
    <n v="280000"/>
    <s v="Agriculture"/>
    <s v="Agriculture"/>
    <s v="International Union for Conservation of Nature (IUCN)"/>
    <s v="Non Government Organizations"/>
    <m/>
    <x v="0"/>
    <m/>
    <m/>
    <s v="To be determined"/>
    <s v="Medium"/>
    <s v="Project"/>
    <s v="KOICA"/>
    <m/>
    <s v="To be determined"/>
    <m/>
    <x v="0"/>
    <n v="0"/>
    <s v="New area of investmen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5"/>
    <n v="0"/>
    <n v="0"/>
    <m/>
    <m/>
    <m/>
    <m/>
    <m/>
    <s v="1.Review of the concept note and development of the project proposal                  2. Support to the development of feasibility study"/>
    <n v="280000"/>
    <s v="Agriculture"/>
    <s v="Agriculture"/>
    <s v="City of Kigali (CoK)"/>
    <s v="Local Government (Districts, Provinces, CoK)"/>
    <m/>
    <x v="0"/>
    <n v="2021"/>
    <n v="2024"/>
    <s v="Start date: 2021_x000a_End date: 2024_x000a_"/>
    <s v="High"/>
    <s v="Project"/>
    <m/>
    <m/>
    <s v="To be determined"/>
    <m/>
    <x v="0"/>
    <n v="0"/>
    <s v="New area of investmen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6"/>
    <n v="0"/>
    <n v="0"/>
    <m/>
    <m/>
    <m/>
    <m/>
    <m/>
    <s v="1.Review of the concept note and development of the project proposal                  2. Support to the development of feasibility study"/>
    <n v="280000"/>
    <s v="Agriculture"/>
    <s v="Agriculture"/>
    <s v="Albertine Rift Conservation Society (ARCOS)"/>
    <s v="Non Government Organizations"/>
    <m/>
    <x v="0"/>
    <m/>
    <m/>
    <m/>
    <s v="High"/>
    <s v="Project"/>
    <m/>
    <m/>
    <s v="To be determined"/>
    <m/>
    <x v="0"/>
    <n v="0"/>
    <s v="New area of investment ARCOS 2024"/>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7"/>
    <n v="0"/>
    <n v="0"/>
    <m/>
    <m/>
    <m/>
    <m/>
    <m/>
    <s v=" 1.Support to develop the concept note .                                                                   2 Mapping of fragile and vulnerable agricultural lands"/>
    <n v="280000"/>
    <s v="Agriculture"/>
    <s v="Agriculture"/>
    <s v="City of Kigali (CoK)"/>
    <s v="Local Government (Districts, Provinces, CoK)"/>
    <m/>
    <x v="0"/>
    <n v="2021"/>
    <n v="2024"/>
    <s v="Start date: 2021_x000a_End date: 2024_x000a_"/>
    <s v="Medium"/>
    <s v="Project"/>
    <m/>
    <m/>
    <s v="To be determined"/>
    <m/>
    <x v="0"/>
    <n v="0"/>
    <s v="New area of investmen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8"/>
    <n v="10552975.869999999"/>
    <n v="3.0491117798324183E-2"/>
    <m/>
    <n v="695454.21"/>
    <m/>
    <n v="952467.78275999997"/>
    <n v="87938.760000000009"/>
    <s v="Not Applicable"/>
    <s v="Not Applicable"/>
    <s v="Agriculture"/>
    <s v="Agriculture"/>
    <s v="Rwanda Agriculture Board (RAB)"/>
    <s v="Sectoral Ministry"/>
    <m/>
    <x v="2"/>
    <n v="2021"/>
    <n v="2026"/>
    <s v="Start date: 2021_x000a_End date: 2025                             Extended 2026"/>
    <s v="Not Applicable"/>
    <s v="Project"/>
    <s v="KOICA"/>
    <s v="Grant/GoR"/>
    <s v="Bilateral"/>
    <s v="3. Budgeting &amp; Investment"/>
    <x v="0"/>
    <n v="10552975.869999999"/>
    <s v="The objective of the project is with the purpose to increase the agricultural productivity of organized farmers in the marshlands and adjacent hillsides targeted for development; Extended to 2026 (MINECOFIN MTPIP)"/>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79"/>
    <n v="894917.98479999998"/>
    <n v="2.5857208459982664E-3"/>
    <n v="168847.61"/>
    <n v="168847.61"/>
    <m/>
    <n v="168629.06112"/>
    <n v="388593.70367999998"/>
    <s v="Not Applicable"/>
    <s v="Not Applicable"/>
    <s v="Agriculture"/>
    <s v="Agriculture"/>
    <s v="Rwanda Agriculture Board (RAB)"/>
    <s v="Sectoral Ministry"/>
    <m/>
    <x v="2"/>
    <s v="2020*"/>
    <n v="2026"/>
    <s v="Start date: 01/07/2010_x000a_End date: 30/06/2023             Extended to 2026"/>
    <s v="Not Applicable"/>
    <s v="Project"/>
    <s v="Ministry of Finance and Economic Planning (MINECOFIN)/GoR"/>
    <s v="Government of Rwanda(GoR)"/>
    <s v="Government of Rwanda(GoR)"/>
    <s v="3. Budgeting &amp; Investment"/>
    <x v="0"/>
    <n v="894917.98479999998"/>
    <s v="The objective of the project is to promote efficient agricultural practices that will guarantee food security, provide employment for the citizens, raw material for all agro-based industries as well as increasing exports                                                                 Extended from concluded (with $4,466,019 from 2010-2023) to$ (2026)"/>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0"/>
    <n v="4185935.2173600001"/>
    <n v="1.2094583118636232E-2"/>
    <m/>
    <m/>
    <m/>
    <n v="1496753.3022"/>
    <n v="2689181.9151600003"/>
    <s v="Not Applicable"/>
    <s v="Not Applicable"/>
    <s v="Agriculture"/>
    <s v="Agriculture"/>
    <s v="Rubavu District/LODA"/>
    <s v="Local Government (Districts, Provinces, CoK)"/>
    <m/>
    <x v="2"/>
    <n v="2023"/>
    <n v="2026"/>
    <s v="Start date:2023_x000a_End date: 2026            "/>
    <s v="Not Applicable"/>
    <s v="Project"/>
    <s v="Mixed (TBD)"/>
    <s v="Grant/GoR"/>
    <s v="Multirateral"/>
    <s v="3. Budgeting &amp; Investment"/>
    <x v="0"/>
    <n v="4185935.2173600001"/>
    <s v="New project MTPIP 2023-2026 Rubavu Distric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1"/>
    <n v="7676163.1580399992"/>
    <n v="2.2179032528286621E-2"/>
    <m/>
    <m/>
    <m/>
    <n v="2192589.0526799997"/>
    <n v="5483574.1053599995"/>
    <s v="Not Applicable"/>
    <s v="Not Applicable"/>
    <s v="Agriculture"/>
    <s v="Agriculture"/>
    <s v="Musanze District/LODA"/>
    <s v="Local Government (Districts, Provinces, CoK)"/>
    <m/>
    <x v="2"/>
    <n v="2023"/>
    <n v="2026"/>
    <s v="Start date:2023_x000a_End date: 2026            "/>
    <s v="Not Applicable"/>
    <s v="Project"/>
    <s v="Ministry of Finance and Economic Planning (MINECOFIN)/GoR"/>
    <s v="Government of Rwanda(GoR)"/>
    <s v="Government of Rwanda(GoR)"/>
    <s v="3. Budgeting &amp; Investment"/>
    <x v="0"/>
    <n v="7676163.1580400001"/>
    <s v="New project MTPIP 2023-2026 Musanze District"/>
  </r>
  <r>
    <x v="0"/>
    <x v="11"/>
    <s v="1.12.1  Share of agriculture land under Sustainable Land Management practices disaggregated by gender (PSTA4, p.99); (Gender and agriculture indicator, GMO, 2017 p.13)"/>
    <s v="In June 2017, an estimated 103,918 ha of radical terraces and 913,884 ha of progressive terraces have been implemented                                      Baseline : 2020/2021: 68 % equivalent to 1,241,104 ha  (PSTA 4)"/>
    <s v="The target is to reach 1,495,624 Ha by 2025                                                   Target : 2024:83 % (PSTA 4)"/>
    <s v="To be determined (TBD)"/>
    <m/>
    <s v="AFOLU (Agriculture, Forestry &amp; Other Land Use)"/>
    <s v="Adaptation"/>
    <s v="Ministry of Agriculture and Animal Resources (MINAGRI)"/>
    <s v="Sectoral Ministry "/>
    <m/>
    <s v="Sectoral Ministry "/>
    <s v="To be determined (TBD)"/>
    <m/>
    <m/>
    <s v="Reduced GHG emissions from improved land use change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2"/>
    <n v="1308000"/>
    <n v="3.7792545507078878E-3"/>
    <m/>
    <m/>
    <m/>
    <m/>
    <m/>
    <s v="Not Applicable"/>
    <s v="Not Applicable"/>
    <s v="Agriculture"/>
    <s v="Agriculture"/>
    <s v="Rwanda Agriculture Board (RAB)"/>
    <s v="Sectoral Ministry"/>
    <m/>
    <x v="2"/>
    <n v="2023"/>
    <n v="2026"/>
    <s v="Start date: 01/08/2023_x000a_End date: 31/12/2026             "/>
    <s v="Not Applicable"/>
    <s v="Project"/>
    <s v="BMZ/Germany"/>
    <s v="Grant/GoR"/>
    <s v="Multirateral"/>
    <s v="3. Budgeting &amp; Investment"/>
    <x v="0"/>
    <n v="1308000"/>
    <s v="New project GIZ 2024"/>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n v="2261000"/>
    <s v="AFOLU (Agriculture, Forestry &amp; Other Land Use)"/>
    <s v="Adaptation"/>
    <s v="Ministry of Agriculture and Animal Resources (MINAGRI)"/>
    <s v="Sectoral Ministry "/>
    <s v="Sectoral Ministry "/>
    <s v="Sectoral Ministry "/>
    <s v="To be determined (TBD)"/>
    <m/>
    <s v="the project supports water Infrastructure for hillside Irrigation_x000a_"/>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3"/>
    <n v="61863013.04526116"/>
    <n v="27.360908025325589"/>
    <n v="33942608.048481159"/>
    <n v="21062642.5"/>
    <m/>
    <n v="4729920.8322599996"/>
    <n v="2127841.6645200001"/>
    <s v="Not Applicable"/>
    <s v="Not Applicable"/>
    <s v="Agriculture"/>
    <s v="Agriculture"/>
    <s v="Rwanda Agriculture Board (RAB)"/>
    <s v="Sectoral Ministry"/>
    <m/>
    <x v="2"/>
    <s v="2020*"/>
    <n v="2026"/>
    <s v="Start date: 01/01/2019_x000a_End date: 30/06/2023                  Extended 2026_x000a_"/>
    <s v="Not Applicable"/>
    <s v="Project"/>
    <s v="NETAFIM/GoR"/>
    <s v="Grant/GoR"/>
    <s v="Multirateral"/>
    <m/>
    <x v="2"/>
    <n v="61863013.045261152"/>
    <s v="The objectives of the project are:_x000a_-_x0009_Create a &quot;leap-frog&quot; development of Rwanda's agricultural eco-system _x000a_-_x0009_Ensure food security to Rwanda through cutting edge technology, knowledge, knowhow and best practices.                 Extended from $ 54,762,871to 2026 (MINECOFIN MTPIP)"/>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4"/>
    <n v="7871239.6773600001"/>
    <n v="3.4813090125431225"/>
    <n v="430517.7"/>
    <n v="430517.7"/>
    <n v="430517.7"/>
    <n v="1141905.9834"/>
    <n v="5437780.5939600002"/>
    <s v="Not Applicable"/>
    <s v="Not Applicable"/>
    <s v="Agriculture"/>
    <s v="Agriculture"/>
    <s v="Rwanda Agriculture Board (RAB)"/>
    <s v="Sectoral Ministry"/>
    <m/>
    <x v="2"/>
    <n v="2021"/>
    <n v="2026"/>
    <s v="Start date: 1/7/2011_x000a_End date: 30/6/2023 (Extended 2026)_x000a_"/>
    <s v="Not Applicable"/>
    <s v="Project"/>
    <s v="Ministry of Finance and Economic Planning (MINECOFIN)/GoR"/>
    <s v="Government of Rwanda(GoR)"/>
    <s v="Government of Rwanda(GoR)"/>
    <s v="3. Budgeting &amp; Investment"/>
    <x v="2"/>
    <n v="16737080.981377855"/>
    <s v="Countrywide.  Initial budget 2011-2023 ($5,166,213) Extension 2023-2026 ( $ 6,579,686.5) MINECOFIN MTPIP 2023-2026)"/>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5"/>
    <n v="191392.66130273131"/>
    <n v="8.4649562716820573E-2"/>
    <m/>
    <m/>
    <m/>
    <m/>
    <m/>
    <s v="Not Applicable"/>
    <s v="Not Applicable"/>
    <s v="Agriculture"/>
    <s v="Agriculture"/>
    <s v="RDO (Rwanda Development Organization)"/>
    <s v="Non Government Organizations"/>
    <m/>
    <x v="1"/>
    <n v="2020"/>
    <n v="2022"/>
    <s v="Start date: 21/10/2020_x000a_End date: 30/6/2022_x000a_"/>
    <s v="Not Applicable"/>
    <s v="Project"/>
    <s v="FONERWA"/>
    <s v="Government of Rwanda(GoR)"/>
    <s v="Government of Rwanda(GoR)"/>
    <m/>
    <x v="2"/>
    <n v="191392.66130273131"/>
    <m/>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86"/>
    <n v="29903684.579404734"/>
    <n v="13.225866687043226"/>
    <n v="9775944.527201578"/>
    <n v="9775944.527201578"/>
    <n v="9775944.527201578"/>
    <n v="575850.99780000001"/>
    <m/>
    <s v="Not Applicable"/>
    <s v="Not Applicable"/>
    <s v="Agriculture"/>
    <s v="Agriculture"/>
    <s v="Rwanda Agriculture Board (RAB)"/>
    <s v="Sectoral Ministry"/>
    <m/>
    <x v="2"/>
    <s v="2020*"/>
    <n v="2026"/>
    <s v="Start date: 01/01/2019_x000a_End date: 31/12/2026_x000a_"/>
    <s v="Not Applicable"/>
    <s v="Project"/>
    <s v="IFAD/GoR"/>
    <s v="Grant/GoR"/>
    <s v="Multirateral"/>
    <m/>
    <x v="2"/>
    <n v="48879722.63600789"/>
    <s v="KIIWP will improve the resilience of smallholder farmers to droughts and effects of climate change through increased levels of production and productivity of selected food and cash crops, livestock and improved market access and business development. Extended to 2026 (MINECOFIN MTPIP)"/>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7"/>
    <n v="17592144.18"/>
    <n v="7.7806918089341002"/>
    <m/>
    <m/>
    <m/>
    <n v="5107847.9399999995"/>
    <n v="12484296.239999998"/>
    <s v="Not Applicable"/>
    <s v="Not Applicable"/>
    <s v="Agriculture"/>
    <s v="Agriculture"/>
    <s v="Rwanda Agriculture Board (RAB)"/>
    <s v="Sectoral Ministry"/>
    <m/>
    <x v="2"/>
    <n v="2023"/>
    <n v="2026"/>
    <s v="Start date: 2023_x000a_End date: 2026_x000a_"/>
    <s v="Not Applicable"/>
    <s v="Project"/>
    <s v="IFAD/GoR"/>
    <s v="Grant/GoR"/>
    <s v="Multirateral"/>
    <m/>
    <x v="2"/>
    <n v="17592144.18"/>
    <s v="KIIWP will improve the resilience of smallholder farmers to droughts and effects of climate change through increased levels of production and productivity of selected food and cash crops, livestock and improved market access and business development.                                                                                 Updated from $ 48,879,723 Extended to 2026 (MINECOFIN MTPIP)"/>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idem as above "/>
    <x v="88"/>
    <n v="77929793.288879991"/>
    <n v="34.466958553241923"/>
    <m/>
    <m/>
    <m/>
    <n v="35500532.08884"/>
    <n v="42429261.200039998"/>
    <s v="Not Applicable"/>
    <s v="Not Applicable"/>
    <s v="Agriculture"/>
    <s v="Agriculture"/>
    <s v="Rwanda Agriculture Board (RAB)"/>
    <s v="Sectoral Ministry"/>
    <m/>
    <x v="2"/>
    <n v="2023"/>
    <n v="2026"/>
    <s v="Start date: 2023_x000a_End date: 2026_x000a_"/>
    <s v="Not Applicable"/>
    <s v="Project"/>
    <m/>
    <s v="Grant/Loan/GoR"/>
    <s v="Multirateral"/>
    <m/>
    <x v="2"/>
    <n v="77929793.288880005"/>
    <s v="New project MINECOFIN MTPIP 2023-2026"/>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89"/>
    <n v="315394.58106"/>
    <n v="0.13949340161875276"/>
    <m/>
    <m/>
    <m/>
    <n v="315394.58106"/>
    <m/>
    <s v="Not Applicable"/>
    <s v="Not Applicable"/>
    <s v="Agriculture"/>
    <s v="Agriculture"/>
    <s v="Ministry of Agriculture and Animal Resources (MINAGRI)"/>
    <s v="Sectoral Ministry"/>
    <m/>
    <x v="2"/>
    <n v="2023"/>
    <n v="2024"/>
    <s v="Start date: 2023_x000a_End date: 2024_x000a_"/>
    <s v="Not Applicable"/>
    <s v="Project"/>
    <s v="Buffet Foundation "/>
    <s v="Grant/GoR"/>
    <s v="Multirateral"/>
    <m/>
    <x v="2"/>
    <n v="315394.58106"/>
    <s v="New project MINECOFIN MTPIP 2023-2026"/>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0"/>
    <n v="0"/>
    <n v="0"/>
    <m/>
    <m/>
    <m/>
    <m/>
    <m/>
    <s v="1.Support to develop the concept note                                                                2. Support to the development of feasibility study"/>
    <n v="300000"/>
    <s v="Agriculture"/>
    <s v="Agriculture"/>
    <s v="Rwanda Environmental   Conservation Organization (RECOR)"/>
    <s v="Non Government Organizations"/>
    <m/>
    <x v="0"/>
    <n v="2021"/>
    <n v="2023"/>
    <s v="Start date: 01/06/2021_x000a_End date: 31/12/2023_x000a_"/>
    <s v="Medium"/>
    <s v="Project"/>
    <m/>
    <m/>
    <s v="To be determined"/>
    <m/>
    <x v="2"/>
    <n v="0"/>
    <s v="New area of investment"/>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1"/>
    <n v="591846.15600047098"/>
    <n v="0.2617630057498766"/>
    <n v="459866.116000471"/>
    <n v="131980.04"/>
    <m/>
    <m/>
    <m/>
    <s v="Not Applicable"/>
    <s v="Not Applicable"/>
    <s v="Agriculture"/>
    <s v="Agriculture"/>
    <s v="Rwanda Agriculture Board (RAB)"/>
    <s v="Sectoral Ministry"/>
    <m/>
    <x v="1"/>
    <s v="2020*"/>
    <n v="2023"/>
    <s v="Start date: 01/07/2015_x000a_End date: 30/06/2023_x000a_"/>
    <s v="Not Applicable"/>
    <s v="Project"/>
    <s v="Ministry of Finance and Economic Planning (MINECOFIN)/GoR"/>
    <s v="Government of Rwanda(GoR)"/>
    <s v="Government of Rwanda(GoR)"/>
    <m/>
    <x v="2"/>
    <n v="4221190.3499999996"/>
    <s v="The objective of the project is to rehabilitate the scheme and increase Rice Productivity through improvement of topographical status of land."/>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2"/>
    <n v="92570553.008379728"/>
    <n v="40.942305620689837"/>
    <n v="14669460.887879727"/>
    <n v="12390209.560000001"/>
    <n v="15577083.169439999"/>
    <n v="18750150.541200001"/>
    <n v="31183648.849859998"/>
    <s v="Not Applicable"/>
    <s v="Not Applicable"/>
    <s v="Agriculture"/>
    <s v="Agriculture"/>
    <s v="Rwanda Agriculture Board (RAB)"/>
    <s v="Sectoral Ministry"/>
    <m/>
    <x v="2"/>
    <n v="2021"/>
    <n v="2026"/>
    <s v="Start date: 1/7/2015_x000a_End date: 31/6/2021 ( extended to 2026)_x000a_"/>
    <s v="Not Applicable"/>
    <s v="Project"/>
    <s v="EXIM BANK OF INDIA/GoR"/>
    <s v="Loan/GoR"/>
    <s v="Multirateral"/>
    <m/>
    <x v="2"/>
    <n v="92570553.008379728"/>
    <s v="The project objective is to provide Modern Irrigation facilities suitable to command areas for boosting the agriculture potential from the present subsistence level to Export targeted crops.However, the project have faced/are still facing the constraints related to to long bureaucracies to operationalize the Line of credit as well as the permanent installation of the project supervision firm from India to Rwanda                                          Start date: 1/7/2015 End date: 31/6/2021 ( $77,510,524) Extension 2023-2026 ( $65,510,882.5) MINECOFIN MTPIP_x000a_"/>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3"/>
    <n v="53054937.677093774"/>
    <n v="23.465253284871196"/>
    <n v="17684979.225697923"/>
    <n v="17684979.225697923"/>
    <n v="17684979.225697923"/>
    <m/>
    <m/>
    <s v="Not Applicable"/>
    <s v="Not Applicable"/>
    <s v="Agriculture"/>
    <s v="Agriculture"/>
    <s v="Rwanda Agriculture Board (RAB)"/>
    <s v="Sectoral Ministry"/>
    <m/>
    <x v="2"/>
    <s v="2020*"/>
    <n v="2023"/>
    <s v="Start date: 23/07/2018_x000a_End date: 30/6/2023_x000a_"/>
    <s v="Not Applicable"/>
    <s v="Project"/>
    <s v="EXIM BANK OF INDIA/GoR"/>
    <s v="Grant/GoR"/>
    <s v="Multirateral"/>
    <m/>
    <x v="2"/>
    <n v="53054937.677093774"/>
    <m/>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4"/>
    <n v="5942395.5697309906"/>
    <n v="2.628215643401588"/>
    <n v="5942395.5697309906"/>
    <m/>
    <m/>
    <m/>
    <m/>
    <s v="Not Applicable"/>
    <s v="Not Applicable"/>
    <s v="Agriculture"/>
    <s v="Agriculture"/>
    <s v="Rwanda Agriculture Board (RAB)"/>
    <s v="Sectoral Ministry"/>
    <m/>
    <x v="1"/>
    <s v="2020*"/>
    <n v="2020"/>
    <s v="Start date: 17/03/2017_x000a_End date: 31/10/2020_x000a_"/>
    <s v="Not Applicable"/>
    <s v="Project"/>
    <s v="JICA/GoR"/>
    <s v="Grant/GoR"/>
    <s v="Bilateral"/>
    <m/>
    <x v="2"/>
    <n v="5942395.5697309906"/>
    <s v="Rwamagana"/>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m/>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5"/>
    <n v="503350.81690603582"/>
    <n v="0.222623094606827"/>
    <n v="503350.81690603582"/>
    <n v="126635.71"/>
    <m/>
    <m/>
    <m/>
    <s v="Not Applicable"/>
    <s v="Not Applicable"/>
    <s v="Agriculture"/>
    <s v="Agriculture"/>
    <s v="Rwanda Agriculture Board (RAB)"/>
    <s v="Sectoral Ministry"/>
    <m/>
    <x v="1"/>
    <n v="2020"/>
    <n v="2023"/>
    <s v="Start date: 01/07/2020_x000a_End date: 30/06/2023_x000a_"/>
    <s v="Not Applicable"/>
    <s v="Project"/>
    <s v="Ministry of Finance and Economic Planning (MINECOFIN)/GoR"/>
    <s v="Government of Rwanda(GoR)"/>
    <s v="Government of Rwanda(GoR)"/>
    <m/>
    <x v="2"/>
    <n v="503350.81690603582"/>
    <s v="The project was designed to rehabilitate the following schemes in Bugesera District"/>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6"/>
    <n v="22127.527426704983"/>
    <n v="9.786610980409104E-3"/>
    <n v="22127.527426704983"/>
    <m/>
    <m/>
    <m/>
    <m/>
    <s v="Not Applicable"/>
    <s v="Not Applicable"/>
    <s v="Agriculture"/>
    <s v="Agriculture"/>
    <s v="City of Kigali (CoK)"/>
    <s v="Local Government (Districts, Provinces, CoK)"/>
    <m/>
    <x v="1"/>
    <n v="2020"/>
    <n v="2021"/>
    <s v="Start date: 01/07/2020_x000a_End date: 30/06/2021_x000a_"/>
    <s v="Not Applicable"/>
    <s v="Project"/>
    <s v="Ministry of Finance and Economic Planning (MINECOFIN)/GoR"/>
    <s v="Government of Rwanda(GoR)"/>
    <s v="Government of Rwanda(GoR)"/>
    <m/>
    <x v="2"/>
    <n v="22127.527426704983"/>
    <s v="CoK"/>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7"/>
    <n v="18541.001034174518"/>
    <n v="8.2003542831377788E-3"/>
    <n v="18541.001034174518"/>
    <m/>
    <m/>
    <m/>
    <m/>
    <s v="Not Applicable"/>
    <s v="Not Applicable"/>
    <s v="Agriculture"/>
    <s v="Agriculture"/>
    <s v="City of Kigali (CoK)"/>
    <s v="Local Government (Districts, Provinces, CoK)"/>
    <m/>
    <x v="1"/>
    <n v="2020"/>
    <n v="2021"/>
    <s v="Start date: 01/07/2020_x000a_End date: 30/06/2021_x000a_"/>
    <s v="Not Applicable"/>
    <s v="Project"/>
    <s v="Ministry of Finance and Economic Planning (MINECOFIN)/GoR"/>
    <s v="Government of Rwanda(GoR)"/>
    <s v="Government of Rwanda(GoR)"/>
    <m/>
    <x v="2"/>
    <n v="18541.001034174518"/>
    <s v="CoK"/>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98"/>
    <n v="1019152.8638744314"/>
    <n v="0.45075314633986346"/>
    <n v="203830.57277488627"/>
    <n v="203830.57277488627"/>
    <n v="203830.57277488627"/>
    <n v="203830.57277488627"/>
    <n v="203830.57277488627"/>
    <s v="Not Applicable"/>
    <s v="Not Applicable"/>
    <s v="Agriculture"/>
    <s v="Agriculture"/>
    <s v="Rwanda Agriculture Board (RAB)"/>
    <s v="Sectoral Ministry"/>
    <m/>
    <x v="2"/>
    <n v="2021"/>
    <n v="2026"/>
    <s v="Start date: 01/07/2014_x000a_End date: 30/06/2025_x000a_"/>
    <s v="Not Applicable"/>
    <s v="Project"/>
    <s v="Ministry of Finance and Economic Planning (MINECOFIN)/GoR"/>
    <s v="Government of Rwanda(GoR)"/>
    <s v="Government of Rwanda(GoR)"/>
    <s v="3. Budgeting &amp; Investment"/>
    <x v="2"/>
    <n v="1019152.8638744314"/>
    <s v="Initiat budget 2011-2023 $ 1,019,153. Extended to 2026 with $ 127,639.9 MINECOFIN MTPIP "/>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99"/>
    <n v="0"/>
    <n v="0"/>
    <m/>
    <m/>
    <m/>
    <m/>
    <m/>
    <s v="1.Review of the concept note and development of the project proposal                                                                                                                                                                                                                      2. Support to the development of feasibility study"/>
    <n v="300000"/>
    <s v="Agriculture"/>
    <s v="Agriculture"/>
    <s v="Rwanda Agriculture Board (RAB)"/>
    <s v="Sectoral Ministry"/>
    <s v="Emile Ruzibiza (0788522355) "/>
    <x v="0"/>
    <m/>
    <m/>
    <s v="To be determined"/>
    <s v="High"/>
    <s v="Project"/>
    <m/>
    <m/>
    <s v="To be determined"/>
    <m/>
    <x v="2"/>
    <n v="0"/>
    <s v="New area of investment, Feasiblity Study"/>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0"/>
    <n v="0"/>
    <n v="0"/>
    <m/>
    <m/>
    <m/>
    <m/>
    <m/>
    <s v="1.Review of the concept note and development of the project proposal                                                                                                                                                                                                                      2. Support to the development of feasibility study"/>
    <n v="300000"/>
    <s v="Agriculture"/>
    <s v="Agriculture"/>
    <s v="Rwanda Agriculture Board (RAB)"/>
    <s v="Sectoral Ministry"/>
    <s v="Emile Ruzibiza (0788522355) "/>
    <x v="0"/>
    <m/>
    <m/>
    <s v="To be determined"/>
    <s v="High"/>
    <s v="Project"/>
    <m/>
    <m/>
    <s v="To be determined"/>
    <m/>
    <x v="2"/>
    <n v="0"/>
    <s v="New area of investment ,  Feasiblity Study"/>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1"/>
    <n v="0"/>
    <n v="0"/>
    <m/>
    <m/>
    <m/>
    <m/>
    <m/>
    <s v="1.Review of the concept note and development of the project proposal                                                                                                                                                                                                                      2. Support to the development of feasibility study"/>
    <n v="300000"/>
    <s v="Agriculture"/>
    <s v="Agriculture"/>
    <s v="Rwanda Agriculture Board (RAB)"/>
    <s v="Sectoral Ministry"/>
    <m/>
    <x v="0"/>
    <m/>
    <m/>
    <s v="To be determined"/>
    <s v="High"/>
    <s v="Project"/>
    <m/>
    <m/>
    <s v="To be determined"/>
    <m/>
    <x v="2"/>
    <n v="0"/>
    <s v="New area of investment ,  Concept note South Province, Location: Gisagara District, Ndora Sector, in the Ngiryi Basin, Giseke Village. Total implementation cost: 47,963,567,000 Frw"/>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x v="102"/>
    <n v="0"/>
    <n v="0"/>
    <m/>
    <m/>
    <m/>
    <m/>
    <m/>
    <s v="1.Review of the concept note and development of the project proposal                                                                                                                                                                                                                      2. Support to the development of feasibility study"/>
    <n v="300000"/>
    <s v="Agriculture"/>
    <s v="Agriculture"/>
    <s v="Rwanda Agriculture Board (RAB)"/>
    <s v="Sectoral Ministry"/>
    <m/>
    <x v="0"/>
    <m/>
    <m/>
    <s v="To be determined"/>
    <s v="High"/>
    <s v="Project"/>
    <m/>
    <m/>
    <s v="To be determined"/>
    <m/>
    <x v="2"/>
    <n v="0"/>
    <s v="New area of investment ,  Concept note South Province, Location: Nyagatare District,                                                       Total implementation cost: 168,532,092,420 Frw"/>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3"/>
    <n v="0"/>
    <n v="0"/>
    <m/>
    <m/>
    <m/>
    <m/>
    <m/>
    <s v=" Support to develop the concept note "/>
    <n v="300000"/>
    <s v="Agriculture"/>
    <s v="Agriculture"/>
    <s v="Rwanda Agriculture Board (RAB)"/>
    <s v="Sectoral Ministry"/>
    <m/>
    <x v="0"/>
    <m/>
    <m/>
    <s v="To be determined"/>
    <s v="Medium"/>
    <s v="Project"/>
    <m/>
    <m/>
    <s v="To be determined"/>
    <m/>
    <x v="2"/>
    <n v="0"/>
    <s v="New area of investment"/>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4"/>
    <n v="0"/>
    <n v="0"/>
    <m/>
    <m/>
    <m/>
    <m/>
    <m/>
    <s v="1.Review of the concept note and development of the project proposal          2. Support to the development of feasibility study"/>
    <n v="300000"/>
    <s v="Agriculture"/>
    <s v="Agriculture"/>
    <s v="Rwanda Agriculture Board (RAB)"/>
    <s v="Sectoral Ministry"/>
    <s v="Emile Ruzibiza (0788522355) "/>
    <x v="0"/>
    <m/>
    <m/>
    <s v="To be determined"/>
    <s v="High"/>
    <s v="Project"/>
    <m/>
    <m/>
    <s v="To be determined"/>
    <m/>
    <x v="2"/>
    <n v="0"/>
    <s v="New area of investment"/>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5"/>
    <n v="0"/>
    <n v="0"/>
    <m/>
    <m/>
    <m/>
    <m/>
    <m/>
    <s v="1.Review of the concept note and development of the project proposal                                                                                                                                                                                                                      2. Support to the development of feasibility study"/>
    <n v="300000"/>
    <s v="Agriculture"/>
    <s v="Agriculture"/>
    <s v="Rwanda Agriculture Board (RAB)"/>
    <s v="Sectoral Ministry"/>
    <s v="Emile Ruzibiza (0788522355) "/>
    <x v="0"/>
    <m/>
    <m/>
    <s v="To be determined"/>
    <s v="High"/>
    <s v="Project"/>
    <m/>
    <m/>
    <s v="To be determined"/>
    <m/>
    <x v="2"/>
    <n v="0"/>
    <s v="New area of investment"/>
  </r>
  <r>
    <x v="0"/>
    <x v="12"/>
    <s v="1.13.1  Number of hectares under irrigation within IWRM framework "/>
    <s v="By 2016, only 48,508 ha (7.5% of land with irrigation potential) had been equipped with irrigation technology"/>
    <s v="102,284 Ha to be irrigated by 2025 [3];                     (ii) 200,000 Ha to be irrigated by 2030  "/>
    <s v="To be determined (TBD)"/>
    <m/>
    <s v="AFOLU (Agriculture, Forestry &amp; Other Land Use)"/>
    <s v="Adaptation"/>
    <s v="Ministry of Agriculture and Animal Resources (MINAGRI)"/>
    <s v="Sectoral Ministry "/>
    <s v="Sectoral Ministry "/>
    <s v="Sectoral Ministry "/>
    <s v="To be determined (TBD)"/>
    <m/>
    <m/>
    <s v="Efficient irrigation reduces nitrogen losses including emissions from nitrous oxid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6"/>
    <n v="13824.785115671781"/>
    <n v="6.1144560440830522E-3"/>
    <n v="13824.785115671781"/>
    <m/>
    <m/>
    <m/>
    <m/>
    <s v="Not Applicable"/>
    <s v="Not Applicable"/>
    <s v="Agriculture"/>
    <s v="Agriculture"/>
    <s v="City of Kigali (CoK)"/>
    <s v="Sectoral Ministry"/>
    <m/>
    <x v="1"/>
    <n v="2020"/>
    <n v="2021"/>
    <s v="Start date: 01/07/2020_x000a_End date: 30/06/2021_x000a_"/>
    <s v="Not Applicable"/>
    <s v="Project"/>
    <s v="Ministry of Finance and Economic Planning (MINECOFIN)/GoR"/>
    <s v="Government of Rwanda(GoR)"/>
    <s v="Government of Rwanda(GoR)"/>
    <m/>
    <x v="2"/>
    <n v="13824.785115671781"/>
    <s v="CoK"/>
  </r>
  <r>
    <x v="0"/>
    <x v="13"/>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n v="109600000"/>
    <s v="AFOLU (Agriculture, Forestry &amp; Other Land Use)"/>
    <s v="Adaptation"/>
    <s v="Ministry of Agriculture and Animal Resources (MINAGRI)"/>
    <s v="Sectoral Ministry "/>
    <s v="Sectoral Ministry "/>
    <s v="Sectoral Ministry "/>
    <s v="To be determined (TBD)"/>
    <m/>
    <s v="The objective of the project is to de-risk agriculture through ensuring crops and livestock (pilot phase in 14Districts)"/>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7"/>
    <n v="591795.26"/>
    <n v="5.3995917883211684E-3"/>
    <n v="341502.5291328475"/>
    <n v="198063.33"/>
    <m/>
    <m/>
    <m/>
    <s v="Not Applicable"/>
    <s v="Not Applicable"/>
    <s v="Agriculture"/>
    <s v="Agriculture"/>
    <s v="Ministry of Agriculture and Animal Resources (MINAGRI)"/>
    <s v="Sectoral Ministry"/>
    <m/>
    <x v="2"/>
    <s v="2020*"/>
    <n v="2023"/>
    <s v="Start date: 01/07/2017_x000a_End date: 30/6/2023_x000a_"/>
    <s v="Not Applicable"/>
    <s v="Project"/>
    <s v="Ministry of Finance and Economic Planning (MINECOFIN)/GoR"/>
    <s v="Government of Rwanda(GoR)"/>
    <s v="Government of Rwanda(GoR)"/>
    <m/>
    <x v="0"/>
    <n v="591795.26"/>
    <s v="The objective of the project is to de-risk agriculture through ensuring crops and livestock "/>
  </r>
  <r>
    <x v="0"/>
    <x v="13"/>
    <s v="1.14.1 Ha of crops under insurance (by season)"/>
    <s v="Crop insured by 2019: Maize : 247.61 Ha, Rice : 1,588 Ha"/>
    <s v="37,462 Ha of crops insured by 2025.           Maize: 16,244 Ha Rice: 10,322 Ha Banana: 928 Ha Cassava: 975 Ha Beans: 278 Ha  Irish potato: 2785 Ha Soybeans: 278 Ha French beans: 975 Ha Chili: 500 Ha        Tea: 4177 Ha Horticulture:"/>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8"/>
    <n v="8973950.9530803766"/>
    <n v="8.187911453540489E-2"/>
    <n v="2243487.7382700942"/>
    <n v="2243487.7382700942"/>
    <n v="2243487.7382700942"/>
    <n v="2243487.7382700942"/>
    <m/>
    <s v="Not Applicable"/>
    <s v="Not Applicable"/>
    <s v="Agriculture"/>
    <s v="Agriculture"/>
    <s v="Ministry of Agriculture and Animal Resources (MINAGRI)"/>
    <s v="Sectoral Ministry"/>
    <m/>
    <x v="2"/>
    <s v="2020*"/>
    <n v="2024"/>
    <s v="Start date: 01/07/2019_x000a_End date: 30/6/2024_x000a_"/>
    <s v="Not Applicable"/>
    <s v="Project"/>
    <s v="ENABEL"/>
    <s v="Grant/GoR"/>
    <s v="Bilateral"/>
    <m/>
    <x v="0"/>
    <n v="8973950.9530803766"/>
    <m/>
  </r>
  <r>
    <x v="0"/>
    <x v="13"/>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s v="Although the majority of Rwandans, escpecially women, are employed in the agriculture sector, their access to credits/loans remain limited. A big share of credits/loans disbursed in agriculture is spread among men farmers (BNR, Financial Stability Directorate, Administrative Data, 2016)."/>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09"/>
    <n v="1761866.6666666667"/>
    <n v="1.6075425790754258E-2"/>
    <n v="1761866.6666666667"/>
    <m/>
    <m/>
    <m/>
    <m/>
    <s v="Not Applicable"/>
    <s v="Not Applicable"/>
    <s v="Agriculture"/>
    <s v="Agriculture"/>
    <s v="KFW Development  Bank"/>
    <s v="Non Government Organizations"/>
    <m/>
    <x v="1"/>
    <s v="2020*"/>
    <n v="2021"/>
    <s v="Start date: 01/01/2015_x000a_End date: 30/12/2021_x000a_"/>
    <s v="Not Applicable"/>
    <s v="Project"/>
    <s v="KFW Development  Bank"/>
    <s v="Grant"/>
    <s v="Multirateral"/>
    <m/>
    <x v="0"/>
    <n v="1761866.6666666667"/>
    <m/>
  </r>
  <r>
    <x v="0"/>
    <x v="13"/>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0"/>
    <n v="0"/>
    <n v="0"/>
    <m/>
    <m/>
    <m/>
    <m/>
    <m/>
    <s v=" Support to develop the concept note "/>
    <n v="300000"/>
    <s v="Agriculture"/>
    <s v="Agriculture"/>
    <s v="Ministry of Agriculture and Animal Resources (MINAGRI)"/>
    <s v="Sectoral Ministry"/>
    <m/>
    <x v="0"/>
    <m/>
    <m/>
    <s v="To be determined"/>
    <s v="Medium"/>
    <s v="Project"/>
    <m/>
    <m/>
    <s v="To be determined"/>
    <m/>
    <x v="0"/>
    <n v="0"/>
    <s v="New area of investment"/>
  </r>
  <r>
    <x v="0"/>
    <x v="13"/>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
    <x v="111"/>
    <n v="70818016.077899992"/>
    <n v="0.64614978173266413"/>
    <m/>
    <m/>
    <m/>
    <m/>
    <n v="70818016.077899992"/>
    <s v=" "/>
    <m/>
    <s v="Agriculture"/>
    <s v="Agriculture"/>
    <s v="Ministry of Agriculture and Animal Resources (MINAGRI)"/>
    <s v="Sectoral Ministry"/>
    <m/>
    <x v="2"/>
    <n v="2024"/>
    <n v="2025"/>
    <s v="Start date: 2024_x000a_End date: 2025"/>
    <s v="Not Applicable"/>
    <s v="Project"/>
    <s v="Mixed (TBD)"/>
    <s v="Grant"/>
    <s v="Multirateral"/>
    <s v="3. Budgeting &amp; Investment"/>
    <x v="0"/>
    <n v="70818016.077899992"/>
    <s v="New project (MINECOFIN MTPIP 2023-2026)"/>
  </r>
  <r>
    <x v="0"/>
    <x v="13"/>
    <s v="1.14.2 % of famers who received crop Insurance, Credit/Loan disaggregated by gender (PSTA4, p.99); (Gender and agriculture indicator, GMO, 2017 p.17, indicator 9)"/>
    <s v="Access to  credit/loan  inn 2015: Male: 75.5% Female  :24.5 % (Source: BNR, Financial Stability Directorate, Administrative Data, 2016)"/>
    <s v="To be determined (TBD)"/>
    <s v="To be determined (TBD)"/>
    <m/>
    <s v="AFOLU (Agriculture, Forestry &amp; Other Land Use)"/>
    <s v="Adaptation"/>
    <s v="Ministry of Agriculture and Animal Resources (MINAGRI)"/>
    <s v="Sectoral Ministry "/>
    <m/>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2"/>
    <n v="41329.701392142837"/>
    <n v="3.7709581562174119E-4"/>
    <n v="20664.850696071418"/>
    <n v="20664.850696071418"/>
    <m/>
    <m/>
    <m/>
    <s v="Not Applicable"/>
    <s v="Not Applicable"/>
    <s v="Agriculture"/>
    <s v="Agriculture"/>
    <s v="CAPR (Collectif des Artisans de la Paix et la Reconciliation )"/>
    <s v="Non Government Organizations"/>
    <m/>
    <x v="1"/>
    <s v="2020*"/>
    <n v="2022"/>
    <s v="Start date: 01/04/2019_x000a_End date: 30/03/2022_x000a_"/>
    <s v="Not Applicable"/>
    <s v="Project"/>
    <s v="Millennium Challenge Corporation (MCC)"/>
    <s v="Grant"/>
    <s v="Multirateral"/>
    <m/>
    <x v="0"/>
    <n v="41329.701392142837"/>
    <m/>
  </r>
  <r>
    <x v="0"/>
    <x v="13"/>
    <s v="1.14.3 Number of cows under insurance"/>
    <s v="Livestock insured by 2019:               Poultry:  To be determined      Piggery: To be determined         Cows: 3,496"/>
    <s v="Livestock insured by 2030 (Assuming to maintain 585,792 livestock previously insured)  "/>
    <s v="To be determined (TBD)"/>
    <m/>
    <s v="AFOLU (Agriculture, Forestry &amp; Other Land Use)"/>
    <s v="Adaptation"/>
    <s v="Ministry of Agriculture and Animal Resources (MINAGRI)"/>
    <s v="Sectoral Ministry "/>
    <s v="Sectoral Ministry "/>
    <s v="Sectoral Ministry "/>
    <s v="To be determined (TBD)"/>
    <m/>
    <m/>
    <s v="Reduced GHG emissions from improved management of  crop failure"/>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3"/>
    <n v="0"/>
    <n v="0"/>
    <m/>
    <m/>
    <m/>
    <m/>
    <m/>
    <s v=" Support to develop the concept note and stakeholder engagement "/>
    <n v="300000"/>
    <s v="Multi-Sector"/>
    <s v="Agriculture"/>
    <s v="Ministry of Agriculture and Animal Resources (MINAGRI)"/>
    <s v="Sectoral Ministry"/>
    <m/>
    <x v="0"/>
    <m/>
    <m/>
    <s v="To be determined"/>
    <s v="Medium"/>
    <s v="Project"/>
    <m/>
    <m/>
    <s v="To be determined"/>
    <m/>
    <x v="0"/>
    <n v="0"/>
    <s v="New area of investment"/>
  </r>
  <r>
    <x v="0"/>
    <x v="14"/>
    <s v="1.15.1 Area (ha) with Solar pumping irrigation"/>
    <s v="To be determined (TBD)"/>
    <s v="To be determined (TBD)"/>
    <s v="To be determined (TBD)"/>
    <n v="285000000"/>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4"/>
    <n v="150000"/>
    <n v="5.263157894736842E-4"/>
    <m/>
    <m/>
    <m/>
    <m/>
    <m/>
    <s v="Not Applicable"/>
    <s v="Not Applicable"/>
    <s v="Agriculture"/>
    <s v="Agriculture"/>
    <s v="RAB/REG"/>
    <s v="Sectoral Ministry"/>
    <m/>
    <x v="4"/>
    <m/>
    <m/>
    <s v="To be determined"/>
    <s v="Not Applicable"/>
    <s v="Project"/>
    <s v="Wolrd Bank/GoR"/>
    <s v="Grant"/>
    <s v="Multirateral"/>
    <m/>
    <x v="2"/>
    <n v="150000"/>
    <m/>
  </r>
  <r>
    <x v="0"/>
    <x v="14"/>
    <s v="1.15.1 Area (ha) with Solar pumping irrigation"/>
    <s v="To be determined (TBD)"/>
    <s v="To be determined (TBD)"/>
    <s v="To be determined (TBD)"/>
    <m/>
    <s v="AFOLU (Agriculture, Forestry &amp; Other Land Use)"/>
    <s v="Mitigation"/>
    <s v="Ministry of Agriculture and Animal Resources (MINAGRI)"/>
    <s v="Sectoral Ministry "/>
    <s v="Sectoral Ministry "/>
    <s v="Sectoral Ministry "/>
    <s v="To be determined (TBD)"/>
    <m/>
    <s v=" Use of solar water pumping systems for irrigation within agricultural production to replace diesel pumps."/>
    <s v="Displacing fossil fuel use and associated GHG emissions."/>
    <s v="Supports implementation of :                                                          -Green Growth and Climate Resilient Strategy (GGCRS, PoA 4.1 on Sustainable agriculture, forestry and conservation ) ,                                         -National Strategy for Transformation (NST1, NST1 Priority 6 on Increased productivity, nutritional value and resilience through sustainable, diversified and integrated crop, livestock and fish production systems) ;                                                                      -SDG 2.4.1 Increased food security  through enhanced sustainable land management practices                                                -Comprehensive Africa Agriculture Development Programme (CAADP 6.1) -Plan Strategic de Transformation Agricole ((PSTA-4, output 2.1 on Sustainable, Diversified and Climate Smart practices) "/>
    <x v="115"/>
    <n v="85800"/>
    <n v="3.0105263157894735E-4"/>
    <m/>
    <m/>
    <n v="85800"/>
    <m/>
    <m/>
    <s v="Not Applicable"/>
    <s v="Not Applicable"/>
    <s v="Agriculture"/>
    <s v="Agriculture"/>
    <s v="Action  pour la Protection de l'Environnement et la  Protection des Filieres  Agricoles (APEFA)"/>
    <s v="Non Government Organizations"/>
    <m/>
    <x v="2"/>
    <n v="2022"/>
    <n v="2023"/>
    <s v="To be determined"/>
    <s v="Not Applicable"/>
    <s v="Project"/>
    <s v="GIZ/IKI"/>
    <s v="Grant"/>
    <s v="Multirateral"/>
    <s v="3. Budgeting &amp; Investment"/>
    <x v="2"/>
    <n v="85800"/>
    <s v="Nenproject RENGOF, Bugesera District Ngeruka Sector Nyarugenge Sector"/>
  </r>
  <r>
    <x v="1"/>
    <x v="15"/>
    <s v="2.1.1 Change in land area covered by agroforestry"/>
    <s v="To be determined (TBD)"/>
    <s v="To be determined (TBD)"/>
    <s v="To be determined (TBD)"/>
    <n v="92000000"/>
    <s v="AFOLU (Agriculture, Forestry &amp; Other Land Use)"/>
    <s v="Adaptation"/>
    <s v="Ministry of Environment (MoE)_x000a_"/>
    <s v="Sectoral Ministry "/>
    <s v="Sectoral Ministry "/>
    <s v="Sectoral Ministry "/>
    <s v="To be determined (TBD)"/>
    <s v="MINAGRI / MoE / MINALOC, (RAB, REMA, RLUMA, RFA, Private sector, Civil society)"/>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6"/>
    <n v="0"/>
    <n v="0"/>
    <m/>
    <m/>
    <m/>
    <m/>
    <m/>
    <s v="1.Review of the concept note and development of the project proposal                                                            2. Support to the development of feasibility study"/>
    <n v="260000"/>
    <s v="Environment and Natural Resources"/>
    <s v="Forests "/>
    <s v="Rwanda Forest Authority (RFA) "/>
    <s v="Sectoral Ministry"/>
    <m/>
    <x v="0"/>
    <m/>
    <m/>
    <s v="To be determined"/>
    <s v="High"/>
    <s v="Project"/>
    <m/>
    <m/>
    <s v="To be determined"/>
    <m/>
    <x v="3"/>
    <n v="0"/>
    <s v="Concept note"/>
  </r>
  <r>
    <x v="1"/>
    <x v="15"/>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7"/>
    <n v="15498"/>
    <n v="1.6845652173913043E-4"/>
    <n v="15498"/>
    <m/>
    <m/>
    <m/>
    <m/>
    <s v="Not Applicable"/>
    <s v="Not Applicable"/>
    <s v="Environment and Natural Resources"/>
    <s v="Forests "/>
    <s v="ARECO Rwanda Nziza"/>
    <s v="Non Government Organizations"/>
    <m/>
    <x v="1"/>
    <n v="2020"/>
    <n v="2021"/>
    <s v="Start date: 06/11/2020_x000a_End date: 30/ 12/2021_x000a_"/>
    <s v="Not Applicable"/>
    <s v="Project"/>
    <s v="OIF"/>
    <s v="Grant"/>
    <s v="Multirateral"/>
    <s v="3. Budgeting &amp; Investment"/>
    <x v="3"/>
    <n v="15498"/>
    <s v="Three processing machines were offered to the 30 women members of HANGUDUSHYA MU MIGANO who were also trained on improved bamboo technology  and  a selling/exhibition  hall was opened at Rugarama sector                Cyanika, Burera and Gahunga sectors"/>
  </r>
  <r>
    <x v="1"/>
    <x v="15"/>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8"/>
    <n v="11365"/>
    <n v="1.2353260869565219E-4"/>
    <n v="11365"/>
    <m/>
    <m/>
    <m/>
    <m/>
    <s v="Not Applicable"/>
    <s v="Not Applicable"/>
    <s v="Environment and Natural Resources"/>
    <s v="Forests "/>
    <s v="ARECO Rwanda Nziza"/>
    <s v="Non Government Organizations"/>
    <m/>
    <x v="2"/>
    <n v="2020"/>
    <n v="2025"/>
    <s v="Start date: 20/012020_x000a_End date: 19/ 03/2025_x000a_"/>
    <s v="Not Applicable"/>
    <s v="Project"/>
    <s v="Dian Fossey Gorilla Fund International (DFGFI)"/>
    <s v="Grant"/>
    <s v="Multirateral"/>
    <m/>
    <x v="3"/>
    <n v="11365"/>
    <m/>
  </r>
  <r>
    <x v="1"/>
    <x v="15"/>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19"/>
    <n v="0"/>
    <n v="0"/>
    <m/>
    <m/>
    <m/>
    <m/>
    <m/>
    <s v=" Support to develop the concept note "/>
    <n v="260000"/>
    <s v="Environment and Natural Resources"/>
    <s v="Forests "/>
    <s v="Rural Environment and Development Organization (REDO)"/>
    <s v="Non Government Organizations"/>
    <m/>
    <x v="0"/>
    <m/>
    <m/>
    <s v="To be determined"/>
    <s v="Medium"/>
    <s v="Project"/>
    <m/>
    <m/>
    <s v="To be determined"/>
    <m/>
    <x v="3"/>
    <n v="0"/>
    <s v="New area of investment"/>
  </r>
  <r>
    <x v="1"/>
    <x v="15"/>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0"/>
    <n v="4293438.2132399995"/>
    <n v="4.6667806665652171E-2"/>
    <n v="793697.4057762"/>
    <n v="1238641.4316928855"/>
    <n v="1145431.912180857"/>
    <n v="739324.21852685721"/>
    <n v="376343.24506319995"/>
    <s v="Not Applicable"/>
    <s v="Not Applicable"/>
    <s v="Environment and Natural Resources"/>
    <s v="Forests "/>
    <s v="Albertine Rift Conservation Society (ARCOS)"/>
    <s v="Non Government Organizations"/>
    <m/>
    <x v="2"/>
    <n v="2020"/>
    <n v="2030"/>
    <s v="Start date: 2020_x000a_End date:  2039_x000a_"/>
    <s v="Not Applicable"/>
    <s v="Project"/>
    <s v="Livelihoods Fund SICAV SIF – LCF2"/>
    <s v="Grant"/>
    <s v="Multirateral"/>
    <m/>
    <x v="3"/>
    <n v="4293438.2132399995"/>
    <m/>
  </r>
  <r>
    <x v="1"/>
    <x v="15"/>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1"/>
    <n v="0"/>
    <n v="0"/>
    <m/>
    <m/>
    <m/>
    <m/>
    <m/>
    <s v=" Support to develop the concept note "/>
    <n v="260000"/>
    <s v="Environment and Natural Resources"/>
    <s v="Forests "/>
    <s v="Albertine Rift Conservation Society (ARCOS)"/>
    <s v="Non Government Organizations"/>
    <m/>
    <x v="0"/>
    <m/>
    <m/>
    <s v="To be determined"/>
    <s v="Medium"/>
    <s v="Project"/>
    <m/>
    <m/>
    <s v="To be determined"/>
    <m/>
    <x v="3"/>
    <n v="0"/>
    <s v="New area of investment"/>
  </r>
  <r>
    <x v="1"/>
    <x v="15"/>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2"/>
    <n v="2430000"/>
    <n v="2.6413043478260869E-2"/>
    <n v="700000"/>
    <n v="650000"/>
    <n v="500000"/>
    <n v="580000"/>
    <m/>
    <s v="Not Applicable"/>
    <s v="Not Applicable"/>
    <s v="Environment and Natural Resources"/>
    <s v="Forests "/>
    <s v="International Union for Conservation of Nature (IUCN)"/>
    <s v="Non Government Organizations"/>
    <m/>
    <x v="2"/>
    <n v="2020"/>
    <n v="2024"/>
    <s v="Start date: 01/02/2020_x000a_End date: 31/ 01/2024_x000a_"/>
    <s v="Not Applicable"/>
    <s v="Project"/>
    <s v="European Union (EU)"/>
    <s v="Grant"/>
    <s v="Multirateral"/>
    <m/>
    <x v="3"/>
    <n v="2430000"/>
    <m/>
  </r>
  <r>
    <x v="1"/>
    <x v="15"/>
    <s v="2.1.1 Change in land area covered by agroforestry"/>
    <s v="To be determined (TBD)"/>
    <s v="To be determined (TBD)"/>
    <s v="To be determined (TBD)"/>
    <m/>
    <s v="AFOLU (Agriculture, Forestry &amp; Other Land Use)"/>
    <s v="Adaptation"/>
    <s v="Ministry of Environment (MoE)_x000a_"/>
    <s v="Sectoral Ministry "/>
    <m/>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3"/>
    <n v="0"/>
    <n v="0"/>
    <m/>
    <m/>
    <m/>
    <m/>
    <m/>
    <s v="1.Support to develop the concept note                                                                          2. Conduct capacity need assessment"/>
    <n v="260000"/>
    <s v="Environment and Natural Resources"/>
    <s v="Forests "/>
    <s v="Rwanda Forest Authority (RFA) "/>
    <s v="Sectoral Ministry"/>
    <m/>
    <x v="0"/>
    <m/>
    <m/>
    <s v="To be determined"/>
    <s v="Medium"/>
    <s v="Technical Assistance"/>
    <m/>
    <m/>
    <s v="To be determined"/>
    <m/>
    <x v="3"/>
    <n v="0"/>
    <s v="New area of investment"/>
  </r>
  <r>
    <x v="1"/>
    <x v="15"/>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4"/>
    <n v="2303607.2804381382"/>
    <n v="2.5039209569979761E-2"/>
    <n v="505870.17006299994"/>
    <n v="508785.11395836505"/>
    <n v="580290.3872152695"/>
    <n v="708661.60920150392"/>
    <m/>
    <s v="Not Applicable"/>
    <s v="Not Applicable"/>
    <s v="Environment and Natural Resources"/>
    <s v="Forests "/>
    <s v="Rwanda Forest Authority (RFA) "/>
    <s v="Sectoral Ministry"/>
    <m/>
    <x v="2"/>
    <n v="2022"/>
    <n v="2027"/>
    <s v="Start date: 01/02/2022_x000a_End date: 30/ 01/2027_x000a_"/>
    <s v="Not Applicable"/>
    <s v="Technical Assistance"/>
    <s v="European Union (EU)"/>
    <s v="Grant/GoR"/>
    <s v="Multirateral"/>
    <s v="1. Knowledge Products (Capacity Building or Technology Transfer)"/>
    <x v="3"/>
    <n v="2303607.2804381382"/>
    <m/>
  </r>
  <r>
    <x v="1"/>
    <x v="15"/>
    <s v="2.1.1 Change in land area covered by agroforestry"/>
    <s v="To be determined (TBD)"/>
    <s v="To be determined (TBD)"/>
    <s v="To be determined (TBD)"/>
    <m/>
    <s v="AFOLU (Agriculture, Forestry &amp; Other Land Use)"/>
    <s v="Adaptation"/>
    <s v="Ministry of Environment (MoE)_x000a_"/>
    <s v="Sectoral Ministry "/>
    <s v="Sectoral Ministry "/>
    <s v="Sectoral Ministry "/>
    <s v="To be determined (TBD)"/>
    <m/>
    <m/>
    <s v="Improved GHG sink capacity/reduced emissions"/>
    <s v="Supports implementation of :                                                          -Green Growth and Climate Resilient Strategy (GGCRS, PoA 4.1 on Sustainable agriculture, forestry and conservation ) ,                                          -NST1, Outcome 7.2 on 6 on I Increased sustainability and profitability of forestry management                                                            -National Environment and Climate Change Policy 2019                                              -Environmsnt and Natural resources  Sector Strategic Plan (ENR/SSP2017-2024 on  Increased sustainability and profitability of forestry management "/>
    <x v="125"/>
    <n v="4240138.8257999998"/>
    <n v="4.6088465497826081E-2"/>
    <n v="137799.87100000001"/>
    <n v="482801.63520000008"/>
    <n v="674904.12900000007"/>
    <n v="764633.19059999997"/>
    <n v="2180000"/>
    <s v="Not Applicable"/>
    <s v="Not Applicable"/>
    <s v="Environment and Natural Resources"/>
    <s v="Forests "/>
    <s v="International Union for Conservation of Nature (IUCN)"/>
    <s v="Sectoral Ministry"/>
    <m/>
    <x v="2"/>
    <n v="2022"/>
    <n v="2027"/>
    <s v="Start date:2022_x000a_End date: 2027_x000a_"/>
    <s v="Not Applicable"/>
    <s v="Technical Assistance"/>
    <s v="European Union (EU)"/>
    <s v="Grant/GoR"/>
    <s v="Multirateral"/>
    <s v="1. Knowledge Products (Capacity Building or Technology Transfer)"/>
    <x v="3"/>
    <n v="4240138.8257999998"/>
    <s v="Eastern Province and peri-urban areas of Kigali.                              The DeSIRA project is enhancing capacity of smallholder_x000a_farmers to cope with the impacts of climate change through_x000a_knowledge-sharing to agroforestry actions aligned to the IUCN_x000a_Nature-based Solutions"/>
  </r>
  <r>
    <x v="1"/>
    <x v="16"/>
    <s v="2.2.1  Hectares of forest restored/ afforested in program area and hectares of protected forest in project/ program area"/>
    <n v="0.30399999999999999"/>
    <s v="To be determined (TBD)"/>
    <s v="To be determined (TBD)"/>
    <n v="16800000"/>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6"/>
    <n v="967053.2984755995"/>
    <n v="5.7562696337833306E-2"/>
    <n v="967053.2984755995"/>
    <m/>
    <m/>
    <m/>
    <m/>
    <s v="Not Applicable"/>
    <s v="Not Applicable"/>
    <s v="Environment and Natural Resources"/>
    <s v="Forests "/>
    <s v="Rwanda Environment Management Authority (REMA)"/>
    <s v="Sectoral Ministry"/>
    <m/>
    <x v="1"/>
    <s v="2020*"/>
    <n v="2021"/>
    <s v="Start date: 15/12/2014_x000a_End date: 30/ 09/2021_x000a_"/>
    <s v="Not Applicable"/>
    <s v="Project"/>
    <s v="IDA "/>
    <s v="Grant/GoR"/>
    <s v="Multirateral"/>
    <m/>
    <x v="3"/>
    <n v="967053.2984755995"/>
    <s v="Nyabihu, Rutsiro, Ngororero and Rubavu"/>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7"/>
    <n v="0"/>
    <n v="0"/>
    <m/>
    <m/>
    <m/>
    <m/>
    <m/>
    <s v=" 1.Support to develop the concept note .                                                                    2. Document the lesson learned from LAFREC I. "/>
    <n v="260000"/>
    <s v="Environment and Natural Resources"/>
    <s v="Forests "/>
    <s v="Rwanda Environment Management Authority (REMA)"/>
    <s v="Sectoral Ministry"/>
    <m/>
    <x v="0"/>
    <m/>
    <m/>
    <s v="To be determined"/>
    <s v="Medium"/>
    <s v="Technical Assistance"/>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8"/>
    <n v="0"/>
    <n v="0"/>
    <m/>
    <m/>
    <m/>
    <m/>
    <m/>
    <s v="1.Review of the concept note and development of the project proposal               2. Support to the development of feasibility study"/>
    <m/>
    <s v="Environment and Natural Resources"/>
    <s v="Forests "/>
    <s v="Ministry of Environment (MoE)"/>
    <s v="Sectoral Ministry"/>
    <m/>
    <x v="0"/>
    <m/>
    <m/>
    <s v="To be determined"/>
    <s v="High"/>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29"/>
    <n v="32737688"/>
    <n v="1.9486719047619048"/>
    <m/>
    <m/>
    <m/>
    <m/>
    <m/>
    <s v="Not Applicable"/>
    <s v="Not Applicable"/>
    <s v="Environment and Natural Resources"/>
    <s v="Forests "/>
    <s v="International Union for Conservation of Nature (IUCN)"/>
    <s v="Non Government Organizations"/>
    <m/>
    <x v="2"/>
    <n v="2022"/>
    <n v="2027"/>
    <s v="Start date: 01/01/2022_x000a_End date: 20/ 07/2027_x000a_"/>
    <s v="Not Applicable"/>
    <s v="Project"/>
    <s v="GCF"/>
    <s v="Grant/GoR"/>
    <s v="Multirateral"/>
    <s v="3. Budgeting &amp; Investment"/>
    <x v="3"/>
    <n v="32737688"/>
    <s v="Eastern Province :Kirehe, Ngoma, Kayonza, Rwamagana,_x000a_Bugesera, Gatsibo, and Nyagatare. The project intends to restore 60,000 hectares of degraded landscapes into climate resilient ecosystems through re-forestation, agroforestry, restoration of pasture lands and erosion control measures. The project also intends to increase the resilience of 75,000 smallholder farmers."/>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0"/>
    <n v="8671884"/>
    <n v="0.51618357142857141"/>
    <m/>
    <m/>
    <m/>
    <m/>
    <m/>
    <s v="Not Applicable"/>
    <s v="Not Applicable"/>
    <s v="Environment and Natural Resources"/>
    <s v="Forests "/>
    <s v="International Union for Conservation of Nature (IUCN)"/>
    <s v="Non Government Organizations"/>
    <m/>
    <x v="2"/>
    <n v="2021"/>
    <n v="2027"/>
    <s v="Start date: 2021_x000a_End date: 2027_x000a_"/>
    <s v="Not Applicable"/>
    <s v="Project"/>
    <s v="sida"/>
    <s v="Grant/GoR"/>
    <s v="Bilateral"/>
    <s v="3. Budgeting &amp; Investment"/>
    <x v="3"/>
    <n v="8671884"/>
    <s v="Eastern Province -Kirehe, Ngoma, Kayonza, Rwamagana, Bugesera, Gatsibo, and Nyagatare.                                                                                                                                                                                                                 COMBIO aims to increase the geographic distribution of biodiversity supportive areas and enhance the ecosystem’s biodiversity connectivity. The project is expected to directly benefit a total of 220,796 people and over 12,700 ha planted on protective landscapes across the Eastern Province."/>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1"/>
    <n v="0"/>
    <n v="0"/>
    <m/>
    <m/>
    <m/>
    <m/>
    <m/>
    <s v=" Support to develop the concept note "/>
    <n v="260000"/>
    <s v="Environment and Natural Resources"/>
    <s v="Forests "/>
    <s v="Ministry of Environment (MoE)"/>
    <s v="Sectoral Ministry"/>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2"/>
    <n v="0"/>
    <n v="0"/>
    <m/>
    <m/>
    <m/>
    <m/>
    <m/>
    <s v="1.Review of the concept note and development of the project proposal               2. Support to the development of feasibility study"/>
    <n v="260000"/>
    <s v="Environment and Natural Resources"/>
    <s v="Forests "/>
    <s v="Ministry of Environment (MoE)"/>
    <s v="Sectoral Ministry"/>
    <s v="Jacques PEETERS / MoE"/>
    <x v="0"/>
    <m/>
    <m/>
    <s v="To be determined"/>
    <s v="High"/>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3"/>
    <n v="1343215.2952446423"/>
    <n v="7.9953291383609668E-2"/>
    <m/>
    <m/>
    <m/>
    <m/>
    <m/>
    <s v="1.Review of the concept note and development of the project proposal               2. Support to the development of feasibility study"/>
    <n v="260000"/>
    <s v="Environment and Natural Resources"/>
    <s v="Forests "/>
    <s v="Ministry of Environment (MoE)"/>
    <s v="Sectoral Ministry"/>
    <m/>
    <x v="5"/>
    <n v="2021"/>
    <n v="2025"/>
    <s v="Start date: 30/06/2021_x000a_End date: 1/ 07/2025_x000a_"/>
    <s v="Medium"/>
    <s v="Project"/>
    <s v="IUCN"/>
    <m/>
    <s v="To be determined"/>
    <m/>
    <x v="3"/>
    <n v="1343215.2952446423"/>
    <m/>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4"/>
    <n v="5329307.3039762713"/>
    <n v="0.31722067285573041"/>
    <n v="2150299.4214796214"/>
    <n v="1998120.0713954566"/>
    <n v="598857.2533286307"/>
    <n v="503495.46102874179"/>
    <n v="78535.096743821108"/>
    <s v="Not Applicable"/>
    <s v="Not Applicable"/>
    <s v="Environment and Natural Resources"/>
    <s v="Forests "/>
    <s v="Rwanda Environment Management Authority (REMA)"/>
    <s v="Sectoral Ministry"/>
    <m/>
    <x v="2"/>
    <n v="2020"/>
    <n v="2026"/>
    <s v="Start date:1-7-2020_x000a_End date: 30-11-2025              Extended to 2026_x000a_"/>
    <s v="Not Applicable"/>
    <s v="Project"/>
    <s v="UNDP/GEF"/>
    <s v="Grant/GoR"/>
    <s v="Multirateral"/>
    <s v="3. Budgeting &amp; Investment"/>
    <x v="3"/>
    <n v="5329307.3039762713"/>
    <s v="Kamonyi, Ruhango, Nyanza and Gisagara.                                  Updated from ongoing $ 6,891,413 to ongoing (UNDP, 2024)-$7,213,538 different to the actual REMA update  REMA-2024"/>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5"/>
    <n v="0"/>
    <n v="0"/>
    <m/>
    <m/>
    <m/>
    <m/>
    <m/>
    <s v=" Support to develop the concept note "/>
    <n v="260000"/>
    <s v="Environment and Natural Resources"/>
    <s v="Forests "/>
    <s v="Rubavu District"/>
    <s v="Local Government (Districts, Provinces, CoK)"/>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6"/>
    <n v="0"/>
    <n v="0"/>
    <m/>
    <m/>
    <m/>
    <m/>
    <m/>
    <s v=" Support to develop the concept note  development of feasibility study"/>
    <n v="260000"/>
    <s v="Environment and Natural Resources"/>
    <s v="Forests "/>
    <s v="Muhanga District"/>
    <s v="Local Government (Districts, Provinces, CoK)"/>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7"/>
    <n v="0"/>
    <n v="0"/>
    <m/>
    <m/>
    <m/>
    <m/>
    <m/>
    <s v="1.Review of the concept note and development of the project proposal                                                            2. Support to the development of feasibility study"/>
    <n v="300000"/>
    <s v="Environment and Natural Resources"/>
    <s v="Forests "/>
    <s v="Rwanda Forest Authority (RFA) "/>
    <s v="Sectoral Ministry"/>
    <m/>
    <x v="0"/>
    <m/>
    <m/>
    <s v="To be determined"/>
    <s v="High"/>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8"/>
    <n v="0"/>
    <n v="0"/>
    <m/>
    <m/>
    <m/>
    <m/>
    <m/>
    <s v="1.Review of the concept note and development of the project proposal                                                            2. Support to the development of feasibility study"/>
    <n v="300000"/>
    <s v="Environment and Natural Resources"/>
    <s v="Forests "/>
    <s v="Rwanda Forest Authority (RFA) "/>
    <s v="Sectoral Ministry"/>
    <m/>
    <x v="0"/>
    <m/>
    <m/>
    <s v="To be determined"/>
    <s v="High"/>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39"/>
    <n v="0"/>
    <n v="0"/>
    <m/>
    <m/>
    <m/>
    <m/>
    <m/>
    <s v=" Support to develop the concept note "/>
    <n v="260000"/>
    <s v="Environment and Natural Resources"/>
    <s v="Forests "/>
    <s v="City of Kigali (CoK)"/>
    <s v="Local Government (Districts, Provinces, CoK)"/>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0"/>
    <n v="99060"/>
    <n v="5.8964285714285716E-3"/>
    <m/>
    <m/>
    <n v="89700"/>
    <n v="4680"/>
    <n v="4680"/>
    <m/>
    <m/>
    <s v="Environment and Natural Resources"/>
    <s v="Forests "/>
    <s v="Rwanda Development Board (RDB)"/>
    <s v="Sectoral Ministry"/>
    <m/>
    <x v="2"/>
    <n v="2023"/>
    <n v="2026"/>
    <s v="2023-2026"/>
    <s v="Not Applicable"/>
    <s v="Technical Assistance"/>
    <s v="xxx"/>
    <s v="Grant"/>
    <s v="Multirateral"/>
    <s v="1. Knowledge Products (Capacity Building or Technology Transfer)"/>
    <x v="3"/>
    <n v="99060"/>
    <s v="New project, MINECOFIN MTPIP 2024"/>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1"/>
    <n v="157294.409988826"/>
    <n v="9.3627624993348809E-3"/>
    <n v="0"/>
    <n v="0"/>
    <n v="1134.0999999999999"/>
    <n v="148285.84941605234"/>
    <n v="7874.4605727736371"/>
    <m/>
    <m/>
    <s v="Environment and Natural Resources"/>
    <s v="Forests "/>
    <s v="Rwanda Environment Management Authority (REMA)"/>
    <s v="Sectoral Ministry"/>
    <m/>
    <x v="2"/>
    <n v="2023"/>
    <n v="2025"/>
    <s v="Start: 01/01/2023                                               End:31/08/2025"/>
    <s v="Not Applicable"/>
    <s v="Project"/>
    <s v="UNEP"/>
    <s v="Grant"/>
    <s v="Multirateral"/>
    <s v="3. Budgeting &amp; Investment"/>
    <x v="3"/>
    <n v="157294.409988826"/>
    <s v="New project, REMA,2024"/>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2"/>
    <n v="4684.9132200000004"/>
    <n v="2.7886388214285715E-4"/>
    <m/>
    <n v="4684.9132200000004"/>
    <m/>
    <m/>
    <m/>
    <m/>
    <m/>
    <s v="Environment and Natural Resources"/>
    <s v="Forests "/>
    <s v="FHA/RENGOF"/>
    <s v="Non Government Organizations"/>
    <m/>
    <x v="1"/>
    <n v="2021"/>
    <n v="2022"/>
    <s v="Start: 2021                                           End:2022"/>
    <s v="Not Applicable"/>
    <s v="Project"/>
    <s v="International tree foundation(ITF) &amp; Wilderness Safaris"/>
    <s v="Grant"/>
    <s v="Multirateral"/>
    <s v="3. Budgeting &amp; Investment"/>
    <x v="3"/>
    <n v="4684.9132200000004"/>
    <s v="New project, RENGOF, 2024                                                                Kigeyo Sector, Rutsiro District, Western Province"/>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3"/>
    <n v="7800"/>
    <n v="4.6428571428571428E-4"/>
    <m/>
    <n v="7800"/>
    <m/>
    <m/>
    <m/>
    <m/>
    <m/>
    <s v="Environment and Natural Resources"/>
    <s v="Forests "/>
    <s v="VIE ET ENVIRONNEMENT -VER RWANDA"/>
    <s v="Non Government Organizations"/>
    <m/>
    <x v="1"/>
    <n v="2021"/>
    <n v="2022"/>
    <s v="Start: 2021                                           End:2022"/>
    <s v="Not Applicable"/>
    <s v="Project"/>
    <s v="RGB/UNDP"/>
    <s v="Grant/GoR"/>
    <s v="Multirateral"/>
    <s v="3. Budgeting &amp; Investment"/>
    <x v="3"/>
    <n v="7800"/>
    <s v="Rutsiro distric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4"/>
    <n v="0"/>
    <n v="0"/>
    <m/>
    <m/>
    <m/>
    <m/>
    <m/>
    <s v=" Support to develop the concept note "/>
    <n v="260000"/>
    <s v="Environment and Natural Resources"/>
    <s v="Forests "/>
    <s v="City of Kigali (CoK)"/>
    <s v="Local Government (Districts, Provinces, CoK)"/>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5"/>
    <n v="0"/>
    <n v="0"/>
    <m/>
    <m/>
    <m/>
    <m/>
    <m/>
    <s v="1.Review of the concept note and development of the project proposal                                                            2. Support to the development of feasibility study"/>
    <n v="260000"/>
    <s v="Environment and Natural Resources"/>
    <s v="Forests "/>
    <s v="National Land Use Authority (NLA)"/>
    <s v="Local Government (Districts, Provinces, CoK)"/>
    <m/>
    <x v="0"/>
    <m/>
    <m/>
    <s v="To be determined"/>
    <s v="High"/>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6"/>
    <n v="200000"/>
    <n v="1.1904761904761904E-2"/>
    <n v="40000"/>
    <n v="160000"/>
    <m/>
    <m/>
    <m/>
    <s v="Not Applicable"/>
    <s v="Not Applicable"/>
    <s v="Environment and Natural Resources"/>
    <s v="Forests "/>
    <s v="Albertine Rift Conservation Society (ARCOS)"/>
    <s v="Non Government Organizations"/>
    <m/>
    <x v="1"/>
    <n v="2020"/>
    <n v="2021"/>
    <s v="Start date: 2020_x000a_End date: 2021_x000a_"/>
    <s v="Not Applicable"/>
    <s v="Project"/>
    <s v="One Tree Planted (OTP)"/>
    <s v="Grant"/>
    <s v="Multirateral"/>
    <m/>
    <x v="3"/>
    <n v="200000"/>
    <m/>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7"/>
    <n v="0"/>
    <n v="0"/>
    <m/>
    <m/>
    <m/>
    <m/>
    <m/>
    <s v=" Support to develop the concept note "/>
    <n v="260000"/>
    <s v="Environment and Natural Resources"/>
    <s v="Forests "/>
    <s v="Albertine Rift Conservation Society (ARCOS)"/>
    <s v="Non Government Organizations"/>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8"/>
    <n v="0"/>
    <n v="0"/>
    <m/>
    <m/>
    <m/>
    <m/>
    <m/>
    <s v=" Support to develop the concept note "/>
    <n v="260000"/>
    <s v="Environment and Natural Resources"/>
    <s v="Forests "/>
    <s v="Albertine Rift Conservation Society (ARCOS)"/>
    <s v="Non Government Organizations"/>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49"/>
    <n v="249999.88030930597"/>
    <n v="1.4880945256506307E-2"/>
    <m/>
    <n v="70683.880340803502"/>
    <n v="92706.000283477959"/>
    <n v="86609.999685024479"/>
    <n v="0"/>
    <s v="Not Applicable"/>
    <s v="Not Applicable"/>
    <s v="Environment and Natural Resources"/>
    <s v="Forests "/>
    <s v="Albertine Rift Conservation Society (ARCOS)"/>
    <s v="Non Government Organizations"/>
    <m/>
    <x v="2"/>
    <n v="2021"/>
    <n v="2024"/>
    <s v="Start date: 2021_x000a_End date:2024_x000a_"/>
    <s v="Not Applicable"/>
    <s v="Project"/>
    <s v="Foundation Audemars-Watkins"/>
    <s v="Grant"/>
    <s v="Multirateral"/>
    <s v="3. Budgeting &amp; Investment"/>
    <x v="3"/>
    <n v="249999.88030930597"/>
    <s v="ARCOS 2024 .Updated fro without support to ongoing"/>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0"/>
    <n v="340000"/>
    <n v="2.0238095238095239E-2"/>
    <m/>
    <n v="113600"/>
    <n v="138400"/>
    <n v="70650"/>
    <n v="17350"/>
    <s v="Not Applicable"/>
    <s v="Not Applicable"/>
    <s v="Environment and Natural Resources"/>
    <s v="Forests "/>
    <s v="Albertine Rift Conservation Society (ARCOS)"/>
    <s v="Non Government Organizations"/>
    <m/>
    <x v="2"/>
    <n v="2023"/>
    <n v="2030"/>
    <s v="Start date: 2023_x000a_End date:2028_x000a_"/>
    <s v="Not Applicable"/>
    <s v="Project"/>
    <s v="One Tree Planted"/>
    <s v="Grant"/>
    <s v="Multirateral"/>
    <s v="3. Budgeting &amp; Investment"/>
    <x v="3"/>
    <n v="340000"/>
    <s v="ARCOS 2024"/>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1"/>
    <n v="1800000"/>
    <n v="0.10714285714285714"/>
    <m/>
    <n v="0"/>
    <m/>
    <n v="600000"/>
    <n v="1200000"/>
    <s v="Not Applicable"/>
    <s v="Not Applicable"/>
    <s v="Environment and Natural Resources"/>
    <s v="Forests "/>
    <s v="Albertine Rift Conservation Society (ARCOS)"/>
    <s v="Non Government Organizations"/>
    <m/>
    <x v="2"/>
    <n v="2023"/>
    <n v="2030"/>
    <s v="Start date: 2023_x000a_End date:2028_x000a_"/>
    <s v="Not Applicable"/>
    <s v="Project"/>
    <s v="BEZOS Earth Fund"/>
    <s v="Grant"/>
    <s v="Multirateral"/>
    <s v="3. Budgeting &amp; Investment"/>
    <x v="3"/>
    <n v="1800000"/>
    <s v="ARCOS 2024"/>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2"/>
    <n v="0"/>
    <n v="0"/>
    <m/>
    <m/>
    <m/>
    <m/>
    <m/>
    <s v=" Support to develop the concept note "/>
    <n v="260000"/>
    <s v="Environment and Natural Resources"/>
    <s v="Forests "/>
    <s v="Albertine Rift Conservation Society (ARCOS)"/>
    <s v="Non Government Organizations"/>
    <m/>
    <x v="0"/>
    <m/>
    <m/>
    <s v="To be determined"/>
    <s v="Medium"/>
    <s v="Project"/>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3"/>
    <n v="0"/>
    <n v="0"/>
    <m/>
    <m/>
    <m/>
    <m/>
    <m/>
    <s v="Not Applicable"/>
    <s v="Not Applicable"/>
    <s v="Environment and Natural Resources"/>
    <s v="Forests "/>
    <s v="Rwanda Forest Authority (RFA) "/>
    <s v="Sectoral Ministry"/>
    <m/>
    <x v="0"/>
    <m/>
    <m/>
    <s v="To be determined"/>
    <s v="Low"/>
    <s v="Technical Assistance"/>
    <m/>
    <m/>
    <s v="To be determined"/>
    <m/>
    <x v="3"/>
    <n v="0"/>
    <s v="New area of investment"/>
  </r>
  <r>
    <x v="1"/>
    <x v="16"/>
    <s v="2.2.1  Hectares of forest restored/ afforested in program area and hectares of protected forest in project/ program area"/>
    <n v="0.30399999999999999"/>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Environmsnt and Natural resources  Sector Strategic Plan (ENR/SSP2017-2024 on  Increased sustainability and profitability of forestry management "/>
    <x v="154"/>
    <n v="1163153.1591796565"/>
    <n v="6.9235307094027171E-2"/>
    <m/>
    <m/>
    <m/>
    <m/>
    <m/>
    <s v="Not Applicable"/>
    <s v="Not Applicable"/>
    <s v="Environment and Natural Resources"/>
    <s v="Forests "/>
    <s v="Rwanda Forest Authority (RFA) "/>
    <s v="Sectoral Ministry"/>
    <m/>
    <x v="1"/>
    <n v="2020"/>
    <n v="2021"/>
    <s v="Start date: 1/7/2019_x000a_End date: 6/30/2021_x000a_"/>
    <s v="Not Applicable"/>
    <s v="Project"/>
    <s v="Ministry of Finance and Economic Planning (MINECOFIN)/GoR"/>
    <s v="Government of Rwanda(GoR)"/>
    <s v="Government of Rwanda(GoR)"/>
    <m/>
    <x v="4"/>
    <n v="1163153.1591796565"/>
    <s v="Kicukiro, Gasabo, Nyarugenge"/>
  </r>
  <r>
    <x v="1"/>
    <x v="17"/>
    <s v="2.3.1 Number of Ha of private forest restored and whose owners are grouped into cooperatives  disaggregated  by gender   head of Coopperatives"/>
    <s v="4000 Ha (SSP)"/>
    <s v="To be determined (TBD)"/>
    <s v="To be determined (TBD)"/>
    <n v="8100000"/>
    <s v="AFOLU (Agriculture, Forestry &amp; Other Land Use)"/>
    <s v="Cross-cutting"/>
    <s v="Ministry of Environment (MoE)_x000a_"/>
    <s v="Environment or Climate Change"/>
    <s v="Environment or Climate Change"/>
    <s v="Sectoral Ministry "/>
    <s v="To be determined (TBD)"/>
    <m/>
    <s v="The project outputs focus on developmemt of Districts Forest Management Plans and training of forest owners"/>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5"/>
    <n v="540680.23323896225"/>
    <n v="6.6750646078884229E-2"/>
    <n v="540680.23323896225"/>
    <m/>
    <m/>
    <m/>
    <m/>
    <s v="Not Applicable"/>
    <s v="Not Applicable"/>
    <s v="Environment and Natural Resources"/>
    <s v="Forests "/>
    <s v="Rwanda Forest Authority (RFA) "/>
    <s v="Sectoral Ministry"/>
    <m/>
    <x v="1"/>
    <s v="2020*"/>
    <n v="2021"/>
    <s v="Start date: 20/12/2016_x000a_End date: 20/06/2021_x000a_"/>
    <s v="Not Applicable"/>
    <s v="Technical Assistance"/>
    <s v="BELGIAN TECHNICAL COOPERATION (BTC)"/>
    <s v="Grant/GoR"/>
    <s v="Bilateral"/>
    <s v="2. Policy, Strategy &amp; Legislation"/>
    <x v="3"/>
    <n v="540680.23323896225"/>
    <s v="Gakenke, Rulindo, Gicumbi, Rwamagana, Gasabo, Nyarugenge, Kicukiro "/>
  </r>
  <r>
    <x v="1"/>
    <x v="17"/>
    <s v="2.3.1 Number of Ha of private forest restored and whose owners are grouped into cooperatives  disaggregated  by gender   head of Coopperatives"/>
    <s v="4000 Ha (SSP)"/>
    <s v="To be determined (TBD)"/>
    <s v="To be determined (TBD)"/>
    <m/>
    <s v="AFOLU (Agriculture, Forestry &amp; Other Land Use)"/>
    <s v="Cross-cutting"/>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6"/>
    <n v="0"/>
    <n v="0"/>
    <m/>
    <m/>
    <m/>
    <m/>
    <m/>
    <s v="1.Review of the concept note and development of the project proposal                                  2. Support to the development of feasibility study                                                      3. Conduct awaireness raising on climate resilience technologies"/>
    <n v="260000"/>
    <s v="Environment and Natural Resources"/>
    <s v="Forests "/>
    <s v="ENABEL/EMBASSY OF BELGIUM "/>
    <s v="Non Government Organizations"/>
    <m/>
    <x v="0"/>
    <n v="2023"/>
    <m/>
    <s v="Start date: 01/01/2023_x000a_End date:_x000a_"/>
    <s v="High"/>
    <s v="Project"/>
    <m/>
    <m/>
    <s v="To be determined"/>
    <m/>
    <x v="3"/>
    <n v="0"/>
    <s v=" A project  idea submitted to GCF  , a concept note under finalization to be submitted through Enabel ' Accreditation ( SAP - Simplified Application Procedures) ---- targeted 10 M USD  Grant "/>
  </r>
  <r>
    <x v="1"/>
    <x v="17"/>
    <s v="2.3.2  % of Public forest plantations allocated to private operators (disagregated by % for men &amp; women operators) (SSP/ENR 2018-2024, p.38)"/>
    <s v="25 % of Public forest  plantations  private  women and men  operators in 2018  (ENR,  SSP 2017-2024)"/>
    <s v="80% of Public forest plantation  allocated to private  women and men operators by 2024"/>
    <s v="To be determined (TBD)"/>
    <m/>
    <s v="AFOLU (Agriculture, Forestry &amp; Other Land Use)"/>
    <s v="Cross-cutting"/>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7"/>
    <n v="0"/>
    <n v="0"/>
    <m/>
    <m/>
    <m/>
    <m/>
    <m/>
    <s v="Not Applicable"/>
    <s v="Not Applicable"/>
    <s v="Environment and Natural Resources"/>
    <s v="Forests "/>
    <s v="Rwanda Forest Authority (RFA) "/>
    <s v="Sectoral Ministry"/>
    <m/>
    <x v="0"/>
    <m/>
    <m/>
    <s v="To be determined"/>
    <s v="Low"/>
    <s v="Technical Assistance"/>
    <m/>
    <m/>
    <s v="To be determined"/>
    <m/>
    <x v="3"/>
    <n v="0"/>
    <s v="New area of investment "/>
  </r>
  <r>
    <x v="1"/>
    <x v="17"/>
    <s v="2.3.2 Change in Forest area degraded/ rehabilitated"/>
    <s v="7879 ha (SSP)"/>
    <s v="80% of Public forest plantation  allocated to private  women and men operators by 2025"/>
    <s v="To be determined (TBD)"/>
    <m/>
    <s v="AFOLU (Agriculture, Forestry &amp; Other Land Use)"/>
    <s v="Adaptation"/>
    <s v="Ministry of Environment (MoE)_x000a_"/>
    <s v="Environment or Climate Change"/>
    <s v="Environment or Climate Change"/>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158"/>
    <n v="6043000"/>
    <n v="0.74604938271604937"/>
    <n v="1500000"/>
    <n v="1543000"/>
    <n v="1000000"/>
    <n v="1000000"/>
    <n v="1000000"/>
    <s v="Not Applicable"/>
    <s v="Not Applicable"/>
    <s v="Environment and Natural Resources"/>
    <s v="Forests "/>
    <s v="International Union for Conservation of Nature (IUCN)"/>
    <s v="Non Government Organizations"/>
    <m/>
    <x v="2"/>
    <n v="2020"/>
    <n v="2025"/>
    <s v="Start date: 01/12/2020_x000a_End date: 31/12/2024                   Updated to 2025_x000a_"/>
    <s v="Not Applicable"/>
    <s v="Project"/>
    <s v="BMUV/Germany (IKI)"/>
    <s v="Grant"/>
    <s v="Multirateral"/>
    <s v="3. Budgeting &amp; Investment"/>
    <x v="3"/>
    <n v="6043000"/>
    <s v="Eastern Province – Kirehe and Nyagatare. Targeting the restoration of 25,000 ha of degraded lands in the Kirehe and Nyagatare districts, the programme is putting up catalytic and supportive measures that impact the livelihoods of over 13,000 households and over 50,000 people."/>
  </r>
  <r>
    <x v="1"/>
    <x v="17"/>
    <s v="2.3.3 % of improved seeds provided to farmers (at least 30% women farmers)(SSP/ENR 2018-2024, p.38)"/>
    <s v="52% in  2018  (ENR,  SSP 2017-2024)"/>
    <s v="75% in  2018  (ENR,  SSP 2017-2024)"/>
    <s v="To be determined (TBD)"/>
    <m/>
    <s v="AFOLU (Agriculture, Forestry &amp; Other Land Use)"/>
    <s v="Adaptation"/>
    <s v="Ministry of Environment (MoE)_x000a_"/>
    <s v="Environment or Climate Change"/>
    <m/>
    <s v="Sectoral Ministry "/>
    <s v="To be determined (TBD)"/>
    <m/>
    <m/>
    <s v="Reduced GHG emissions through sequestration"/>
    <s v="Supports implementation of :                                                          -Green Growth and Climate Resilient Strategy (GGCRS, PoA 4.1 on Sustainable agriculture, forestry and conservation ) ,                                          -NST1, Outcome 7.2 on 6 on I Increased sustainability and profitability of forestry management                                                           - National Environment and Climate Change Policy  2019                                         -Environmsnt and Natural resources  Sector Strategic Plan (ENR/SSP2017-2024 on  Increased sustainability and profitability of forestry management and Wood Supply Chain, Improved Efficiency and Added Value"/>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2"/>
    <x v="18"/>
    <s v="3.1.1 National land use development master plan (NLUDMP) that includes comprehensive measures and procedures for sustainable land use practices with gender consideration"/>
    <s v="To be determined (TBD)"/>
    <s v="To be determined (TBD)"/>
    <s v="To be determined (TBD)"/>
    <n v="6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59"/>
    <n v="0"/>
    <n v="0"/>
    <m/>
    <m/>
    <m/>
    <m/>
    <m/>
    <s v="Not Applicable"/>
    <s v="Not Applicable"/>
    <s v="Environment and Natural Resources"/>
    <s v="Lands"/>
    <s v="National Land Use Authority (NLA)"/>
    <s v="Sectoral Ministry"/>
    <m/>
    <x v="0"/>
    <m/>
    <m/>
    <s v="To be determined"/>
    <s v="Low"/>
    <s v="Project"/>
    <m/>
    <m/>
    <s v="To be determined"/>
    <s v="3. Budgeting &amp; Investment"/>
    <x v="0"/>
    <n v="0"/>
    <s v="New area of investment "/>
  </r>
  <r>
    <x v="2"/>
    <x v="18"/>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0"/>
    <n v="0"/>
    <n v="0"/>
    <m/>
    <m/>
    <m/>
    <m/>
    <m/>
    <s v=" Support to develop the concept note "/>
    <n v="250000"/>
    <s v="Environment and Natural Resources"/>
    <s v="Lands"/>
    <s v="National Land Use Authority (NLA)"/>
    <s v="Sectoral Ministry"/>
    <m/>
    <x v="0"/>
    <n v="2021"/>
    <n v="2024"/>
    <s v="Start date: 1/07/2021_x000a_End date: 6/30/2024_x000a_"/>
    <s v="Medium"/>
    <s v="Project"/>
    <s v="Japan International Cooperation Agency (JAICA)"/>
    <m/>
    <s v="To be determined"/>
    <s v="3. Budgeting &amp; Investment"/>
    <x v="0"/>
    <n v="0"/>
    <s v="New area of investment "/>
  </r>
  <r>
    <x v="2"/>
    <x v="18"/>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1"/>
    <n v="0"/>
    <n v="0"/>
    <m/>
    <m/>
    <m/>
    <m/>
    <m/>
    <s v="Not Applicable"/>
    <s v="Not Applicable"/>
    <s v="Environment and Natural Resources"/>
    <s v="Lands"/>
    <s v="National Land Use Authority (NLA)"/>
    <s v="Sectoral Ministry"/>
    <m/>
    <x v="0"/>
    <m/>
    <m/>
    <s v="To be determined"/>
    <s v="Low"/>
    <s v="Technical Assistance"/>
    <m/>
    <m/>
    <s v="To be determined"/>
    <m/>
    <x v="0"/>
    <n v="0"/>
    <s v="New area of investment "/>
  </r>
  <r>
    <x v="2"/>
    <x v="18"/>
    <s v="3.1.1 National land use development master plan (NLUDMP) that includes comprehensive measures and procedures for sustainable land use practices with gender consideration"/>
    <s v="To be determined (TBD)"/>
    <s v="To be determined (TBD)"/>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2"/>
    <n v="0"/>
    <n v="0"/>
    <m/>
    <m/>
    <m/>
    <m/>
    <m/>
    <s v="1.Review of the concept note and development of the project proposal                   2. Support to the development of feasibility study"/>
    <n v="250000"/>
    <s v="Environment and Natural Resources"/>
    <s v="Lands"/>
    <s v="National Land Use Authority (NLA)"/>
    <s v="Sectoral Ministry"/>
    <m/>
    <x v="0"/>
    <m/>
    <m/>
    <s v="To be determined"/>
    <s v="Medium"/>
    <s v="Project"/>
    <m/>
    <m/>
    <s v="To be determined"/>
    <s v="4. Monitoring &amp; Evaluation (M&amp;E)"/>
    <x v="0"/>
    <n v="0"/>
    <s v="Concept note"/>
  </r>
  <r>
    <x v="2"/>
    <x v="18"/>
    <s v="3.1.2 Detailed spatial plans for all Districts"/>
    <s v="To be determined (TBD)"/>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3"/>
    <n v="377133.52520330343"/>
    <n v="6.2855587533883909E-3"/>
    <n v="377133.52520330343"/>
    <m/>
    <m/>
    <m/>
    <m/>
    <s v="Not Applicable"/>
    <s v="Not Applicable"/>
    <s v="Environment and Natural Resources"/>
    <s v="Lands"/>
    <s v="National Land Use Authority (NLA)"/>
    <s v="Sectoral Ministry"/>
    <m/>
    <x v="1"/>
    <n v="2020"/>
    <n v="2021"/>
    <s v="Start date: 1/07/2019_x000a_End date: 6/30/2021_x000a_"/>
    <s v="Not Applicable"/>
    <s v="Technical Assistance"/>
    <s v="Ministry of Finance and Economic Planning (MINECOFIN)/GoR"/>
    <s v="Government of Rwanda(GoR)"/>
    <s v="Government of Rwanda(GoR)"/>
    <s v="2. Policy, Strategy &amp; Legislation"/>
    <x v="0"/>
    <n v="377133.52520330343"/>
    <s v="the project aims to develop an evidence based technology solution to improve the land use management"/>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4"/>
    <n v="0"/>
    <n v="0"/>
    <m/>
    <m/>
    <m/>
    <m/>
    <m/>
    <s v="1.Review of the concept note and development of the project proposal            2. Support to the development of feasibility study"/>
    <n v="250000"/>
    <s v="Environment and Natural Resources"/>
    <s v="Lands"/>
    <s v="National Land Use Authority (NLA)"/>
    <s v="Sectoral Ministry"/>
    <m/>
    <x v="0"/>
    <m/>
    <m/>
    <s v="To be determined"/>
    <s v="Medium"/>
    <s v="Technical Assistance"/>
    <s v="UNDP"/>
    <m/>
    <s v="To be determined"/>
    <s v="1. Knowledge Products (Capacity Building or Technology Transfer)"/>
    <x v="0"/>
    <n v="0"/>
    <s v="concept note"/>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5"/>
    <n v="0"/>
    <n v="0"/>
    <m/>
    <m/>
    <m/>
    <m/>
    <m/>
    <s v="Not Applicable"/>
    <s v="Not Applicable"/>
    <s v="Environment and Natural Resources"/>
    <s v="Lands"/>
    <s v="National Land Use Authority (NLA)"/>
    <s v="Sectoral Ministry"/>
    <m/>
    <x v="0"/>
    <m/>
    <m/>
    <s v="To be determined"/>
    <s v="Low"/>
    <s v="Project"/>
    <m/>
    <m/>
    <s v="To be determined"/>
    <m/>
    <x v="0"/>
    <n v="0"/>
    <s v="New area of investment "/>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6"/>
    <n v="0"/>
    <n v="0"/>
    <m/>
    <m/>
    <m/>
    <m/>
    <m/>
    <s v=" Support to develop the concept note "/>
    <n v="250000"/>
    <s v="Environment and Natural Resources"/>
    <s v="Lands"/>
    <s v="National Land Use Authority (NLA)"/>
    <s v="Sectoral Ministry"/>
    <m/>
    <x v="0"/>
    <m/>
    <m/>
    <s v="To be determined"/>
    <s v="Medium"/>
    <s v="Project"/>
    <m/>
    <m/>
    <s v="To be determined"/>
    <m/>
    <x v="0"/>
    <n v="0"/>
    <s v="New area of investment "/>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7"/>
    <n v="0"/>
    <n v="0"/>
    <m/>
    <m/>
    <m/>
    <m/>
    <m/>
    <s v="Not Applicable"/>
    <s v="Not Applicable"/>
    <s v="Environment and Natural Resources"/>
    <s v="Lands"/>
    <s v="National Land Use Authority (NLA)"/>
    <s v="Sectoral Ministry"/>
    <m/>
    <x v="0"/>
    <m/>
    <m/>
    <s v="To be determined"/>
    <s v="Low"/>
    <s v="Project"/>
    <m/>
    <m/>
    <s v="To be determined"/>
    <m/>
    <x v="0"/>
    <n v="0"/>
    <s v="New area of investment "/>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8"/>
    <n v="0"/>
    <n v="0"/>
    <m/>
    <m/>
    <m/>
    <m/>
    <m/>
    <s v="Not Applicable"/>
    <s v="Not Applicable"/>
    <s v="Environment and Natural Resources"/>
    <s v="Lands"/>
    <s v="National Land Use Authority (NLA)"/>
    <s v="Sectoral Ministry"/>
    <m/>
    <x v="0"/>
    <m/>
    <m/>
    <s v="To be determined"/>
    <s v="Low"/>
    <s v="Project"/>
    <m/>
    <m/>
    <s v="To be determined"/>
    <m/>
    <x v="0"/>
    <n v="0"/>
    <s v="New area of investment "/>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69"/>
    <n v="200000"/>
    <n v="3.3333333333333335E-3"/>
    <m/>
    <n v="100000"/>
    <n v="50000"/>
    <n v="50000"/>
    <m/>
    <s v="Not Applicable"/>
    <s v="Not Applicable"/>
    <s v="Environment and Natural Resources"/>
    <s v="Lands"/>
    <s v="International Union for Conservation of Nature (IUCN)"/>
    <s v="Non Government Organizations"/>
    <m/>
    <x v="4"/>
    <n v="2021"/>
    <n v="2025"/>
    <s v="Start date: 1/09/2021_x000a_End date: 30/08/2025_x000a_"/>
    <s v="Not Applicable"/>
    <s v="Technical Assistance"/>
    <s v="European Union (EU)"/>
    <s v="Grant"/>
    <s v="Multirateral"/>
    <s v="1. Knowledge Products (Capacity Building or Technology Transfer)"/>
    <x v="0"/>
    <n v="200000"/>
    <m/>
  </r>
  <r>
    <x v="2"/>
    <x v="18"/>
    <s v="3.1.3 % of compliance of land use development plans (LUDP) to the NLUDMP ( 50% women involved)"/>
    <s v="25%   (ENR,  SSP 2017-2024)"/>
    <s v="100% in  2018  (ENR,  SSP 2017-2024)"/>
    <s v="To be determined (TBD)"/>
    <m/>
    <s v="AFOLU (Agriculture, Forestry &amp; Other Land Use)"/>
    <s v="Adaptation"/>
    <s v="Ministry of Environment (MoE)_x000a_"/>
    <s v="Environment or Climate Change"/>
    <m/>
    <s v="Sectoral Ministry "/>
    <s v="To be determined (TBD)"/>
    <m/>
    <m/>
    <s v="Reduced GHG emissions from efficient land use plus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 National Environment and Climate Change Policy 2019                                   -ENR/SSP2017-2024  outcome of  Optimized land utilization and improved land administration system"/>
    <x v="170"/>
    <n v="0"/>
    <n v="0"/>
    <m/>
    <m/>
    <m/>
    <m/>
    <m/>
    <s v=" Support to develop the concept note "/>
    <n v="250000"/>
    <s v="Environment and Natural Resources"/>
    <s v="Lands"/>
    <s v="National Land Use Authority (NLA)"/>
    <s v="Sectoral Ministry"/>
    <m/>
    <x v="0"/>
    <m/>
    <m/>
    <s v="To be determined"/>
    <s v="Medium"/>
    <s v="Project"/>
    <m/>
    <m/>
    <s v="To be determined"/>
    <m/>
    <x v="0"/>
    <n v="0"/>
    <s v="New area of investment "/>
  </r>
  <r>
    <x v="2"/>
    <x v="19"/>
    <s v="3.2.1 Percentage of registered state land optimally used"/>
    <s v="To be determined (TBD)"/>
    <s v="To be determined (TBD)"/>
    <s v="To be determined (TBD)"/>
    <n v="5000000"/>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2"/>
    <x v="19"/>
    <s v="3.2.2 Model linking land use/ administration in place"/>
    <s v="LAIS"/>
    <s v="To be determined (TBD)"/>
    <s v="To be determined (TBD)"/>
    <m/>
    <s v="AFOLU (Agriculture, Forestry &amp; Other Land Use)"/>
    <s v="Adaptation"/>
    <s v="Ministry of Environment (MoE)_x000a_"/>
    <s v="Environment or Climate Change"/>
    <s v="Environment or Climate Change"/>
    <s v="Sectoral Ministry "/>
    <s v="To be determined (TBD)"/>
    <m/>
    <m/>
    <s v="Reduced GHG emissions from efficient land use an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171"/>
    <n v="0"/>
    <n v="0"/>
    <m/>
    <m/>
    <m/>
    <m/>
    <m/>
    <s v="1.Review of the concept note and development of the project proposal              2. Support to the development of feasibility study"/>
    <n v="250000"/>
    <s v="Environment and Natural Resources"/>
    <s v="Lands"/>
    <s v="National Land Use Authority (NLA)"/>
    <s v="Sectoral Ministry"/>
    <m/>
    <x v="0"/>
    <m/>
    <m/>
    <s v="To be determined"/>
    <s v="Medium"/>
    <s v="Technical Assistance"/>
    <m/>
    <m/>
    <s v="To be determined"/>
    <s v="4. Monitoring &amp; Evaluation (M&amp;E)"/>
    <x v="0"/>
    <n v="0"/>
    <s v="concept note"/>
  </r>
  <r>
    <x v="2"/>
    <x v="20"/>
    <s v="3.3.1 Accurate data on exposure to climate vulnerability on households (HHs) and infrastructures in high risk areas reported"/>
    <s v="To be determined (TBD)"/>
    <s v="To be determined (TBD)"/>
    <s v="To be determined (TBD)"/>
    <n v="20000000"/>
    <s v="AFOLU (Agriculture, Forestry &amp; Other Land Use)"/>
    <s v="Adaptation"/>
    <s v="Ministry of Environment (MoE)_x000a_"/>
    <s v="Environment or Climate Change"/>
    <s v="Environment or Climate Change"/>
    <s v="Sectoral Ministry "/>
    <s v="To be determined (TBD)"/>
    <s v="MINAGRI / MININFRA / MINALOC (RLUMA, RAB, RHA, REMA, RFA, Districts, Private sector, Civil society)"/>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2"/>
    <x v="20"/>
    <s v="3.3.2 Percentage of operational integrated geospatial information framework integrated with environmental and socio economic statistics"/>
    <s v="To be determined (TBD)"/>
    <s v="To be determined (TBD)"/>
    <s v="To be determined (TBD)"/>
    <m/>
    <s v="AFOLU (Agriculture, Forestry &amp; Other Land Use)"/>
    <s v="Adaptation"/>
    <s v="Ministry of Environment (MoE)_x000a_"/>
    <s v="Sectoral Ministry "/>
    <s v="Sectoral Ministry "/>
    <s v="Sectoral Ministry "/>
    <s v="To be determined (TBD)"/>
    <m/>
    <m/>
    <s v="Reduced GHG emissions from efficient land use and increased surface area for carbon sink"/>
    <s v="Supports implementation of :                                                          -Green Growth and Climate Resilient Strategy (GGCRS, PoA 3.1 on Adaptive and resilient land use management and spatial development ) ,                                                                      -NST1 on Development of an holistic and integrated land management system to optimize productivit                                            -ENR/SSP2017-2024  outcome of  Optimized land utilization and improved land administration system"/>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3"/>
    <x v="21"/>
    <s v="4.1.1 Percentage of (1) urban population living in informal settlements, (2) rural population living in clustered settlements disaggregated by gender of head of households "/>
    <s v="54.5 % (SSP)"/>
    <s v="To be determined (TBD)"/>
    <s v="To be determined (TBD)"/>
    <n v="400000000"/>
    <s v="Buildings &amp; Infrastructure"/>
    <s v="Adaptation"/>
    <s v="Ministry of Infrastructure (MININFRA)"/>
    <s v="Sectoral Ministry "/>
    <s v="Sectoral Ministry "/>
    <s v="Sectoral Ministry "/>
    <s v="To be determined (TBD)"/>
    <s v="MoE, RLUMA, RWB, WASAC, Districts, Private Sector,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2"/>
    <n v="15594932.920954388"/>
    <n v="3.898733230238597E-2"/>
    <n v="15594932.920954388"/>
    <m/>
    <m/>
    <m/>
    <m/>
    <s v="Not Applicable"/>
    <s v="Not Applicable"/>
    <s v="Urbanization, rural settlements"/>
    <s v="Urbanization, rural settlements"/>
    <s v="Local Administrative Development Agency (LODA)"/>
    <s v="Local Government (Districts, Provinces, CoK)"/>
    <m/>
    <x v="1"/>
    <s v="2020*"/>
    <n v="2021"/>
    <s v="Start date: 1/07/2016_x000a_End date: 30/06/2021_x000a_"/>
    <s v="Not Applicable"/>
    <s v="Project"/>
    <s v="Wolrd Bank/GoR"/>
    <s v="Grant/GoR"/>
    <s v="Multirateral"/>
    <m/>
    <x v="4"/>
    <n v="15594932.920954388"/>
    <s v="Countrywide.the project will contribute to  upgrade unplanned settlements in the Nyarugenge District / City of Kigali and provision of Basic Infrastructure in Secondary Cities_x000a_"/>
  </r>
  <r>
    <x v="3"/>
    <x v="21"/>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3"/>
    <n v="5336617.2801601728"/>
    <n v="1.3341543200400431E-2"/>
    <n v="1334154.3200400432"/>
    <n v="1334154.3200400432"/>
    <n v="1334154.3200400432"/>
    <n v="1334154.3200400432"/>
    <m/>
    <s v="Not Applicable"/>
    <s v="Not Applicable"/>
    <s v="Urbanization, rural settlements"/>
    <s v="Urbanization, rural settlements"/>
    <s v="Rwanda Housing Authority (RHA)"/>
    <s v="Sectoral Ministry"/>
    <m/>
    <x v="2"/>
    <s v="2020*"/>
    <n v="2024"/>
    <s v="Start date: 1/7/2016_x000a_End date: 30/6/2024_x000a_"/>
    <s v="Not Applicable"/>
    <s v="Technical Assistance"/>
    <s v="Ministry of Finance and Economic Planning (MINECOFIN)/GoR"/>
    <s v="Government of Rwanda(GoR)"/>
    <s v="Government of Rwanda(GoR)"/>
    <s v="2. Policy, Strategy &amp; Legislation"/>
    <x v="4"/>
    <n v="5336617.2801601728"/>
    <s v="The project seeks to review and update CoK and secondary city master plans to respond to the actual development needs of the respective districts while being aligned to the land use management master plan (NLUMP)"/>
  </r>
  <r>
    <x v="3"/>
    <x v="21"/>
    <s v="4.1.1 Percentage of (1) urban population living in informal settlements, (2) rural population living in clustered settlements disaggregated by gender of head of households "/>
    <s v="54.5 % (SSP)"/>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4"/>
    <n v="21989663.152850486"/>
    <n v="5.4974157882126215E-2"/>
    <m/>
    <n v="1016847.0378597643"/>
    <n v="945354.87621696806"/>
    <n v="7545185.7181906365"/>
    <n v="12482275.520583119"/>
    <s v="Not Applicable"/>
    <s v="Not Applicable"/>
    <s v="Urbanization, rural settlements"/>
    <s v="Urbanization, rural settlements"/>
    <s v="REMA, LODA, CoK"/>
    <s v="Sectoral Ministry"/>
    <m/>
    <x v="2"/>
    <n v="2020"/>
    <n v="2025"/>
    <s v="Start date: 1/12/2020_x000a_End date: 1/12/2025"/>
    <s v="Not Applicable"/>
    <s v="Project"/>
    <s v="Wolrd Bank/GoR"/>
    <s v="Grant/GoR"/>
    <s v="Multirateral"/>
    <s v="3. Budgeting &amp; Investment"/>
    <x v="4"/>
    <n v="175450000"/>
    <s v="RUDPII project will help to improve access to basic services, enhance resilience and strengthen integrated urban planning and management in the City of Kigali and the six secondary cities of Rwanda (Huye, Muhanga, Musanze, Nyagatare, Rubavu and Rusizi).                                                                        Updated REMA_2024 $21,989,663 disbursed from 2021-2024_x000a_"/>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5"/>
    <n v="1653188.0556857134"/>
    <n v="4.1329701392142839E-3"/>
    <n v="1653188.0556857134"/>
    <m/>
    <m/>
    <m/>
    <m/>
    <s v="Not Applicable"/>
    <s v="Not Applicable"/>
    <s v="Urbanization, rural settlements"/>
    <s v="Urbanization, rural settlements"/>
    <s v="Rwanda Housing Authority (RHA)"/>
    <s v="Sectoral Ministry"/>
    <m/>
    <x v="1"/>
    <s v="2020*"/>
    <n v="2021"/>
    <s v="Start date: 01/01/2016_x000a_End date: 30/06/2021_x000a_"/>
    <s v="Not Applicable"/>
    <s v="Project"/>
    <s v="Ministry of Finance and Economic Planning (MINECOFIN)/GoR"/>
    <s v="Government of Rwanda(GoR)"/>
    <s v="Government of Rwanda(GoR)"/>
    <s v="3. Budgeting &amp; Investment"/>
    <x v="5"/>
    <n v="1653188.0556857134"/>
    <s v="Nyarugenge, Burera, Nyagatare, Musanze and Gicumbi.            The project contributes to fast tracking upgrade of rural settles to contribute to the Vision 2020 target of 70% rural population living in planned villages. "/>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6"/>
    <n v="0"/>
    <n v="0"/>
    <m/>
    <m/>
    <m/>
    <m/>
    <m/>
    <s v="1. Support to develop the concept note . 2. Stakeholders engagement  "/>
    <n v="300000"/>
    <s v="Urbanization, rural settlements"/>
    <s v="Urbanization, rural settlements"/>
    <s v="Rwanda Housing Authority (RHA)"/>
    <s v="Sectoral Ministry"/>
    <m/>
    <x v="0"/>
    <n v="2020"/>
    <n v="2025"/>
    <s v="Start date: 2020_x000a_End date: 2025_x000a_"/>
    <s v="Medium"/>
    <s v="Project"/>
    <m/>
    <m/>
    <s v="To be determined"/>
    <s v="3. Budgeting &amp; Investment"/>
    <x v="5"/>
    <n v="0"/>
    <s v="New area of investment"/>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7"/>
    <n v="0"/>
    <n v="0"/>
    <m/>
    <m/>
    <m/>
    <m/>
    <m/>
    <s v="1.Review of the concept note and development of the project proposal                  2. Support to the development of feasibility study                                                      3. Stakeholders engagement                                                                      4.Procurement of land.                                                                                           5. Procureement of constructin materials                                                                     6. Construction "/>
    <n v="800000"/>
    <s v="Urbanization, rural settlements"/>
    <s v="Urbanization, rural settlements"/>
    <s v="Rwanda Housing Authority (RHA)"/>
    <s v="Private Sector Company"/>
    <m/>
    <x v="0"/>
    <m/>
    <m/>
    <s v="To be determined"/>
    <s v="High"/>
    <s v="Project"/>
    <m/>
    <m/>
    <s v="To be determined"/>
    <s v="3. Budgeting &amp; Investment"/>
    <x v="5"/>
    <n v="0"/>
    <s v="Business Plan "/>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8"/>
    <n v="22489261.800381724"/>
    <n v="5.622315450095431E-2"/>
    <n v="5622315.4500954309"/>
    <n v="5622315.4500954309"/>
    <n v="5622315.4500954309"/>
    <n v="5622315.4500954309"/>
    <m/>
    <s v="Not Applicable"/>
    <s v="Not Applicable"/>
    <s v="Urbanization, rural settlements"/>
    <s v="Urbanization, rural settlements"/>
    <s v="Rwanda Housing Authority (RHA)"/>
    <s v="Sectoral Ministry"/>
    <m/>
    <x v="2"/>
    <s v="2020*"/>
    <n v="2024"/>
    <s v="Start date: 1/7/2017_x000a_End date: 30/6/2024_x000a_"/>
    <s v="Not Applicable"/>
    <s v="Project"/>
    <s v="Ministry of Finance and Economic Planning (MINECOFIN)/GoR"/>
    <s v="Government of Rwanda(GoR)"/>
    <s v="Government of Rwanda(GoR)"/>
    <s v="3. Budgeting &amp; Investment"/>
    <x v="5"/>
    <n v="22489261.800381724"/>
    <s v=" Busanza and Batsinda.  The project contributes to fast tracking upgrade of rural settles to contribute to the Vision 2020 target of 70% rural population living in planned villages. "/>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79"/>
    <n v="502001.28643241845"/>
    <n v="1.255003216081046E-3"/>
    <m/>
    <m/>
    <m/>
    <m/>
    <m/>
    <s v="Not Applicable"/>
    <s v="Not Applicable"/>
    <s v="Urbanization, rural settlements"/>
    <s v="Urbanization, rural settlements"/>
    <s v="Rwanda Housing Authority (RHA)"/>
    <s v="Sectoral Ministry"/>
    <m/>
    <x v="1"/>
    <n v="2020"/>
    <n v="2021"/>
    <s v="Start date: 1/1/2020_x000a_End date: 30/6/2021_x000a_"/>
    <s v="Not Applicable"/>
    <s v="Project"/>
    <s v="FONERWA"/>
    <s v="Grant/GoR"/>
    <s v="Government of Rwanda(GoR)"/>
    <s v="3. Budgeting &amp; Investment"/>
    <x v="5"/>
    <n v="502001.28643241845"/>
    <s v="Kirehe and Nyagatare. The project contributes to green rural imidugudu settlements towards achieving climate resilient human settlement"/>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0"/>
    <n v="758876.41458161536"/>
    <n v="1.8971910364540385E-3"/>
    <m/>
    <m/>
    <m/>
    <m/>
    <m/>
    <s v="Not Applicable"/>
    <s v="Not Applicable"/>
    <s v="Education"/>
    <s v="Education"/>
    <s v="NSOBA (Ntare Shool Old Boys Association)"/>
    <s v="Non Government Organizations"/>
    <m/>
    <x v="1"/>
    <n v="2020"/>
    <n v="2021"/>
    <s v="Start date: 8/12/2020_x000a_End date: 30/6/2021_x000a_"/>
    <s v="Not Applicable"/>
    <s v="Project"/>
    <s v="FONERWA"/>
    <s v="Government of Rwanda(GoR)"/>
    <s v="Government of Rwanda(GoR)"/>
    <s v="3. Budgeting &amp; Investment"/>
    <x v="6"/>
    <n v="758876.41458161536"/>
    <m/>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1"/>
    <n v="2693823.0204600003"/>
    <n v="6.734557551150001E-3"/>
    <m/>
    <m/>
    <m/>
    <n v="897941.00682000001"/>
    <n v="1795882.01364"/>
    <s v="Not Applicable"/>
    <s v="Not Applicable"/>
    <s v="Urbanization, rural settlements"/>
    <s v="Urbanization, rural settlements"/>
    <s v="Rwanda Housing Authority (RHA)"/>
    <s v="Sectoral Ministry"/>
    <m/>
    <x v="2"/>
    <n v="2020"/>
    <n v="2024"/>
    <s v="Start date: 1/7/2020_x000a_End date: 30/06/2024                                  Extended to 2026_x000a_"/>
    <s v="Not Applicable"/>
    <s v="Project"/>
    <s v="ENABEL"/>
    <s v="Grant/GoR"/>
    <s v="Bilateral"/>
    <s v="3. Budgeting &amp; Investment"/>
    <x v="4"/>
    <n v="1570824.3720811014"/>
    <s v="Musanze, Rubavu and Rwamagana. The project contributes to develop functional urban infrastructure for inclusive and sustainable development"/>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2"/>
    <n v="777572.39"/>
    <n v="1.943930975E-3"/>
    <m/>
    <n v="295007.23"/>
    <m/>
    <m/>
    <m/>
    <s v="Not Applicable"/>
    <s v="Not Applicable"/>
    <s v="Education"/>
    <s v="Education"/>
    <s v="RWANDA TECHNICAL VOCATIONAL EDUCATION&amp; TRAINING BOARD (RTB)"/>
    <s v="Local Government (Districts, Provinces, CoK)"/>
    <m/>
    <x v="2"/>
    <n v="2021"/>
    <n v="2023"/>
    <s v="Start date: 07/09/2021_x000a_End date: 31/12/2023_x000a_"/>
    <s v="Not Applicable"/>
    <s v="Technical Assistance"/>
    <s v="ENABEL"/>
    <s v="Grant"/>
    <s v="Bilateral"/>
    <s v="1. Knowledge Products (Capacity Building or Technology Transfer)"/>
    <x v="4"/>
    <n v="777572.39"/>
    <s v="The objective of the project is to support skills development through dual training specially to promote the production and correct use of “Made in Rwanda” (MiR) construction materials"/>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3"/>
    <n v="22959765.302476719"/>
    <n v="5.73994132561918E-2"/>
    <n v="3951100.1002199431"/>
    <n v="7071155.6139946897"/>
    <n v="7910843.4465081189"/>
    <n v="4026666.1417539665"/>
    <m/>
    <s v="Not Applicable"/>
    <s v="Not Applicable"/>
    <s v="Urbanization, rural settlements"/>
    <s v="Urbanization, rural settlements"/>
    <s v="Rwanda Housing Authority (RHA)"/>
    <s v="Sectoral Ministry"/>
    <m/>
    <x v="2"/>
    <n v="2020"/>
    <n v="2024"/>
    <s v="Start date: 13/2020_x000a_End date: 30/06/2024_x000a_"/>
    <s v="Not Applicable"/>
    <s v="Project"/>
    <s v="ENABEL"/>
    <s v="Grant/GoR"/>
    <s v="Bilateral"/>
    <s v="3. Budgeting &amp; Investment"/>
    <x v="5"/>
    <n v="22959765.302476719"/>
    <m/>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m/>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4"/>
    <n v="0"/>
    <n v="0"/>
    <m/>
    <m/>
    <m/>
    <m/>
    <m/>
    <s v=" 1.Support to develop the concept note 2. Stakeholders engagement  "/>
    <n v="300000"/>
    <s v="Urbanization, rural settlements"/>
    <s v="Urbanization, rural settlements"/>
    <s v="ENABEL/EMBASSY OF BELGIUM "/>
    <s v="Non Government Organizations"/>
    <m/>
    <x v="0"/>
    <n v="2023"/>
    <m/>
    <s v="Start date: 01/01/2023_x000a_End date: _x000a_"/>
    <s v="Medium"/>
    <s v="Technical Assistance"/>
    <m/>
    <m/>
    <s v="To be determined"/>
    <s v="1. Knowledge Products (Capacity Building or Technology Transfer)"/>
    <x v="5"/>
    <n v="0"/>
    <s v="New area of investment"/>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5"/>
    <n v="0"/>
    <n v="0"/>
    <m/>
    <m/>
    <m/>
    <m/>
    <m/>
    <s v="1. Support to develop the concept note 2. Stakeholders engagemen"/>
    <n v="500000"/>
    <s v="Urbanization, rural settlements"/>
    <s v="Urbanization, rural settlements"/>
    <s v="Rwanda Housing Authority (RHA)"/>
    <s v="Sectoral Ministry"/>
    <m/>
    <x v="0"/>
    <m/>
    <m/>
    <s v="To be determined"/>
    <s v="Medium"/>
    <s v="Project"/>
    <m/>
    <m/>
    <s v="To be determined"/>
    <m/>
    <x v="5"/>
    <n v="0"/>
    <s v="New area of investment"/>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6"/>
    <n v="10573515"/>
    <n v="2.64337875E-2"/>
    <m/>
    <m/>
    <m/>
    <m/>
    <m/>
    <s v="1.Review of the concept note and development of the project proposal                         2. Support to the development of feasibility study                                                   3. Conduct awaireness raising on climate resilience technologies"/>
    <n v="500000"/>
    <s v="Urbanization, rural settlements"/>
    <s v="Urbanization, rural settlements"/>
    <s v="Ministry of Environment (MoE)"/>
    <s v="Sectoral Ministry"/>
    <m/>
    <x v="5"/>
    <m/>
    <m/>
    <s v="To be determined"/>
    <s v="High"/>
    <s v="Project"/>
    <s v="IFE"/>
    <m/>
    <s v="To be determined"/>
    <s v="3. Budgeting &amp; Investment"/>
    <x v="5"/>
    <n v="10573515"/>
    <s v="IFE-07-RWA-C1 Concept Note: Project (W1)"/>
  </r>
  <r>
    <x v="3"/>
    <x v="21"/>
    <s v="4.1.2 Percentage of rural households settled in integrated, planned, green rural settlements disaggregated by gender of head of households (SSP Urbanization &amp; Human Settlement 2017-2024) ."/>
    <s v="To be determined (TBD)"/>
    <s v="Construction of Implement 300 (no. or rural sectors) integrated rural settlements (IDP model) and assist rural households to be able to live in liveable, safe and well-serviced rural settlements (SSP  Urbanization &amp; Human Settlement 2017-2024) "/>
    <s v="To be determined (TBD)"/>
    <m/>
    <s v="Buildings &amp; Infrastructure"/>
    <s v="Adaptation"/>
    <s v="Ministry of Infrastructure (MININFRA)"/>
    <s v="Sectoral Ministry "/>
    <s v="Sectoral Ministry "/>
    <s v="Sectoral Ministry "/>
    <s v="To be determined (TBD)"/>
    <m/>
    <m/>
    <s v="Reduced GHG emissions through installation of smart green house farming "/>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7"/>
    <n v="0"/>
    <n v="0"/>
    <m/>
    <m/>
    <m/>
    <m/>
    <m/>
    <s v="1.Review of the concept note and development of the project proposal                 2. Support to the development of feasibility study"/>
    <n v="500000"/>
    <s v="Urbanization, rural settlements"/>
    <s v="Urbanization, rural settlements"/>
    <s v="Ministry of Environment (MoE)"/>
    <s v="Sectoral Ministry"/>
    <m/>
    <x v="0"/>
    <m/>
    <m/>
    <s v="To be determined"/>
    <s v="Medium"/>
    <s v="Project"/>
    <m/>
    <m/>
    <s v="To be determined"/>
    <m/>
    <x v="5"/>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8"/>
    <n v="10000000"/>
    <n v="2.5000000000000001E-2"/>
    <m/>
    <m/>
    <m/>
    <m/>
    <m/>
    <s v="Not Applicable"/>
    <s v="Not Applicable"/>
    <s v="Urbanization, rural settlements"/>
    <s v="Urbanization, rural settlements"/>
    <s v="Rwanda Green Fund"/>
    <s v="Sectoral Ministry"/>
    <m/>
    <x v="1"/>
    <n v="2020"/>
    <n v="2021"/>
    <s v="Start: 01/01/2020_x000a_End: 30/09/2021_x000a_"/>
    <s v="Not Applicable"/>
    <s v="Project"/>
    <s v="GCF/GoR/Germany Government-KFW"/>
    <s v="Grant/GoR"/>
    <s v="Multirateral"/>
    <m/>
    <x v="4"/>
    <n v="10000000"/>
    <s v="Gasabo"/>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89"/>
    <n v="0"/>
    <n v="0"/>
    <m/>
    <m/>
    <m/>
    <m/>
    <m/>
    <s v="1.Review of the concept note and development of the project proposal                 2. Support to the development of feasibility study"/>
    <n v="500000"/>
    <s v="Urbanization, rural settlements"/>
    <s v="Urbanization, rural settlements"/>
    <s v="Rwanda Housing Authority (RHA)"/>
    <s v="Sectoral Ministry"/>
    <m/>
    <x v="0"/>
    <m/>
    <m/>
    <s v="To be determined"/>
    <s v="High"/>
    <s v="Project"/>
    <m/>
    <m/>
    <s v="To be determined"/>
    <m/>
    <x v="4"/>
    <n v="0"/>
    <s v="New area of investment (Concept note)"/>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0"/>
    <n v="32513550"/>
    <n v="8.1283875000000005E-2"/>
    <m/>
    <m/>
    <m/>
    <m/>
    <n v="32513550"/>
    <s v="Not Applicable"/>
    <s v="Not Applicable"/>
    <s v="Urbanization, rural settlements"/>
    <s v="Urbanization, rural settlements"/>
    <s v="Rwanda Green Fund"/>
    <s v="Sectoral Ministry"/>
    <m/>
    <x v="4"/>
    <n v="2024"/>
    <n v="2030"/>
    <s v="Start: 2024_x000a_End: 2030_x000a_"/>
    <s v="Not Applicable"/>
    <s v="Project"/>
    <s v="BMWK/Germany (IKI)"/>
    <s v="Grant"/>
    <s v="Multirateral"/>
    <s v="3. Budgeting &amp; Investment"/>
    <x v="4"/>
    <n v="32513550"/>
    <s v="Updated from without support  to planned (FONERWA 2024)"/>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s v="MoE, RHA, RLUMA, RWRB, WASAC, Districts, Private Sector, RDB, Civil society)"/>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1"/>
    <n v="468700.00000000006"/>
    <n v="1.17175E-3"/>
    <m/>
    <m/>
    <m/>
    <m/>
    <m/>
    <m/>
    <m/>
    <s v="Urbanization, rural settlements"/>
    <s v="Urbanization, rural settlements"/>
    <s v="City of Kigali (CoK)"/>
    <s v="Sectoral Ministry"/>
    <m/>
    <x v="2"/>
    <n v="2022"/>
    <n v="2025"/>
    <s v="Start: 01/11/2022_x000a_End: 31/12/2025_x000a_"/>
    <s v="Not Applicable"/>
    <s v="Project"/>
    <s v="BMWK/Germany (IKI)"/>
    <s v="Grant/GoR"/>
    <s v="Multirateral"/>
    <s v="3. Budgeting &amp; Investment"/>
    <x v="4"/>
    <n v="468700.00000000006"/>
    <s v="New project GIZ 2024"/>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2"/>
    <n v="1004543.2232206281"/>
    <n v="2.5113580580515701E-3"/>
    <m/>
    <n v="1004543.2232206281"/>
    <m/>
    <m/>
    <m/>
    <s v="Not Applicable"/>
    <s v="Not Applicable"/>
    <s v="Urbanization, rural settlements"/>
    <s v="Urbanization, rural settlements"/>
    <s v="City of Kigali (CoK)"/>
    <s v="Local Government (Districts, Provinces, CoK)"/>
    <m/>
    <x v="4"/>
    <m/>
    <m/>
    <s v="To be determined"/>
    <s v="Not Applicable"/>
    <s v="Project"/>
    <s v="Ministry of Finance and Economic Planning (MINECOFIN)/GoR"/>
    <s v="Government of Rwanda(GoR)"/>
    <s v="Government of Rwanda(GoR)"/>
    <m/>
    <x v="4"/>
    <n v="1004543.2232206281"/>
    <s v="CoK"/>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3"/>
    <n v="304668.16352788213"/>
    <n v="7.6167040881970529E-4"/>
    <e v="#REF!"/>
    <m/>
    <m/>
    <m/>
    <m/>
    <s v="Not Applicable"/>
    <s v="Not Applicable"/>
    <s v="Urbanization, rural settlements"/>
    <s v="Urbanization, rural settlements"/>
    <s v="City of Kigali (CoK)"/>
    <s v="Local Government (Districts, Provinces, CoK)"/>
    <m/>
    <x v="1"/>
    <n v="2020"/>
    <n v="2021"/>
    <s v="Start: 12/1/2020_x000a_End: 12/1/2021_x000a_"/>
    <s v="Not Applicable"/>
    <s v="Project"/>
    <s v="Ministry of Finance and Economic Planning (MINECOFIN)/GoR"/>
    <s v="Government of Rwanda(GoR)"/>
    <s v="Government of Rwanda(GoR)"/>
    <m/>
    <x v="4"/>
    <n v="304668.16352788213"/>
    <s v="CoK"/>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4"/>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5"/>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6"/>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7"/>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8"/>
    <n v="0"/>
    <n v="0"/>
    <m/>
    <m/>
    <m/>
    <m/>
    <m/>
    <s v=" Support to develop the concept note "/>
    <n v="250000"/>
    <s v="Urbanization, rural settlements"/>
    <s v="Urbanization, rural settlements"/>
    <s v="Rwanda Housing Authority (RHA)"/>
    <s v="Sectoral Ministry"/>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199"/>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0"/>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1"/>
    <n v="0"/>
    <n v="0"/>
    <m/>
    <m/>
    <m/>
    <m/>
    <m/>
    <s v="Not Applicable"/>
    <s v="Not Applicable"/>
    <s v="Urbanization, rural settlements"/>
    <s v="Urbanization, rural settlements"/>
    <s v="Rwanda Environment Management Authority (REMA)"/>
    <s v="Sectoral Ministry"/>
    <m/>
    <x v="0"/>
    <m/>
    <m/>
    <s v="To be determined"/>
    <s v="Low"/>
    <s v="Project"/>
    <s v="KfW"/>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2"/>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3"/>
    <n v="0"/>
    <n v="0"/>
    <m/>
    <m/>
    <m/>
    <m/>
    <m/>
    <s v=" Support to develop the concept note "/>
    <n v="250000"/>
    <s v="Urbanization, rural settlements"/>
    <s v="Urbanization, rural settlements"/>
    <s v="Rwanda Housing Authority (RHA)"/>
    <s v="Sectoral Ministry"/>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4"/>
    <n v="0"/>
    <n v="0"/>
    <m/>
    <m/>
    <m/>
    <m/>
    <m/>
    <s v=" Support to develop the concept note "/>
    <n v="250000"/>
    <s v="Urbanization, rural settlements"/>
    <s v="Urbanization, rural settlements"/>
    <s v="Rwanda Housing Authority (RHA)"/>
    <s v="Sectoral Ministry"/>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5"/>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6"/>
    <n v="0"/>
    <n v="0"/>
    <m/>
    <m/>
    <m/>
    <m/>
    <m/>
    <s v=" Support to develop the concept note "/>
    <n v="250000"/>
    <s v="Urbanization, rural settlements"/>
    <s v="Urbanization, rural settlements"/>
    <s v="Rwanda Housing Authority (RHA)"/>
    <s v="Sectoral Ministry"/>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7"/>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8"/>
    <n v="0"/>
    <n v="0"/>
    <m/>
    <m/>
    <m/>
    <m/>
    <m/>
    <s v=" 1. Support to develop the concept note                                                               2. Support to the development of feasibility study"/>
    <n v="250000"/>
    <s v="Urbanization, rural settlements"/>
    <s v="Urbanization, rural settlements"/>
    <s v="Rwanda Housing Authority (RHA)"/>
    <s v="Sectoral Ministry"/>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09"/>
    <n v="66687494.799999997"/>
    <n v="0.16671873700000001"/>
    <n v="16671873.699999999"/>
    <n v="16671873.699999999"/>
    <n v="16671873.699999999"/>
    <n v="16671873.699999999"/>
    <m/>
    <s v="Not Applicable"/>
    <s v="Not Applicable"/>
    <s v="Urbanization, rural settlements"/>
    <s v="Urbanization, rural settlements"/>
    <s v="Ministry of Trade and Industry (MINICOM)"/>
    <s v="Sectoral Ministry"/>
    <m/>
    <x v="2"/>
    <s v="2020*"/>
    <n v="2024"/>
    <s v="Start date: 01/07/2011_x000a_End date: 30/06/2024_x000a_"/>
    <s v="Not Applicable"/>
    <s v="Project"/>
    <s v="Exim Bank of India/GoR "/>
    <s v="Loan/GoR"/>
    <s v="Multirateral"/>
    <s v="3. Budgeting &amp; Investment"/>
    <x v="4"/>
    <n v="216734359.16999999"/>
    <s v="The project objectives are to develop industrial parks to attract more investment, increase manufacturing-led production, create off farm jobs and increase household income"/>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idem as above "/>
    <x v="210"/>
    <n v="645444.27059546113"/>
    <n v="1.6136106764886528E-3"/>
    <m/>
    <n v="0"/>
    <n v="0"/>
    <n v="174004.80101422113"/>
    <n v="471439.46958124003"/>
    <s v="Not Applicable"/>
    <s v="Not Applicable"/>
    <s v="Urbanization, rural settlements"/>
    <s v="Urbanization, rural settlements"/>
    <s v="Albertine Rift Conservation Society (ARCOS)"/>
    <s v="Non Government Organizations"/>
    <m/>
    <x v="2"/>
    <n v="2024"/>
    <n v="2025"/>
    <s v="Start date: 2024_x000a_End date: 2025_x000a_"/>
    <s v="Not Applicable"/>
    <s v="Project"/>
    <s v="Canadian Government/ Canadian Fund through WRI"/>
    <s v="Grant"/>
    <s v="Multirateral"/>
    <s v="3. Budgeting &amp; Investment"/>
    <x v="4"/>
    <n v="645444.27059546113"/>
    <s v="ARCOS 2024"/>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1"/>
    <n v="2858998.68"/>
    <n v="7.1474967000000004E-3"/>
    <m/>
    <n v="715338.1"/>
    <m/>
    <m/>
    <m/>
    <s v="Not Applicable"/>
    <s v="Not Applicable"/>
    <s v="Urbanization, rural settlements"/>
    <s v="Urbanization, rural settlements"/>
    <s v="Ministry of Trade and Industry (MINICOM)"/>
    <s v="Sectoral Ministry"/>
    <m/>
    <x v="2"/>
    <s v="2020*"/>
    <n v="2024"/>
    <s v="Start date: 02/12/2019_x000a_End date: 02/12/2024_x000a_"/>
    <s v="Not Applicable"/>
    <s v="Project"/>
    <s v="ENABEL"/>
    <s v="Grant"/>
    <s v="Bilateral"/>
    <s v="3. Budgeting &amp; Investment"/>
    <x v="4"/>
    <n v="2858998.68"/>
    <s v="This project intends to support private sector industries from clay and natural stones for competitiveness"/>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2"/>
    <n v="0"/>
    <n v="0"/>
    <m/>
    <m/>
    <m/>
    <m/>
    <m/>
    <s v="Not Applicable"/>
    <s v="Not Applicable"/>
    <s v="Urbanization, rural settlements"/>
    <s v="Urbanization, rural settlements"/>
    <s v="Rwanda Housing Authority (RHA)"/>
    <s v="Sectoral Ministry"/>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3"/>
    <n v="0"/>
    <n v="0"/>
    <m/>
    <m/>
    <m/>
    <m/>
    <m/>
    <s v=" Support to develop the concept note "/>
    <n v="250000"/>
    <s v="Urbanization, rural settlements"/>
    <s v="Urbanization, rural settlements"/>
    <s v="Nyagatare District"/>
    <s v="Local Government (Districts, Provinces, CoK)"/>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4"/>
    <n v="0"/>
    <n v="0"/>
    <m/>
    <m/>
    <m/>
    <m/>
    <m/>
    <s v="Not Applicable"/>
    <s v="Not Applicable"/>
    <s v="Urbanization, rural settlements"/>
    <s v="Urbanization, rural settlements"/>
    <s v="Nyagatare District"/>
    <s v="Local Government (Districts, Provinces, CoK)"/>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5"/>
    <n v="0"/>
    <n v="0"/>
    <m/>
    <m/>
    <m/>
    <m/>
    <m/>
    <s v="Not Applicable"/>
    <s v="Not Applicable"/>
    <s v="Urbanization, rural settlements"/>
    <s v="Urbanization, rural settlements"/>
    <s v="Rwamagana District"/>
    <s v="Local Government (Districts, Provinces, CoK)"/>
    <m/>
    <x v="0"/>
    <m/>
    <m/>
    <s v="To be determined"/>
    <s v="Low"/>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6"/>
    <n v="0"/>
    <n v="0"/>
    <m/>
    <m/>
    <m/>
    <m/>
    <m/>
    <s v=" Support to develop the concept note "/>
    <n v="300000"/>
    <s v="Urbanization, rural settlements"/>
    <s v="Urbanization, rural settlements"/>
    <s v="City of Kigali (CoK)"/>
    <s v="Local Government (Districts, Provinces, CoK)"/>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7"/>
    <n v="0"/>
    <n v="0"/>
    <m/>
    <m/>
    <m/>
    <m/>
    <m/>
    <s v=" 1. Support to develop the concept note                                                                        2. Support to the development of feasibility study"/>
    <n v="500000"/>
    <s v="Urbanization, rural settlements"/>
    <s v="Urbanization, rural settlements"/>
    <s v="Huye District"/>
    <s v="Local Government (Districts, Provinces, CoK)"/>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8"/>
    <n v="0"/>
    <n v="0"/>
    <m/>
    <m/>
    <m/>
    <m/>
    <m/>
    <s v=" 1. Support to develop the concept note                                                                       2. Support to the development of feasibility study"/>
    <n v="500000"/>
    <s v="Urbanization, rural settlements"/>
    <s v="Urbanization, rural settlements"/>
    <s v="Musanze District"/>
    <s v="Local Government (Districts, Provinces, CoK)"/>
    <m/>
    <x v="0"/>
    <m/>
    <m/>
    <s v="To be determined"/>
    <s v="Medium"/>
    <s v="Project"/>
    <m/>
    <m/>
    <s v="To be determined"/>
    <m/>
    <x v="4"/>
    <n v="0"/>
    <s v="New area of investment"/>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19"/>
    <n v="94303"/>
    <n v="2.3575749999999999E-4"/>
    <n v="94303"/>
    <m/>
    <m/>
    <m/>
    <m/>
    <s v="Not Applicable"/>
    <s v="Not Applicable"/>
    <s v="Urbanization, rural settlements"/>
    <s v="Urbanization, rural settlements"/>
    <s v="Global Green Growth Institute (GGGI)"/>
    <s v="Non Government Organizations"/>
    <m/>
    <x v="1"/>
    <s v="2020*"/>
    <n v="2021"/>
    <s v="Start date: 01-Jul-2017_x000a_End date: 30/6/2021_x000a__x000a_"/>
    <s v="Not Applicable"/>
    <s v="Project"/>
    <s v="GGGI"/>
    <s v="Grant/GoR"/>
    <s v="Multirateral"/>
    <s v="3. Budgeting &amp; Investment"/>
    <x v="4"/>
    <n v="94303"/>
    <s v="Project is continuing in 2021 under a different title (Climate Resilient Urban Development) with more focused outputs "/>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0"/>
    <n v="52819"/>
    <n v="1.320475E-4"/>
    <n v="52819"/>
    <m/>
    <m/>
    <m/>
    <m/>
    <s v="Not Applicable"/>
    <s v="Not Applicable"/>
    <s v="Urbanization, rural settlements"/>
    <s v="Urbanization, rural settlements"/>
    <s v="Global Green Growth Institute (GGGI)"/>
    <s v="Non Government Organizations"/>
    <m/>
    <x v="1"/>
    <s v="2020*"/>
    <n v="2021"/>
    <s v="Start date: 01-Jul-2016_x000a_End date: 30/6/2021_x000a__x000a_"/>
    <s v="Not Applicable"/>
    <s v="Technical Assistance"/>
    <s v="GGGI"/>
    <s v="Grant"/>
    <s v="Multirateral"/>
    <s v="1. Knowledge Products (Capacity Building or Technology Transfer)"/>
    <x v="4"/>
    <n v="52819"/>
    <s v="The overall objective of the project is to provide technical advisory services for the Rwandan government and the private sector in the field of building and construction, and infrastructure to support the governments vision of achieving low-carbon and climate-resilient green economy by 2050."/>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1"/>
    <n v="60000"/>
    <n v="1.4999999999999999E-4"/>
    <n v="60000"/>
    <m/>
    <m/>
    <m/>
    <m/>
    <s v="Not Applicable"/>
    <s v="Not Applicable"/>
    <s v="Urbanization, rural settlements"/>
    <s v="Urbanization, rural settlements"/>
    <s v="Global Green Growth Institute (GGGI)"/>
    <s v="Non Government Organizations"/>
    <m/>
    <x v="1"/>
    <n v="2020"/>
    <n v="2021"/>
    <s v="Start date: 01-Jul-2020_x000a_End date: 30/6/2021_x000a__x000a_"/>
    <s v="Not Applicable"/>
    <s v="Technical Assistance"/>
    <s v="GGGI"/>
    <s v="Grant"/>
    <s v="Multirateral"/>
    <s v="1. Knowledge Products (Capacity Building or Technology Transfer)"/>
    <x v="4"/>
    <n v="60000"/>
    <s v="The overall objective of the project is to bring in a transformational, scalable and replicable change in the way existing public buildings are operated in Rwanda by encouraging green and resource-efficient operational practices to reduce energy &amp; water consumption and better waste management, promote net-zero energy initiatives (where feasible)The conservative estimate of annual CO2 mitigation potential by ‘greening’ 74 large-scale public buildings operating in Kigali and 6 Secondary cities would be 6364 tonneCO2e/annum. This directly contributes towards the implementation of updated Rwanda NDC. "/>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2"/>
    <n v="847788.90077999991"/>
    <n v="2.1194722519499998E-3"/>
    <n v="211876.3"/>
    <n v="211876.3"/>
    <n v="211876.3"/>
    <n v="31200.000779999998"/>
    <n v="180960"/>
    <s v="Not Applicable"/>
    <s v="Not Applicable"/>
    <s v="Multi-Sector"/>
    <s v="Urbanization, rural settlements"/>
    <s v="Rwanda Standards Board (RSB)"/>
    <s v="Sectoral Ministry"/>
    <m/>
    <x v="2"/>
    <s v="2020*"/>
    <n v="2025"/>
    <s v="Start date: 01/07/2015_x000a_End date: 30/6/2025_x000a__x000a_"/>
    <s v="Not Applicable"/>
    <s v="Technical Assistance"/>
    <s v="Ministry of Finance and Economic Planning (MINECOFIN)/GoR"/>
    <s v="Government of Rwanda(GoR)"/>
    <s v="Government of Rwanda(GoR)"/>
    <s v="1. Knowledge Products (Capacity Building or Technology Transfer)"/>
    <x v="4"/>
    <n v="2118762.75"/>
    <s v="Environmental chemistry or the scientific study of the chemical and biochemical phenomena that occur in natural places, RSB needs to establish this laboratory in order to check on microbiological components as they comply with international standards.                                                                                      Extended to 2026, MINECOFIN MTIP"/>
  </r>
  <r>
    <x v="3"/>
    <x v="21"/>
    <s v="4.1.3 Average share of the built-up area of cities that is open and green space for public use for all (SDG)"/>
    <n v="0.3"/>
    <s v="To be determined (TBD)"/>
    <s v="To be determined (TBD)"/>
    <m/>
    <s v="Buildings &amp; Infrastructure"/>
    <s v="Adaptation"/>
    <s v="Ministry of Infrastructure (MININFRA)"/>
    <s v="Sectoral Ministry "/>
    <s v="Sectoral Ministry "/>
    <s v="Sectoral Ministry "/>
    <s v="To be determined (TBD)"/>
    <m/>
    <m/>
    <s v="Reduced GHG emissions from efficient land use, electricity and transport plus increased surface area for carbon sink"/>
    <s v="Supports implementation of :                                                          -Green Growth and Climate Resilient Strategy (GGCRS, PoA 2.1 on Low-carbon and SMART urban infrastructure and services ) ,                                                                                                   -NST1 outcome/ priority 2 onAccelerate Sustainable Urbanisation from 17.3% (2013/14) to 35% by 2024                      -  National Urbanisation Policy (2015)                                                    -Human Settlement Policy (2009)                                                            - National Land Use and Development Master Plan 2020                                         -SSP2017-2024 for Urbanization and human settlement outcome realated to the Optimized land utilization and improved land administration system"/>
    <x v="223"/>
    <n v="50000000"/>
    <n v="0.125"/>
    <m/>
    <m/>
    <m/>
    <m/>
    <m/>
    <s v="Not Applicable"/>
    <s v="Not Applicable"/>
    <s v="Urbanization, rural settlements"/>
    <s v="Urbanization, rural settlements"/>
    <s v="City of Kigali (CoK)"/>
    <s v="Local Government (Districts, Provinces, CoK)"/>
    <m/>
    <x v="5"/>
    <m/>
    <m/>
    <s v="To be determined"/>
    <s v="Low"/>
    <s v="Project"/>
    <s v="GCF/GoR"/>
    <m/>
    <s v="To be determined"/>
    <s v="3. Budgeting &amp; Investment"/>
    <x v="4"/>
    <n v="50000000"/>
    <s v="PPF. Pilot innovative strategies to develop low carbon and climate resilient neighbourhood "/>
  </r>
  <r>
    <x v="4"/>
    <x v="22"/>
    <s v="5.1.1 Percentage of companies deploying climate compatible mining disaggregated by gender"/>
    <s v="To be determined (TBD)"/>
    <s v="To be determined (TBD)"/>
    <s v="To be determined (TBD)"/>
    <n v="59300000"/>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4"/>
    <n v="0"/>
    <n v="0"/>
    <m/>
    <m/>
    <m/>
    <m/>
    <m/>
    <s v=" 1.Support to develop the concept note .                                                              2. Mapping the targeted sites                                                                                   3. Awaireness raising on sustainable mining "/>
    <n v="220000"/>
    <s v="Private Sector Development"/>
    <s v="Private Sector Development"/>
    <s v="Action  pour la Protection de l'Environnement et la  Protection des Filieres  Agricoles (APEFA)"/>
    <s v="Non Government Organizations"/>
    <m/>
    <x v="0"/>
    <m/>
    <m/>
    <s v="To be determined"/>
    <s v="Medium"/>
    <s v="Project"/>
    <m/>
    <m/>
    <s v="To be determined"/>
    <m/>
    <x v="7"/>
    <n v="0"/>
    <s v="New area of investment"/>
  </r>
  <r>
    <x v="4"/>
    <x v="22"/>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5"/>
    <n v="0"/>
    <n v="0"/>
    <m/>
    <m/>
    <m/>
    <m/>
    <m/>
    <s v="Not Applicable"/>
    <s v="Not Applicable"/>
    <s v="Private Sector Development"/>
    <s v="Private Sector Development"/>
    <s v="Action  pour la Protection de l'Environnement et la  Protection des Filieres  Agricoles (APEFA)"/>
    <s v="Non Government Organizations"/>
    <m/>
    <x v="0"/>
    <m/>
    <m/>
    <s v="To be determined"/>
    <s v="Low"/>
    <s v="Project"/>
    <m/>
    <m/>
    <s v="To be determined"/>
    <m/>
    <x v="7"/>
    <n v="0"/>
    <s v="New area of investment"/>
  </r>
  <r>
    <x v="4"/>
    <x v="22"/>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6"/>
    <n v="464213"/>
    <n v="7.8282124789207427E-3"/>
    <m/>
    <m/>
    <m/>
    <m/>
    <m/>
    <s v="Not Applicable"/>
    <s v="Not Applicable"/>
    <s v="Private Sector Development"/>
    <s v="Private Sector Development"/>
    <s v="RMB"/>
    <s v="Sectoral Ministry"/>
    <m/>
    <x v="5"/>
    <m/>
    <m/>
    <s v="To be determined"/>
    <s v="Low"/>
    <s v="Project"/>
    <m/>
    <m/>
    <s v="To be determined"/>
    <m/>
    <x v="7"/>
    <n v="464213"/>
    <s v="concept Note 2022, New area of investment"/>
  </r>
  <r>
    <x v="4"/>
    <x v="22"/>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7"/>
    <n v="0"/>
    <n v="0"/>
    <m/>
    <m/>
    <m/>
    <m/>
    <m/>
    <s v="Not Applicable"/>
    <s v="Not Applicable"/>
    <s v="Private Sector Development"/>
    <s v="Private Sector Development"/>
    <s v="RMB"/>
    <s v="Sectoral Ministry"/>
    <m/>
    <x v="0"/>
    <m/>
    <m/>
    <s v="To be determined"/>
    <s v="Low"/>
    <s v="Technical Assistance"/>
    <m/>
    <m/>
    <s v="To be determined"/>
    <s v="1. Knowledge Products (Capacity Building or Technology Transfer)"/>
    <x v="7"/>
    <n v="0"/>
    <s v="New area of investment"/>
  </r>
  <r>
    <x v="4"/>
    <x v="22"/>
    <s v="5.1.1 Percentage of companies deploying climate compatible mining disaggregated by gender"/>
    <s v="To be determined (TBD)"/>
    <s v="To be determined (TBD)"/>
    <s v="To be determined (TBD)"/>
    <m/>
    <s v="Industry"/>
    <s v="Adaptation"/>
    <s v="Ministry of Environment (MoE)_x000a_"/>
    <s v="Sectoral Ministry "/>
    <s v="Sectoral Ministry "/>
    <s v="Sectoral Ministry "/>
    <s v="To be determined (TBD)"/>
    <s v=" MINICOM (RMB,_x000a_Private Sector, Civil_x000a_society)"/>
    <m/>
    <s v="Reduced GHG emissions from energy efficiency measur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8"/>
    <n v="0"/>
    <n v="0"/>
    <m/>
    <m/>
    <m/>
    <m/>
    <m/>
    <s v="1.Review of the concept note and development of the project proposal                                                                                2. Support to the development of feasibility study"/>
    <n v="220000"/>
    <s v="Private Sector Development"/>
    <s v="Private Sector Development"/>
    <s v="RMB"/>
    <s v="Sectoral Ministry"/>
    <m/>
    <x v="5"/>
    <m/>
    <m/>
    <s v="To be determined"/>
    <s v="Medium"/>
    <s v="Technical Assistance"/>
    <m/>
    <m/>
    <s v="To be determined"/>
    <m/>
    <x v="7"/>
    <n v="0"/>
    <m/>
  </r>
  <r>
    <x v="4"/>
    <x v="23"/>
    <s v="5.2.1 Phasing out of diesel gensets for on-site electricity consumption, to be replaced with grid and/or on-site renewable power production."/>
    <s v="25% (Electricity) 2018"/>
    <s v="To be determined (TBD)"/>
    <s v="To be determined (TBD)"/>
    <n v="5000000"/>
    <s v="Industry"/>
    <s v="Mitigation"/>
    <s v="Ministry of Environment (MoE)_x000a_"/>
    <s v="Environment or Climate Change"/>
    <s v="Environment or Climate Change"/>
    <s v="Sectoral Ministry "/>
    <s v="To be determined (TBD)"/>
    <s v="Mining Companies"/>
    <s v="phasing out of diesel gensets for on-site electricity consumption, to be replaced with grid and/or on-site renewable power production."/>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29"/>
    <n v="16688626.33"/>
    <n v="3.3377252660000001"/>
    <n v="4079241.5274044983"/>
    <m/>
    <m/>
    <m/>
    <m/>
    <s v="Not Applicable"/>
    <s v="Not Applicable"/>
    <s v="Private Sector Development"/>
    <s v="Private Sector Development"/>
    <s v="RMB"/>
    <s v="Sectoral Ministry"/>
    <m/>
    <x v="2"/>
    <s v="2020*"/>
    <n v="2024"/>
    <s v="Start date: 01-Jul-2016_x000a_End date: 30/6/2024_x000a__x000a_"/>
    <s v="Not Applicable"/>
    <s v="Technical Assistance"/>
    <s v="Ministry of Finance and Economic Planning (MINECOFIN)/GoR"/>
    <s v="Government of Rwanda(GoR)"/>
    <s v="Government of Rwanda(GoR)"/>
    <s v="3. Budgeting &amp; Investment"/>
    <x v="7"/>
    <n v="16688626.33"/>
    <s v="The project aims to confirm whether there are oil/gas reserves within the Kivu Rift Basin through different stages of Geology, Geophysics, Geochemistry, 2D- Seismic survey, and Drilling in the country."/>
  </r>
  <r>
    <x v="4"/>
    <x v="23"/>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0"/>
    <n v="619945.52088214259"/>
    <n v="0.12398910417642851"/>
    <n v="619945.52088214259"/>
    <m/>
    <m/>
    <m/>
    <m/>
    <s v="Not Applicable"/>
    <s v="Not Applicable"/>
    <s v="Private Sector Development"/>
    <s v="Private Sector Development"/>
    <s v="Rwanda Mines, Petroleum and Gas Board (RMB)"/>
    <s v="Sectoral Ministry"/>
    <m/>
    <x v="1"/>
    <s v="2020*"/>
    <n v="2021"/>
    <s v="Start date: 01-Jul-2018_x000a_End date: 30- Jun- 2021_x000a_"/>
    <s v="Not Applicable"/>
    <s v="Technical Assistance"/>
    <s v="Ministry of Finance and Economic Planning (MINECOFIN)/GoR"/>
    <s v="Government of Rwanda(GoR)"/>
    <s v="Government of Rwanda(GoR)"/>
    <s v="3. Budgeting &amp; Investment"/>
    <x v="7"/>
    <n v="619945.52088214259"/>
    <m/>
  </r>
  <r>
    <x v="4"/>
    <x v="23"/>
    <s v="5.2.1 Phasing out of diesel gensets for on-site electricity consumption, to be replaced with grid and/or on-site renewable power production."/>
    <s v="25% (Electricity) 2018"/>
    <s v="To be determined (TBD)"/>
    <s v="To be determined (TBD)"/>
    <m/>
    <s v="Industry"/>
    <s v="Mitigation"/>
    <s v="Ministry of Environment (MoE)_x000a_"/>
    <s v="Environment or Climate Change"/>
    <s v="Environment or Climate Change"/>
    <s v="Sectoral Ministry "/>
    <s v="To be determined (TBD)"/>
    <m/>
    <m/>
    <s v="Reduced GHG emissions, improved energy security and water security and reduced vulnerability to floods and landslides"/>
    <s v="Supports implementation of :                                                          -Green Growth and Climate Resilient Strategy (GGCRS, Strategic action 1.2.4 on Greening the Mining Sector to ensure sustainability and responsiveness to the Green Economy ) ,                                                                                                                             -NST1 on Vibrant, efficient and responsible mining spurring sustainable economic development                                          -ENR/SSP2017-2024  outcome of Ensured sustainable mining exploitation "/>
    <x v="231"/>
    <n v="118547.65"/>
    <n v="2.3709529999999999E-2"/>
    <m/>
    <m/>
    <m/>
    <m/>
    <m/>
    <s v="Not Applicable"/>
    <s v="Not Applicable"/>
    <s v="Private Sector Development"/>
    <s v="Private Sector Development"/>
    <s v="Rwanda Mines, Petroleum and Gas Board (RMB)"/>
    <s v="Sectoral Ministry"/>
    <m/>
    <x v="1"/>
    <n v="2021"/>
    <n v="2023"/>
    <s v="Start date: 30/09/2021 _x000a_End date: 30/06/2023     _x000a_"/>
    <s v="Not Applicable"/>
    <s v="Technical Assistance"/>
    <s v="GIZ"/>
    <s v="Grant/GoR"/>
    <s v="Bilateral"/>
    <s v="1. Knowledge Products (Capacity Building or Technology Transfer)"/>
    <x v="7"/>
    <n v="118547.65"/>
    <s v="The objective of the project is to support the digitalization of geological information in Rwanda"/>
  </r>
  <r>
    <x v="5"/>
    <x v="24"/>
    <s v="6.1.1 Number of e coffee and tea factories using Energy efficiency technologies to reduce firewood and electricity consupition "/>
    <s v="2 factories (SSP)"/>
    <s v="To be determined (TBD)"/>
    <s v="To be determined (TBD)"/>
    <n v="2000000"/>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2"/>
    <n v="0"/>
    <n v="0"/>
    <m/>
    <m/>
    <m/>
    <m/>
    <m/>
    <s v="1.Review of the concept note and development of the full project proposal                 "/>
    <n v="200000"/>
    <s v="Private Sector Development"/>
    <s v="Private Sector Development"/>
    <s v="National Agricultural Export Development Board (NAEB)"/>
    <s v="Private Sector Company"/>
    <m/>
    <x v="0"/>
    <m/>
    <m/>
    <s v="To be determined"/>
    <s v="High"/>
    <s v="Project"/>
    <s v="GCF/FONERWA"/>
    <m/>
    <s v="To be determined"/>
    <m/>
    <x v="7"/>
    <n v="0"/>
    <s v="Project Idea Note "/>
  </r>
  <r>
    <x v="5"/>
    <x v="24"/>
    <s v="6.1.1 Number of e coffee and tea factories using Energy efficiency technologies to reduce firewood and electricity consupition "/>
    <s v="2 factories (SSP)"/>
    <s v="To be determined (TBD)"/>
    <s v="To be determined (TBD)"/>
    <m/>
    <s v="Industry"/>
    <s v="Mitigation"/>
    <s v="Ministry of Trade and Industry (MINICOM)"/>
    <s v="Sectoral Ministry "/>
    <s v="Sectoral Ministry "/>
    <s v="Sectoral Ministry "/>
    <s v="To be determined (TBD)"/>
    <s v="PSF"/>
    <s v="A range of energy efficiency measures focused on reducing firewood and electricity consumption in the coffee and tea sector."/>
    <s v="Reduced pressure on forests resources, with reduced impacts from extreme rainfall even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3"/>
    <n v="25831.063370089276"/>
    <n v="1.2915531685044638E-2"/>
    <n v="25831.063370089276"/>
    <m/>
    <m/>
    <m/>
    <m/>
    <s v="Not Applicable"/>
    <s v="Not Applicable"/>
    <s v="Environment and Natural Resources"/>
    <s v="Private Sector Development"/>
    <s v="Rural Environment and Development Organization (REDO)"/>
    <s v="Non Government Organizations"/>
    <m/>
    <x v="1"/>
    <n v="2020"/>
    <n v="2021"/>
    <s v="Start date: 1/10/2020 _x000a_End date: 31/10/2021     _x000a_"/>
    <s v="Not Applicable"/>
    <s v="Project"/>
    <s v="Austria"/>
    <s v="Grant"/>
    <s v="Bilateral"/>
    <s v="3. Budgeting &amp; Investment"/>
    <x v="7"/>
    <n v="25831.063370089276"/>
    <s v="Rusizi District"/>
  </r>
  <r>
    <x v="5"/>
    <x v="25"/>
    <s v="6.2.1 Number efficient brick kilns "/>
    <s v="To be determined (TBD)"/>
    <s v="To be determined (TBD)"/>
    <s v="To be determined (TBD)"/>
    <n v="13000000"/>
    <s v="Industry"/>
    <s v="Mitigation"/>
    <s v="Ministry of Infrastructure (MININFRA)"/>
    <s v="Private Sector"/>
    <s v="Private Sector"/>
    <s v="Private Sector "/>
    <s v="To be determined (TBD)"/>
    <s v="RHA, REMA, RFA, brick companies"/>
    <s v="Phasing out use of clamp kilns, and applying energy efficiency measures in the brick manufacturing industry"/>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4"/>
    <n v="829693.39800000004"/>
    <n v="6.3822569076923075E-2"/>
    <n v="829693.39800000004"/>
    <m/>
    <m/>
    <m/>
    <m/>
    <s v="Not Applicable"/>
    <s v="Not Applicable"/>
    <s v="Private Sector Development"/>
    <s v="Private Sector Development"/>
    <s v="Skat Consulting Rwanda"/>
    <s v="Private Sector Company"/>
    <m/>
    <x v="1"/>
    <s v="2020*"/>
    <n v="2021"/>
    <s v="Start date: 2016_x000a_End date: 2021_x000a_"/>
    <s v="Not Applicable"/>
    <s v="Technical Assistance"/>
    <s v="Swiss Development Cooperation (SDC)/GoR"/>
    <s v="Grant"/>
    <s v="Multirateral"/>
    <s v="1. Knowledge Products (Capacity Building or Technology Transfer)"/>
    <x v="7"/>
    <n v="829693.39800000004"/>
    <s v="The Project consists of transfering . knowledge to the traditional brick makers and  building their  capacity to make mdern bricks using climate responsive methods. They are also trained to invest in big and modern brick yards"/>
  </r>
  <r>
    <x v="5"/>
    <x v="25"/>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5"/>
    <n v="0"/>
    <n v="0"/>
    <m/>
    <m/>
    <m/>
    <m/>
    <m/>
    <s v=" 1. Support to develop the concept note                                                                  2. Support to the development of feasibility study"/>
    <n v="220000"/>
    <s v="Private Sector Development"/>
    <s v="Private Sector Development"/>
    <s v="Skat Consulting Rwanda"/>
    <s v="Private Sector Company"/>
    <m/>
    <x v="0"/>
    <n v="2021"/>
    <n v="2025"/>
    <s v="Start date: 2021_x000a_End date: 2025_x000a_"/>
    <s v="Medium"/>
    <s v="Technical Assistance"/>
    <s v="ENABEL"/>
    <m/>
    <s v="To be determined"/>
    <s v="1. Knowledge Products (Capacity Building or Technology Transfer)"/>
    <x v="7"/>
    <n v="0"/>
    <m/>
  </r>
  <r>
    <x v="5"/>
    <x v="25"/>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6"/>
    <n v="0"/>
    <n v="0"/>
    <m/>
    <m/>
    <m/>
    <m/>
    <m/>
    <s v=" Support to develop the concept note "/>
    <n v="220000"/>
    <s v="Private Sector Development"/>
    <s v="Private Sector Development"/>
    <s v="Skat Consulting Rwanda"/>
    <s v="Private Sector Company"/>
    <m/>
    <x v="0"/>
    <n v="2021"/>
    <n v="2025"/>
    <s v="Start date: 2021_x000a_End date: 2025_x000a_"/>
    <s v="Medium"/>
    <s v="Project"/>
    <s v="ENABEL"/>
    <m/>
    <s v="To be determined"/>
    <s v="3. Budgeting &amp; Investment"/>
    <x v="7"/>
    <n v="0"/>
    <m/>
  </r>
  <r>
    <x v="5"/>
    <x v="25"/>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7"/>
    <n v="0"/>
    <n v="0"/>
    <m/>
    <m/>
    <m/>
    <m/>
    <m/>
    <s v="Not Applicable"/>
    <s v="Not Applicable"/>
    <s v="Private Sector Development"/>
    <s v="Private Sector Development"/>
    <s v="Skat Consulting Rwanda"/>
    <s v="Private Sector Company"/>
    <m/>
    <x v="0"/>
    <n v="2021"/>
    <n v="2025"/>
    <s v="Start date: 2021_x000a_End date: 2025_x000a_"/>
    <s v="Low"/>
    <s v="Project"/>
    <s v="ENABEL"/>
    <m/>
    <s v="To be determined"/>
    <s v="3. Budgeting &amp; Investment"/>
    <x v="7"/>
    <n v="0"/>
    <m/>
  </r>
  <r>
    <x v="5"/>
    <x v="25"/>
    <s v="6.2.1 Number efficient brick kilns "/>
    <s v="To be determined (TBD)"/>
    <s v="To be determined (TBD)"/>
    <s v="To be determined (TBD)"/>
    <m/>
    <s v="Industry"/>
    <s v="Mitigation"/>
    <s v="Ministry of Infrastructure (MININFRA)"/>
    <s v="Private Sector"/>
    <s v="Private Sector"/>
    <s v="Private Sector "/>
    <s v="To be determined (TBD)"/>
    <m/>
    <m/>
    <s v="Reduced GHG emissions by reducing reliance on biomass energy and related air pollution. Reduced pressure on forest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8"/>
    <n v="0"/>
    <n v="0"/>
    <m/>
    <m/>
    <m/>
    <m/>
    <m/>
    <s v=" Support to develop the concept note "/>
    <n v="220000"/>
    <s v="Private Sector Development"/>
    <s v="Private Sector Development"/>
    <s v="Skat Consulting Rwanda"/>
    <s v="Private Sector Company"/>
    <m/>
    <x v="0"/>
    <n v="2021"/>
    <n v="2025"/>
    <s v="Start date: 2021_x000a_End date: 2025_x000a_"/>
    <s v="Medium"/>
    <s v="Project"/>
    <s v="ENABEL"/>
    <m/>
    <s v="To be determined"/>
    <s v="3. Budgeting &amp; Investment"/>
    <x v="7"/>
    <n v="0"/>
    <m/>
  </r>
  <r>
    <x v="5"/>
    <x v="26"/>
    <s v="6.3.1  Percentage of factories using non-fossil energy for ciment production"/>
    <s v="To be determined (TBD)"/>
    <s v="To be determined (TBD)"/>
    <s v="To be determined (TBD)"/>
    <n v="11000000"/>
    <s v="Industry"/>
    <s v="Mitigation"/>
    <s v="Ministry of Trade and Industry (MINICOM)"/>
    <s v="Sectoral Ministry "/>
    <s v="Sectoral Ministry "/>
    <s v="Sectoral Ministry "/>
    <s v="To be determined (TBD)"/>
    <s v="MOE (REMA), PSF"/>
    <s v="Use of waste heat recovery (WHR) and increased use of rice husks as fuel within clinker production."/>
    <s v="Reduced CO2 emmission"/>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5"/>
    <x v="27"/>
    <s v="6.4.1 Quantity (t) of pozzolana used to relace clinker "/>
    <s v="current cement-to-clinker ratio: 0.7"/>
    <s v="an incremental 5% substitution of clinker with pozzolana through 2030. "/>
    <s v="To be determined (TBD)"/>
    <n v="8200000"/>
    <s v="Industry"/>
    <s v="Mitigation"/>
    <s v="Ministry of Trade and Industry (MINICOM)"/>
    <s v="Private Sector"/>
    <s v="Private Sector"/>
    <s v="Private Sector "/>
    <s v="To be determined (TBD)"/>
    <s v="MOE (REMA,), PSF"/>
    <s v="Increasing the share of volcanic pozzalanas used within national cement production beyond current cement-to-clinker ratio of 0.7, with target for an incremental 5% substitution of clinker with pozzolana through 2030. "/>
    <s v="Reduced clinker production and associated calcination process CO2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5"/>
    <x v="27"/>
    <s v="6.4.2 Percentage of clinker/cement ratio "/>
    <s v="To be determined (TBD)"/>
    <s v="To be determined (TBD)"/>
    <s v="To be determined (TBD)"/>
    <m/>
    <s v="Industry"/>
    <s v="Mitigation"/>
    <s v="Ministry of Trade and Industry (MINICOM)"/>
    <s v="Private Sector"/>
    <m/>
    <s v="Private Sector "/>
    <s v="To be determined (TBD)"/>
    <m/>
    <m/>
    <m/>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6"/>
    <x v="28"/>
    <s v="7.1.1 Capacity (MW) of hydropower grid connected "/>
    <s v="400 MW (SSP)"/>
    <s v="To be determined (TBD)"/>
    <s v="To be determined (TBD)"/>
    <n v="328000000"/>
    <s v="Energy"/>
    <s v="Mitigation"/>
    <s v="Ministry of Infrastructure (MININFRA)"/>
    <s v="Sectoral Ministry "/>
    <s v="Sectoral Ministry "/>
    <s v="Sectoral Ministry "/>
    <s v="To be determined (TBD)"/>
    <m/>
    <s v="Development of 56.75 MW large hydro capacity (capacity &gt; 5 MW), 24.5 MW small and mini hydro projects (capacity &lt;5MW) and 75 MW regional projects by 2030. "/>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39"/>
    <n v="1284010.4980003976"/>
    <n v="3.9146661524402365E-3"/>
    <n v="1284010.4980003976"/>
    <m/>
    <m/>
    <m/>
    <m/>
    <s v="Not Applicable"/>
    <s v="Not Applicable"/>
    <s v="Energy"/>
    <s v="Energy"/>
    <s v="REG, EDCL"/>
    <s v="Sectoral Ministry"/>
    <m/>
    <x v="1"/>
    <s v="2020*"/>
    <n v="2021"/>
    <s v="Start date: 01/07/2018_x000a_End date: 30/06/2021_x000a_"/>
    <s v="Not Applicable"/>
    <s v="Project"/>
    <s v="Ministry of Finance and Economic Planning (MINECOFIN)/GoR"/>
    <s v="Government of Rwanda(GoR)"/>
    <s v="Government of Rwanda(GoR)"/>
    <m/>
    <x v="8"/>
    <n v="1284010.4980003976"/>
    <s v=" Gatsibo "/>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0"/>
    <n v="2678794.1968387319"/>
    <n v="8.1670554781668649E-3"/>
    <n v="379556.0034769171"/>
    <n v="735197.25173852569"/>
    <n v="0"/>
    <n v="734665.47570760967"/>
    <n v="829375.4659156797"/>
    <s v="Not Applicable"/>
    <s v="Not Applicable"/>
    <s v="Energy"/>
    <s v="Energy"/>
    <s v="REG, EDCL"/>
    <s v="Sectoral Ministry"/>
    <m/>
    <x v="2"/>
    <s v="2020*"/>
    <n v="2024"/>
    <s v="Start date: 1/7/2012 _x000a_End date: 31/12/2020     Extended 2024_x000a_"/>
    <s v="Not Applicable"/>
    <s v="Project"/>
    <s v="Netherlands/GoR"/>
    <s v="Grant/GoR"/>
    <s v="Bilateral"/>
    <s v="3. Budgeting &amp; Investment"/>
    <x v="8"/>
    <n v="2678794.1968387319"/>
    <s v="Rubavu.                                                                                            Extended from $1,703,352 (REMA-2024) from concluded to ongoing"/>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1"/>
    <n v="7242712"/>
    <n v="2.2081439024390245E-2"/>
    <n v="4032973"/>
    <m/>
    <m/>
    <n v="3209739"/>
    <m/>
    <s v="Not Applicable"/>
    <s v="Not Applicable"/>
    <s v="Energy"/>
    <s v="Energy"/>
    <s v="REG, EDCL"/>
    <s v="Sectoral Ministry"/>
    <m/>
    <x v="2"/>
    <s v="2020*"/>
    <n v="2026"/>
    <s v="Start date: 1/7/2017_x000a_Initial End date: 31/08/2019._x000a_Current End date: 30/06/2021_x000a_Extended to 2026"/>
    <s v="Not Applicable"/>
    <s v="Project"/>
    <s v="AfDB/GoR "/>
    <s v="Grant/GoR"/>
    <s v="Multirateral"/>
    <m/>
    <x v="8"/>
    <n v="19341631.413005248"/>
    <s v="Kirehe                                                                                              Extended from Concluded ( $16,131,892) to ongoing MINECOFIN MTPIP 2023-2026 "/>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2"/>
    <n v="9229470.0340199992"/>
    <n v="2.8138628152499998E-2"/>
    <n v="3712444.8"/>
    <n v="3712444.8"/>
    <m/>
    <n v="819000"/>
    <n v="985580.43402000004"/>
    <s v="Not Applicable"/>
    <s v="Not Applicable"/>
    <s v="Energy"/>
    <s v="Energy"/>
    <s v="REG, EDCL"/>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x v="8"/>
    <n v="27791694.789219692"/>
    <s v="Karongi; Gisagara; Nyanza                                                           Extended from Concluded with $ 25,987,114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3"/>
    <n v="514800"/>
    <n v="1.5695121951219513E-3"/>
    <m/>
    <m/>
    <m/>
    <n v="514800"/>
    <m/>
    <s v="Not Applicable"/>
    <s v="Not Applicable"/>
    <s v="Energy"/>
    <s v="Energy"/>
    <s v="REG, EDCL"/>
    <s v="Sectoral Ministry"/>
    <m/>
    <x v="2"/>
    <n v="2023"/>
    <n v="2026"/>
    <s v="Start date: 2023_x000a_End:2026_x000a_"/>
    <s v="Not Applicable"/>
    <s v="Project"/>
    <s v="Ministry of Finance and Economic Planning (MINECOFIN)/GoR"/>
    <s v="Government of Rwanda(GoR)"/>
    <s v="Government of Rwanda(GoR)"/>
    <s v="3. Budgeting &amp; Investment"/>
    <x v="8"/>
    <n v="514800"/>
    <s v="New Project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4"/>
    <n v="585000"/>
    <n v="1.7835365853658537E-3"/>
    <m/>
    <m/>
    <m/>
    <n v="585000"/>
    <m/>
    <s v="Not Applicable"/>
    <s v="Not Applicable"/>
    <s v="Energy"/>
    <s v="Energy"/>
    <s v="REG, EDCL"/>
    <s v="Sectoral Ministry"/>
    <m/>
    <x v="2"/>
    <n v="2023"/>
    <n v="2026"/>
    <s v="Start date: 2023_x000a_End:2026_x000a_"/>
    <s v="Not Applicable"/>
    <s v="Project"/>
    <s v="Ministry of Finance and Economic Planning (MINECOFIN)/GoR"/>
    <s v="Government of Rwanda(GoR)"/>
    <s v="Government of Rwanda(GoR)"/>
    <s v="3. Budgeting &amp; Investment"/>
    <x v="8"/>
    <n v="585000"/>
    <s v="New Project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5"/>
    <n v="331500"/>
    <n v="1.0106707317073171E-3"/>
    <m/>
    <m/>
    <m/>
    <n v="331500"/>
    <m/>
    <s v="Not Applicable"/>
    <s v="Not Applicable"/>
    <s v="Energy"/>
    <s v="Energy"/>
    <s v="REG, EDCL"/>
    <s v="Sectoral Ministry"/>
    <m/>
    <x v="2"/>
    <n v="2023"/>
    <n v="2026"/>
    <s v="Start date: 2023_x000a_End:2026_x000a_"/>
    <s v="Not Applicable"/>
    <s v="Project"/>
    <s v="Mixed (TBD)"/>
    <m/>
    <s v="Multirateral"/>
    <s v="3. Budgeting &amp; Investment"/>
    <x v="8"/>
    <n v="331500"/>
    <s v="New Project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6"/>
    <n v="1618315.6"/>
    <n v="4.9338890243902445E-3"/>
    <n v="1150315.6000000001"/>
    <n v="0"/>
    <n v="0"/>
    <n v="468000"/>
    <n v="0"/>
    <s v="Not Applicable"/>
    <s v="Not Applicable"/>
    <s v="Energy"/>
    <s v="Energy"/>
    <s v="REG, EDCL"/>
    <s v="Sectoral Ministry"/>
    <m/>
    <x v="2"/>
    <s v="2020*"/>
    <n v="2026"/>
    <s v="Start date: 1/7/2017_x000a_End date: 30/6/2020_x000a_Extended to 2026"/>
    <s v="Not Applicable"/>
    <s v="Project"/>
    <s v="Ministry of Finance and Economic Planning (MINECOFIN)/GoR"/>
    <s v="Government of Rwanda(GoR)"/>
    <s v="Government of Rwanda(GoR)"/>
    <m/>
    <x v="8"/>
    <n v="3918947.4068411426"/>
    <s v="Musanze, Nyabihu                                                                        Extended from Concluded with $3, 450,947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7"/>
    <n v="11723400"/>
    <n v="3.5742073170731706E-2"/>
    <m/>
    <m/>
    <m/>
    <n v="11723400"/>
    <m/>
    <s v="Not Applicable"/>
    <s v="Not Applicable"/>
    <s v="Energy"/>
    <s v="Energy"/>
    <s v="REG, EDCL"/>
    <s v="Sectoral Ministry"/>
    <m/>
    <x v="2"/>
    <s v="2020*"/>
    <n v="2026"/>
    <s v="Start date: 31/12/2014_x000a_Initial End date: 31/12/2019_x000a_Current End date: 30/06/2021_x000a_Extended to 2026"/>
    <s v="Not Applicable"/>
    <s v="Project"/>
    <s v="AfDB/KWF/ GoR"/>
    <s v="Grant/GoR"/>
    <s v="Multirateral"/>
    <m/>
    <x v="8"/>
    <n v="12390874.677483106"/>
    <s v="Rubavu, Karongi, Gasabo                                                             Extended from Concluded with $667,475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8"/>
    <n v="27323698.409089293"/>
    <n v="8.3303958564296621E-2"/>
    <n v="26993485.581469294"/>
    <m/>
    <m/>
    <n v="330212.82762"/>
    <m/>
    <s v="Not Applicable"/>
    <s v="Not Applicable"/>
    <s v="Energy"/>
    <s v="Energy"/>
    <s v="REG, EDCL"/>
    <s v="Sectoral Ministry"/>
    <m/>
    <x v="2"/>
    <s v="2020*"/>
    <n v="2026"/>
    <s v="Start date: 01/07/2019_x000a_End date: 30/06/2020_x000a_Extended to 2026"/>
    <s v="Not Applicable"/>
    <s v="Project"/>
    <s v="JICA/GoR"/>
    <s v="Grant/GoR"/>
    <s v="Bilateral"/>
    <m/>
    <x v="8"/>
    <n v="27323698.409089293"/>
    <s v="Kicukiro, Gasabo                                                                             Extended from Concluded with $26,993,486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49"/>
    <n v="162143784.00720185"/>
    <n v="0.49434080490000565"/>
    <n v="39429110.593360618"/>
    <n v="39429110.593360618"/>
    <n v="39429110.593360618"/>
    <n v="7898452.2271199999"/>
    <n v="35958000"/>
    <s v="Not Applicable"/>
    <s v="Not Applicable"/>
    <s v="Energy"/>
    <s v="Energy"/>
    <s v="REG, EDCL"/>
    <s v="Sectoral Ministry"/>
    <m/>
    <x v="2"/>
    <s v="2020*"/>
    <n v="2026"/>
    <s v="Start date: 01/07/2019_x000a_Current End date: 30/06/2024 Extended to 2026 _x000a_"/>
    <s v="Not Applicable"/>
    <s v="Project"/>
    <s v="CHINA/GoR"/>
    <s v="Grant/GoR"/>
    <s v="Bilateral"/>
    <m/>
    <x v="8"/>
    <n v="162143784.00720185"/>
    <s v="Rulindo                                                                                            Extended from Concluded with $157,716,442 to ongoing MINECOFIN MTPIP 2023-2026"/>
  </r>
  <r>
    <x v="6"/>
    <x v="28"/>
    <s v="7.1.1 Capacity (MW) of hydropower grid connected "/>
    <s v="400 MW (SSP)"/>
    <s v="To be determined (TBD)"/>
    <s v="To be determined (TBD)"/>
    <m/>
    <s v="Energy"/>
    <s v="Mitigation"/>
    <s v="Ministry of Infrastructure (MININFRA)"/>
    <s v="Sectoral Ministry "/>
    <m/>
    <s v="Sectoral Ministry "/>
    <s v="Steven Bihinda (MININFRA)_x000a_Anicet Mushuti/Cyiza Frederic (EDCL)_x000a_"/>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0"/>
    <n v="0"/>
    <n v="0"/>
    <m/>
    <m/>
    <m/>
    <m/>
    <m/>
    <s v="1. Stakeholders engagement                                                                      2.Procurement of land.                                                                                           3. Procureement of constructin materials                                                                     4. Construction "/>
    <n v="760000"/>
    <s v="Energy"/>
    <s v="Energy"/>
    <s v="REG, EDCL"/>
    <s v="Sectoral Ministry"/>
    <m/>
    <x v="0"/>
    <m/>
    <m/>
    <s v="To be determined"/>
    <s v="Medium"/>
    <s v="Project"/>
    <m/>
    <m/>
    <s v="To be determined"/>
    <m/>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1"/>
    <n v="35869640.053208627"/>
    <n v="0.10935865869880679"/>
    <n v="7590097.3266043141"/>
    <n v="7590097.3266043141"/>
    <m/>
    <n v="6825000"/>
    <n v="13864445.4"/>
    <s v="Not Applicable"/>
    <s v="Not Applicable"/>
    <s v="Energy"/>
    <s v="Energy"/>
    <s v="REG, EDCL"/>
    <s v="Sectoral Ministry"/>
    <m/>
    <x v="2"/>
    <s v="2020*"/>
    <n v="2026"/>
    <s v="Start date: 01/07/2019_x000a_Current End date: 30/06/2022_x000a__x000a_Extended to 2026"/>
    <s v="Not Applicable"/>
    <s v="Technical Assistance"/>
    <s v="Ministry of Finance and Economic Planning (MINECOFIN)/GoR"/>
    <s v="Government of Rwanda(GoR)"/>
    <s v="Government of Rwanda(GoR)"/>
    <m/>
    <x v="8"/>
    <n v="35869640.053208627"/>
    <s v="The objective of this project is to improve visibility and remote control in the distribution network                                                          Extended from Concluded with $ 15,180,195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2"/>
    <n v="180187255.39565289"/>
    <n v="0.54935138840138076"/>
    <n v="50716418.260897629"/>
    <n v="50716418.260897629"/>
    <n v="50716418.260897629"/>
    <n v="14445875.01864"/>
    <n v="13592125.594319999"/>
    <s v="Not Applicable"/>
    <s v="Not Applicable"/>
    <s v="Energy"/>
    <s v="Energy"/>
    <s v="REG, EDCL"/>
    <s v="Sectoral Ministry"/>
    <m/>
    <x v="2"/>
    <s v="2020*"/>
    <n v="2024"/>
    <s v="Start date: 01/07/2010 _x000a_End date: 30/06/2024                 Extended to 2026_x000a_"/>
    <s v="Not Applicable"/>
    <s v="Project"/>
    <s v="AfDB, WB, SAUDI, BELGIUM/GoR"/>
    <s v="Grant/GoR"/>
    <s v="Multirateral"/>
    <s v="3. Budgeting &amp; Investment"/>
    <x v="8"/>
    <n v="202865673.04359052"/>
    <s v="All districts                                                                                    Extended from initial fund $202,865,673 to 2026 MINECOFIN MTPIP"/>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3"/>
    <n v="0"/>
    <n v="0"/>
    <m/>
    <m/>
    <m/>
    <m/>
    <m/>
    <s v="1.Review of the concept note and development of the project proposal            2. Support to the development of feasibility study"/>
    <n v="700000"/>
    <s v="Energy"/>
    <s v="Energy"/>
    <s v="REG, EDCL"/>
    <s v="Sectoral Ministry"/>
    <m/>
    <x v="0"/>
    <m/>
    <m/>
    <s v="To be determined"/>
    <s v="Medium"/>
    <s v="Project"/>
    <m/>
    <m/>
    <s v="To be determined"/>
    <m/>
    <x v="8"/>
    <n v="0"/>
    <s v="Project  Idea  Note (PIN)"/>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4"/>
    <n v="1094751.2897085142"/>
    <n v="3.3376563710625436E-3"/>
    <n v="364917.09656950471"/>
    <n v="364917.09656950471"/>
    <n v="364917.09656950471"/>
    <m/>
    <m/>
    <s v="Not Applicable"/>
    <s v="Not Applicable"/>
    <s v="Energy"/>
    <s v="Energy"/>
    <s v="REG, EDCL"/>
    <s v="Sectoral Ministry"/>
    <m/>
    <x v="2"/>
    <s v="2020*"/>
    <n v="2023"/>
    <s v="Start date:15/03/2018 _x000a_End date: 15/03/2023_x000a_"/>
    <s v="Not Applicable"/>
    <s v="Project"/>
    <s v="ENABEL"/>
    <s v="Grant/GoR"/>
    <s v="Bilateral"/>
    <m/>
    <x v="8"/>
    <n v="1094751.2897085142"/>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5"/>
    <n v="14877426.617605612"/>
    <n v="4.5358007980504912E-2"/>
    <n v="6024426.6176056108"/>
    <m/>
    <m/>
    <n v="8853000"/>
    <m/>
    <s v="Not Applicable"/>
    <s v="Not Applicable"/>
    <s v="Energy"/>
    <s v="Energy"/>
    <s v="REG, EDCL"/>
    <s v="Sectoral Ministry"/>
    <m/>
    <x v="2"/>
    <s v="2020*"/>
    <n v="2026"/>
    <s v="Start date: 03/07/2017_x000a_End date: 30/06/2021_x000a_Extended to 2026"/>
    <s v="Not Applicable"/>
    <s v="Project"/>
    <s v="KFW/GoR "/>
    <s v="Grant/GoR"/>
    <s v="Multirateral"/>
    <m/>
    <x v="8"/>
    <n v="14877426.617605612"/>
    <s v="Gisagara, Ruhango, Nyanza                                                             Extended from Concluded $6,024,427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6"/>
    <n v="8435309.9988800008"/>
    <n v="2.5717408533170734E-2"/>
    <n v="3089889.7"/>
    <n v="3089889.7"/>
    <m/>
    <n v="2255530.5988799999"/>
    <m/>
    <s v="Not Applicable"/>
    <s v="Not Applicable"/>
    <s v="Energy"/>
    <s v="Energy"/>
    <s v="REG, EDCL"/>
    <s v="Sectoral Ministry"/>
    <m/>
    <x v="2"/>
    <s v="2020*"/>
    <n v="2026"/>
    <s v="Start date: 31/7/2015_x000a_Initial End date: 11/03/2019_x000a_Current End date: 30/06/2022_x000a_Extended to 2026"/>
    <s v="Not Applicable"/>
    <s v="Project"/>
    <s v="Ministry of Finance and Economic Planning (MINECOFIN)/GoR"/>
    <s v="Government of Rwanda(GoR)"/>
    <s v="Government of Rwanda(GoR)"/>
    <m/>
    <x v="8"/>
    <n v="23884758.644639228"/>
    <s v="Gisagara, Bugesera, Nyanza                                                         Extended from Concluded ( $21,629,228)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7"/>
    <n v="5917996.9723885907"/>
    <n v="1.8042673696306678E-2"/>
    <n v="5917996.9723885907"/>
    <m/>
    <m/>
    <m/>
    <m/>
    <s v="Not Applicable"/>
    <s v="Not Applicable"/>
    <s v="Energy"/>
    <s v="Energy"/>
    <s v="REG, EDCL"/>
    <s v="Sectoral Ministry"/>
    <m/>
    <x v="1"/>
    <s v="2020*"/>
    <n v="2020"/>
    <s v="Start date: 19/03/2015_x000a_ End date: 31/12/2020_x000a_"/>
    <s v="Not Applicable"/>
    <s v="Project"/>
    <s v="EU/GoR"/>
    <s v="Grant/GoR"/>
    <s v="Multirateral"/>
    <m/>
    <x v="8"/>
    <n v="5917996.9723885907"/>
    <s v="Gasabo"/>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8"/>
    <n v="698260.96126863698"/>
    <n v="2.1288443941116981E-3"/>
    <n v="698260.96126863698"/>
    <m/>
    <m/>
    <m/>
    <m/>
    <s v="Not Applicable"/>
    <s v="Not Applicable"/>
    <s v="Energy"/>
    <s v="Energy"/>
    <s v="REG, EDCL"/>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x v="8"/>
    <n v="698260.96126863698"/>
    <s v="Musanze"/>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59"/>
    <n v="245911.72328324988"/>
    <n v="7.4973086366844481E-4"/>
    <n v="245911.72328324988"/>
    <m/>
    <m/>
    <m/>
    <m/>
    <s v="Not Applicable"/>
    <s v="Not Applicable"/>
    <s v="Energy"/>
    <s v="Energy"/>
    <s v="REG, EDCL"/>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x v="8"/>
    <n v="245911.72328324988"/>
    <s v="Rwamagana"/>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0"/>
    <n v="87825.615458303539"/>
    <n v="2.6776102273873032E-4"/>
    <n v="87825.615458303539"/>
    <m/>
    <m/>
    <m/>
    <m/>
    <s v="Not Applicable"/>
    <s v="Not Applicable"/>
    <s v="Energy"/>
    <s v="Energy"/>
    <s v="REG, EDCL"/>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x v="8"/>
    <n v="87825.615458303539"/>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1"/>
    <n v="65869.211593727654"/>
    <n v="2.0082076705404774E-4"/>
    <n v="65869.211593727654"/>
    <m/>
    <m/>
    <m/>
    <m/>
    <s v="Not Applicable"/>
    <s v="Not Applicable"/>
    <s v="Energy"/>
    <s v="Energy"/>
    <s v="REG, EDCL"/>
    <s v="Sectoral Ministry"/>
    <m/>
    <x v="1"/>
    <s v="2020*"/>
    <n v="2021"/>
    <s v="Start date: 01/07/2018_x000a_Initial end date: 30/06/2019_x000a_Current end date: 30/06/2021_x000a_"/>
    <s v="Not Applicable"/>
    <s v="Project"/>
    <s v="Ministry of Finance and Economic Planning (MINECOFIN)/GoR"/>
    <s v="Government of Rwanda(GoR)"/>
    <s v="Government of Rwanda(GoR)"/>
    <m/>
    <x v="8"/>
    <n v="65869.211593727654"/>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2"/>
    <n v="491527.88193038834"/>
    <n v="1.4985606156414279E-3"/>
    <n v="122881.97048259708"/>
    <n v="122881.97048259708"/>
    <n v="122881.97048259708"/>
    <n v="122881.97048259708"/>
    <m/>
    <s v="Not Applicable"/>
    <s v="Not Applicable"/>
    <s v="Energy"/>
    <s v="Energy"/>
    <s v="REG, EDCL"/>
    <s v="Sectoral Ministry"/>
    <m/>
    <x v="2"/>
    <s v="2020*"/>
    <n v="2024"/>
    <s v="Start date: 01/01/2017_x000a_End date: 30/06/2024_x000a_"/>
    <s v="Not Applicable"/>
    <s v="Project"/>
    <s v="KFW, WB, EIB, AfDB, AFD, EU/GoR"/>
    <s v="Grant/GoR"/>
    <s v="Multirateral"/>
    <m/>
    <x v="8"/>
    <n v="491527.88193038834"/>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3"/>
    <n v="0"/>
    <n v="0"/>
    <m/>
    <m/>
    <m/>
    <m/>
    <m/>
    <s v="1.Review of the concept note and development of the project proposal                                                            2. Support to the development of feasibility study"/>
    <n v="700000"/>
    <s v="Energy"/>
    <s v="Energy"/>
    <s v="REG, EDCL"/>
    <s v="Sectoral Ministry"/>
    <s v="Steven Bihinda (MININFRA)_x000a_Anicet Mushuti/Cyiza Frederic (EDCL)_x000a_"/>
    <x v="0"/>
    <m/>
    <m/>
    <s v="To be determined"/>
    <s v="High"/>
    <s v="Project"/>
    <m/>
    <m/>
    <s v="To be determined"/>
    <m/>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4"/>
    <n v="132689.70000000001"/>
    <n v="4.0454176829268296E-4"/>
    <m/>
    <m/>
    <n v="132689.70000000001"/>
    <m/>
    <m/>
    <m/>
    <m/>
    <s v="Energy"/>
    <s v="Energy"/>
    <s v=" RWANDA ATOMIC ENERGY BOARD (RAEB)"/>
    <s v="Sectoral Ministry"/>
    <m/>
    <x v="2"/>
    <n v="2023"/>
    <n v="2024"/>
    <s v="Start: 2023 End 2024"/>
    <m/>
    <s v="Technical Assistance"/>
    <s v="GoR"/>
    <s v="Government of Rwanda(GoR)"/>
    <s v="Government of Rwanda(GoR)"/>
    <s v="1. Knowledge Products (Capacity Building or Technology Transfer)"/>
    <x v="8"/>
    <n v="132689.70000000001"/>
    <s v="New project MINECOFIN MTPIP 2024"/>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5"/>
    <n v="156297760"/>
    <n v="0.47651756097560977"/>
    <m/>
    <m/>
    <m/>
    <m/>
    <m/>
    <s v="1.Review of the concept note and development of the project proposal                                                            2. Support to the development of feasibility study"/>
    <n v="700000"/>
    <s v="Energy"/>
    <s v="Energy"/>
    <s v="EDCL"/>
    <s v="Sectoral Ministry"/>
    <m/>
    <x v="5"/>
    <m/>
    <m/>
    <s v="To be determined"/>
    <s v="Medium"/>
    <s v="Project"/>
    <m/>
    <m/>
    <s v="To be determined"/>
    <m/>
    <x v="8"/>
    <n v="156297760"/>
    <s v="concept Note 2021, 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6"/>
    <n v="1953722"/>
    <n v="5.9564695121951221E-3"/>
    <m/>
    <m/>
    <m/>
    <m/>
    <m/>
    <s v="1.Review of the concept note and development of the project proposal                                                            2. Support to the development of feasibility study"/>
    <n v="700000"/>
    <s v="Energy"/>
    <s v="Energy"/>
    <s v="EDCL"/>
    <s v="Sectoral Ministry"/>
    <m/>
    <x v="5"/>
    <m/>
    <m/>
    <s v="To be determined"/>
    <s v="Medium"/>
    <s v="Project"/>
    <m/>
    <m/>
    <s v="To be determined"/>
    <m/>
    <x v="8"/>
    <n v="1953722"/>
    <s v="Feasiblity Study 2022"/>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7"/>
    <n v="1562977.6"/>
    <n v="4.765175609756098E-3"/>
    <m/>
    <m/>
    <m/>
    <m/>
    <m/>
    <s v="1.Review of the concept note and development of the project proposal                                                            2. Support to the development of feasibility study"/>
    <n v="700000"/>
    <s v="Energy"/>
    <s v="Energy"/>
    <s v="EDCL"/>
    <s v="Sectoral Ministry"/>
    <m/>
    <x v="5"/>
    <m/>
    <m/>
    <s v="To be determined"/>
    <s v="Medium"/>
    <s v="Project"/>
    <m/>
    <m/>
    <s v="To be determined"/>
    <m/>
    <x v="8"/>
    <n v="1562977.6"/>
    <s v="Feasiblity Study 2019"/>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8"/>
    <n v="10016650.011895824"/>
    <n v="3.0538567109438489E-2"/>
    <n v="4610525.0059479121"/>
    <n v="4610525.0059479121"/>
    <m/>
    <n v="795600"/>
    <m/>
    <s v="Not Applicable"/>
    <s v="Not Applicable"/>
    <s v="Energy"/>
    <s v="Energy"/>
    <s v="REG, EDCL"/>
    <s v="Sectoral Ministry"/>
    <m/>
    <x v="2"/>
    <n v="2020"/>
    <n v="2026"/>
    <s v="Start date: 01/07/2020_x000a_End date: 30/06/2022_x000a_Extended to 2026"/>
    <s v="Not Applicable"/>
    <s v="Project"/>
    <s v="Ministry of Finance and Economic Planning (MINECOFIN)/GoR"/>
    <s v="Government of Rwanda(GoR)"/>
    <s v="Government of Rwanda(GoR)"/>
    <m/>
    <x v="8"/>
    <n v="10016650.011895824"/>
    <s v="11 Districts including Nyagatare, Gicumbi, Burera, Musanze, Rubavu, Nyamasheke, Rusizi, Nyaruguru, Gisagara, Bugesera and Rutsiro.                                                                                   Extended from Concluded with $9,221,050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69"/>
    <n v="214000000"/>
    <n v="0.65243902439024393"/>
    <m/>
    <m/>
    <m/>
    <m/>
    <m/>
    <s v="1.Review of the concept note and development of the project proposal  2. Support to the development of feasibility study"/>
    <n v="700000"/>
    <s v="Energy"/>
    <s v="Energy"/>
    <s v="REG, EDCL"/>
    <s v="Sectoral Ministry"/>
    <m/>
    <x v="5"/>
    <m/>
    <m/>
    <s v="To be determined"/>
    <s v="Medium"/>
    <s v="Technical Assistance"/>
    <s v="Ministry of Finance and Economic Planning (MINECOFIN)/GoR"/>
    <m/>
    <s v="To be determined"/>
    <s v="2. Policy, Strategy &amp; Legislation"/>
    <x v="8"/>
    <n v="214000000"/>
    <s v="LCPDP update is undertaken  on an annual basis"/>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0"/>
    <n v="1412653.019599749"/>
    <n v="4.3068689621943565E-3"/>
    <n v="1104553.019599749"/>
    <m/>
    <m/>
    <n v="308100"/>
    <m/>
    <s v="Not Applicable"/>
    <s v="Not Applicable"/>
    <s v="Energy"/>
    <s v="Energy"/>
    <s v="REG, EDCL"/>
    <s v="Sectoral Ministry"/>
    <m/>
    <x v="2"/>
    <n v="2020"/>
    <n v="2026"/>
    <s v="Start date: 01/07/2020_x000a_Current End date: 30/06/22_x000a_Extended to 2026"/>
    <s v="Not Applicable"/>
    <s v="Project"/>
    <s v="Ministry of Finance and Economic Planning (MINECOFIN)/GoR"/>
    <s v="Government of Rwanda(GoR)"/>
    <s v="Government of Rwanda(GoR)"/>
    <s v="3. Budgeting &amp; Investment"/>
    <x v="8"/>
    <n v="1412653.019599749"/>
    <s v="Muhanga.                                                                                       Extended from Concluded ($1,104,553)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1"/>
    <n v="886593.31950892799"/>
    <n v="2.7030284131369757E-3"/>
    <n v="181131.10650297601"/>
    <n v="181131.10650297601"/>
    <n v="181131.10650297601"/>
    <n v="343200"/>
    <m/>
    <s v="Not Applicable"/>
    <s v="Not Applicable"/>
    <s v="Energy"/>
    <s v="Energy"/>
    <s v="REG, EDCL"/>
    <s v="Sectoral Ministry"/>
    <m/>
    <x v="2"/>
    <s v="2020*"/>
    <n v="2024"/>
    <s v="Start date: 01/07/2017_x000a_End date: 30/06/2024_x000a_"/>
    <s v="Not Applicable"/>
    <s v="Project"/>
    <s v="Ministry of Finance and Economic Planning (MINECOFIN)/GoR"/>
    <s v="Government of Rwanda(GoR)"/>
    <s v="Government of Rwanda(GoR)"/>
    <s v="3. Budgeting &amp; Investment"/>
    <x v="8"/>
    <n v="724524.42601190403"/>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2"/>
    <n v="9625733.5626781825"/>
    <n v="2.9346748666701776E-2"/>
    <n v="4812866.7813390912"/>
    <n v="4812866.7813390912"/>
    <m/>
    <m/>
    <m/>
    <s v="Not Applicable"/>
    <s v="Not Applicable"/>
    <s v="Energy"/>
    <s v="Energy"/>
    <s v="REG, EDCL"/>
    <s v="Sectoral Ministry"/>
    <m/>
    <x v="2"/>
    <s v="2020*"/>
    <n v="2022"/>
    <s v="Start date: 01/07/2016_x000a_End date: 30/06/2022_x000a_"/>
    <s v="Not Applicable"/>
    <s v="Project"/>
    <s v="Ministry of Finance and Economic Planning (MINECOFIN)/GoR"/>
    <s v="Government of Rwanda(GoR)"/>
    <s v="Government of Rwanda(GoR)"/>
    <s v="3. Budgeting &amp; Investment"/>
    <x v="8"/>
    <n v="9625733.5626781825"/>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3"/>
    <n v="77493.190110267824"/>
    <n v="2.3625972594593848E-4"/>
    <m/>
    <m/>
    <m/>
    <m/>
    <m/>
    <s v="Not Applicable"/>
    <s v="Not Applicable"/>
    <s v="Energy"/>
    <s v="Energy"/>
    <s v="REG, EDCL"/>
    <s v="Sectoral Ministry"/>
    <m/>
    <x v="1"/>
    <n v="2020"/>
    <n v="2022"/>
    <s v="Start date: 01/07/2020_x000a_End date: 30/06/2022_x000a_"/>
    <s v="Not Applicable"/>
    <s v="Project"/>
    <s v="Ministry of Finance and Economic Planning (MINECOFIN)/GoR"/>
    <s v="Government of Rwanda(GoR)"/>
    <s v="Government of Rwanda(GoR)"/>
    <s v="3. Budgeting &amp; Investment"/>
    <x v="8"/>
    <n v="77493.190110267824"/>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4"/>
    <n v="5346024.618332142"/>
    <n v="1.6298855543695555E-2"/>
    <n v="3513024.6183321415"/>
    <m/>
    <m/>
    <n v="1833000"/>
    <m/>
    <s v="Not Applicable"/>
    <s v="Not Applicable"/>
    <s v="Energy"/>
    <s v="Energy"/>
    <s v="REG, EDCL"/>
    <s v="Sectoral Ministry"/>
    <m/>
    <x v="2"/>
    <n v="2020"/>
    <n v="2026"/>
    <s v="Start date: 01/07/2020_x000a_End date: 30/06/2024_x000a_Extended to 2026"/>
    <s v="Not Applicable"/>
    <s v="Project"/>
    <s v="Ministry of Finance and Economic Planning (MINECOFIN)/GoR"/>
    <s v="Government of Rwanda(GoR)"/>
    <s v="Government of Rwanda(GoR)"/>
    <s v="3. Budgeting &amp; Investment"/>
    <x v="8"/>
    <n v="5346024.618332142"/>
    <s v="Updated from planned ($3,513,025)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5"/>
    <n v="5194876.2343758512"/>
    <n v="1.5838037299926375E-2"/>
    <m/>
    <m/>
    <m/>
    <m/>
    <m/>
    <s v="Not Applicable"/>
    <s v="Not Applicable"/>
    <s v="Energy"/>
    <s v="Energy"/>
    <s v="REG, EDCL"/>
    <s v="Sectoral Ministry"/>
    <m/>
    <x v="2"/>
    <n v="2020"/>
    <n v="2023"/>
    <s v="Start date: 08/04/2020_x000a_End date: 30/06/2023_x000a_"/>
    <s v="Not Applicable"/>
    <s v="Project"/>
    <s v="Ministry of Finance and Economic Planning (MINECOFIN)/GoR"/>
    <s v="Government of Rwanda(GoR)"/>
    <s v="Government of Rwanda(GoR)"/>
    <s v="3. Budgeting &amp; Investment"/>
    <x v="8"/>
    <n v="5194876.2343758512"/>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6"/>
    <n v="10705039.651799999"/>
    <n v="3.2637316011585364E-2"/>
    <m/>
    <m/>
    <m/>
    <n v="9100983.4718399998"/>
    <n v="1604056.1799599999"/>
    <s v="Not Applicable"/>
    <s v="Not Applicable"/>
    <s v="Energy"/>
    <s v="Energy"/>
    <s v="REG, EDCL"/>
    <s v="Sectoral Ministry"/>
    <m/>
    <x v="2"/>
    <n v="2021"/>
    <n v="2026"/>
    <s v="Start date: 01/07/2021_x000a_End date: 30/06/2030                  Updated to 2026_x000a_"/>
    <s v="Not Applicable"/>
    <s v="Project"/>
    <s v="Energy Access and Quality Improvement Project (EAQIP)/AfDB"/>
    <s v="Grant/GoR"/>
    <s v="Multirateral"/>
    <s v="3. Budgeting &amp; Investment"/>
    <x v="8"/>
    <n v="10705039.651800001"/>
    <s v="Updated from planned ($135,379,197)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7"/>
    <n v="138763076.56926"/>
    <n v="0.42305816027213416"/>
    <m/>
    <m/>
    <m/>
    <n v="48854664.679080002"/>
    <n v="89908411.890179992"/>
    <s v="Not Applicable"/>
    <s v="Not Applicable"/>
    <s v="Energy"/>
    <s v="Energy"/>
    <s v="REG, EDCL"/>
    <s v="Sectoral Ministry"/>
    <m/>
    <x v="2"/>
    <n v="2021"/>
    <n v="2026"/>
    <s v="Start date: 01/07/2021_x000a_End date: 30/06/2030                  Updated to 2026_x000a_"/>
    <s v="Not Applicable"/>
    <s v="Project"/>
    <s v="Energy Access and Quality Improvement Project (EAQIP)/AfDB"/>
    <s v="Grant/GoR"/>
    <s v="Multirateral"/>
    <s v="3. Budgeting &amp; Investment"/>
    <x v="8"/>
    <n v="138763076.56926"/>
    <s v="New project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8"/>
    <n v="15115043.25708"/>
    <n v="4.6082448954512197E-2"/>
    <m/>
    <m/>
    <m/>
    <n v="4982045.7258000001"/>
    <n v="10132997.53128"/>
    <s v="Not Applicable"/>
    <s v="Not Applicable"/>
    <s v="Energy"/>
    <s v="Energy"/>
    <s v="REG, EDCL"/>
    <s v="Sectoral Ministry"/>
    <m/>
    <x v="2"/>
    <n v="2021"/>
    <n v="2026"/>
    <s v="Start date: 01/07/2021_x000a_End date: 30/06/2026_x000a_Updated to 2026"/>
    <s v="Not Applicable"/>
    <s v="Project"/>
    <s v="OPEC/ SAUDI"/>
    <s v="Grant/GoR"/>
    <s v="Multirateral"/>
    <s v="3. Budgeting &amp; Investment"/>
    <x v="8"/>
    <n v="15115043.25708"/>
    <s v="Extended from Planned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79"/>
    <n v="91357960.100940004"/>
    <n v="0.27853036616140248"/>
    <m/>
    <m/>
    <m/>
    <n v="19596905.160300002"/>
    <n v="71761054.940640002"/>
    <s v="Not Applicable"/>
    <s v="Not Applicable"/>
    <s v="Energy"/>
    <s v="Energy"/>
    <s v="REG, EDCL"/>
    <s v="Sectoral Ministry"/>
    <m/>
    <x v="2"/>
    <n v="2021"/>
    <n v="2030"/>
    <s v="Start date: 01/07/2021_x000a_End date: 30/06/2030_x000a_Extended to 2026"/>
    <s v="Not Applicable"/>
    <s v="Project"/>
    <s v="AfDB"/>
    <s v="Grant/GoR"/>
    <s v="Multirateral"/>
    <s v="3. Budgeting &amp; Investment"/>
    <x v="8"/>
    <n v="91357960.100940004"/>
    <s v="Extended from Planned ($395,483,181)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0"/>
    <n v="66225878.159999996"/>
    <n v="0.2019081651219512"/>
    <m/>
    <m/>
    <m/>
    <n v="11510054.4"/>
    <n v="54715823.759999998"/>
    <s v="Not Applicable"/>
    <s v="Not Applicable"/>
    <s v="Energy"/>
    <s v="Energy"/>
    <s v="REG, EDCL"/>
    <s v="Sectoral Ministry"/>
    <m/>
    <x v="2"/>
    <n v="2021"/>
    <n v="2030"/>
    <s v="Start date: 01/07/2021_x000a_End date: 30/06/2030_x000a_Updated to 2026"/>
    <s v="Not Applicable"/>
    <s v="Project"/>
    <s v="European Investment Bank  (EIB) "/>
    <s v="Grant/GoR"/>
    <s v="Multirateral"/>
    <s v="3. Budgeting &amp; Investment"/>
    <x v="8"/>
    <n v="66225878.159999996"/>
    <s v="Extended from Planned ($169,223,996)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1"/>
    <n v="10438369.67784"/>
    <n v="3.1824297798292683E-2"/>
    <m/>
    <m/>
    <m/>
    <n v="5019152.88576"/>
    <n v="5419216.79208"/>
    <s v="Not Applicable"/>
    <s v="Not Applicable"/>
    <s v="Energy"/>
    <s v="Energy"/>
    <s v="REG, EDCL"/>
    <s v="Sectoral Ministry"/>
    <m/>
    <x v="2"/>
    <n v="2021"/>
    <n v="2030"/>
    <s v="Start date: 26/11/2020_x000a_End date: 30/12/2030_x000a_Updated to 2026"/>
    <s v="Not Applicable"/>
    <s v="Project"/>
    <s v="KOREA/ EDCF"/>
    <s v="Loan"/>
    <s v="Multirateral"/>
    <s v="3. Budgeting &amp; Investment"/>
    <x v="8"/>
    <n v="10438369.67784"/>
    <s v="Extended from Planned ($78,323,058)  to ongoing MINECOFIN MTPIP 2023-2026"/>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2"/>
    <n v="16574605.963298533"/>
    <n v="5.0532335253958942E-2"/>
    <m/>
    <m/>
    <m/>
    <m/>
    <m/>
    <s v="Not Applicable"/>
    <s v="Not Applicable"/>
    <s v="Energy"/>
    <s v="Energy"/>
    <s v="REG, EDCL"/>
    <s v="Sectoral Ministry"/>
    <m/>
    <x v="4"/>
    <n v="2020"/>
    <n v="2025"/>
    <s v="Start date: 23/09/2020_x000a_End date: 30/06/2025_x000a_"/>
    <s v="Not Applicable"/>
    <s v="Project"/>
    <s v="Ministry of Finance and Economic Planning (MINECOFIN)/GoR"/>
    <s v="Government of Rwanda(GoR)"/>
    <s v="Government of Rwanda(GoR)"/>
    <s v="3. Budgeting &amp; Investment"/>
    <x v="8"/>
    <n v="16574605.963298533"/>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3"/>
    <n v="11165750.737111608"/>
    <n v="3.4041922978998801E-2"/>
    <m/>
    <m/>
    <m/>
    <m/>
    <m/>
    <s v="Not Applicable"/>
    <s v="Not Applicable"/>
    <s v="Energy"/>
    <s v="Energy"/>
    <s v="REG, EDCL"/>
    <s v="Sectoral Ministry"/>
    <m/>
    <x v="4"/>
    <n v="2020"/>
    <n v="2023"/>
    <s v="Start date: 23/09/2020_x000a_End date: 30/06/2023_x000a_"/>
    <s v="Not Applicable"/>
    <s v="Project"/>
    <s v="Ministry of Finance and Economic Planning (MINECOFIN)/GoR"/>
    <s v="Government of Rwanda(GoR)"/>
    <s v="Government of Rwanda(GoR)"/>
    <s v="3. Budgeting &amp; Investment"/>
    <x v="8"/>
    <n v="11165750.73711160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4"/>
    <n v="6576685.6439085538"/>
    <n v="2.005087086557486E-2"/>
    <m/>
    <m/>
    <m/>
    <m/>
    <m/>
    <s v="Not Applicable"/>
    <s v="Not Applicable"/>
    <s v="Energy"/>
    <s v="Energy"/>
    <s v="REG, EDCL"/>
    <s v="Sectoral Ministry"/>
    <m/>
    <x v="4"/>
    <n v="2020"/>
    <n v="2023"/>
    <s v="Start date: 23/09/2020_x000a_End date: 30/06/2023_x000a_"/>
    <s v="Not Applicable"/>
    <s v="Project"/>
    <s v="Ministry of Finance and Economic Planning (MINECOFIN)/GoR"/>
    <s v="Government of Rwanda(GoR)"/>
    <s v="Government of Rwanda(GoR)"/>
    <s v="3. Budgeting &amp; Investment"/>
    <x v="8"/>
    <n v="6576685.643908553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5"/>
    <n v="8768914.1911892425"/>
    <n v="2.6734494485333056E-2"/>
    <m/>
    <m/>
    <m/>
    <m/>
    <m/>
    <s v="Not Applicable"/>
    <s v="Not Applicable"/>
    <s v="Energy"/>
    <s v="Energy"/>
    <s v="REG, EDCL"/>
    <s v="Sectoral Ministry"/>
    <m/>
    <x v="4"/>
    <n v="2020"/>
    <n v="2024"/>
    <s v="Start date: 23/09/2020_x000a_End date: 30/06/2024_x000a_"/>
    <s v="Not Applicable"/>
    <s v="Project"/>
    <s v="Ministry of Finance and Economic Planning (MINECOFIN)/GoR"/>
    <s v="Government of Rwanda(GoR)"/>
    <s v="Government of Rwanda(GoR)"/>
    <s v="3. Budgeting &amp; Investment"/>
    <x v="8"/>
    <n v="8768914.1911892425"/>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6"/>
    <n v="3018650.7220921875"/>
    <n v="9.2032034210127664E-3"/>
    <m/>
    <m/>
    <m/>
    <m/>
    <m/>
    <s v="Not Applicable"/>
    <s v="Not Applicable"/>
    <s v="Energy"/>
    <s v="Energy"/>
    <s v="REG, EDCL"/>
    <s v="Sectoral Ministry"/>
    <m/>
    <x v="4"/>
    <n v="2020"/>
    <n v="2023"/>
    <s v="Start date: 23/09/2020_x000a_End date: 30/06/2023_x000a_"/>
    <s v="Not Applicable"/>
    <s v="Project"/>
    <s v="Ministry of Finance and Economic Planning (MINECOFIN)/GoR"/>
    <s v="Government of Rwanda(GoR)"/>
    <s v="Government of Rwanda(GoR)"/>
    <s v="3. Budgeting &amp; Investment"/>
    <x v="8"/>
    <n v="3018650.7220921875"/>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7"/>
    <n v="83812576.185492516"/>
    <n v="0.25552614690698938"/>
    <m/>
    <m/>
    <m/>
    <m/>
    <m/>
    <s v="Not Applicable"/>
    <s v="Not Applicable"/>
    <s v="Energy"/>
    <s v="Energy"/>
    <s v="REG, EDCL"/>
    <s v="Sectoral Ministry"/>
    <m/>
    <x v="4"/>
    <n v="2020"/>
    <n v="2025"/>
    <s v="Start date: 30/12/2020_x000a_End date: 30/06/2025_x000a_"/>
    <s v="Not Applicable"/>
    <s v="Project"/>
    <s v="Ministry of Finance and Economic Planning (MINECOFIN)/GoR"/>
    <s v="Government of Rwanda(GoR)"/>
    <s v="Government of Rwanda(GoR)"/>
    <s v="3. Budgeting &amp; Investment"/>
    <x v="8"/>
    <n v="83812576.185492516"/>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8"/>
    <n v="33280938.150289916"/>
    <n v="0.10146627484844487"/>
    <m/>
    <m/>
    <m/>
    <m/>
    <m/>
    <s v="Not Applicable"/>
    <s v="Not Applicable"/>
    <s v="Energy"/>
    <s v="Energy"/>
    <s v="REG, EDCL"/>
    <s v="Sectoral Ministry"/>
    <m/>
    <x v="4"/>
    <n v="2020"/>
    <n v="2025"/>
    <s v="Start date: 30/12/2020_x000a_End date: 30/06/2025_x000a_"/>
    <s v="Not Applicable"/>
    <s v="Project"/>
    <s v="Ministry of Finance and Economic Planning (MINECOFIN)/GoR"/>
    <s v="Government of Rwanda(GoR)"/>
    <s v="Government of Rwanda(GoR)"/>
    <s v="3. Budgeting &amp; Investment"/>
    <x v="8"/>
    <n v="33280938.150289916"/>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89"/>
    <n v="19218265.105025828"/>
    <n v="5.8592271661664107E-2"/>
    <m/>
    <m/>
    <m/>
    <m/>
    <m/>
    <s v="Not Applicable"/>
    <s v="Not Applicable"/>
    <s v="Energy"/>
    <s v="Energy"/>
    <s v="REG, EDCL"/>
    <s v="Sectoral Ministry"/>
    <m/>
    <x v="4"/>
    <n v="2020"/>
    <n v="2024"/>
    <s v="Start date: 30/12/2020_x000a_End date: 30/06/2024_x000a_"/>
    <s v="Not Applicable"/>
    <s v="Project"/>
    <s v="Ministry of Finance and Economic Planning (MINECOFIN)/GoR"/>
    <s v="Government of Rwanda(GoR)"/>
    <s v="Government of Rwanda(GoR)"/>
    <s v="3. Budgeting &amp; Investment"/>
    <x v="8"/>
    <n v="19218265.10502582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0"/>
    <n v="26414345.157880068"/>
    <n v="8.0531540115488007E-2"/>
    <m/>
    <m/>
    <m/>
    <m/>
    <m/>
    <s v="Not Applicable"/>
    <s v="Not Applicable"/>
    <s v="Energy"/>
    <s v="Energy"/>
    <s v="REG, EDCL"/>
    <s v="Sectoral Ministry"/>
    <m/>
    <x v="4"/>
    <n v="2020"/>
    <n v="2024"/>
    <s v="Start date: 30/12/2020_x000a_End date: 30/06/2024_x000a_"/>
    <s v="Not Applicable"/>
    <s v="Project"/>
    <s v="Ministry of Finance and Economic Planning (MINECOFIN)/GoR"/>
    <s v="Government of Rwanda(GoR)"/>
    <s v="Government of Rwanda(GoR)"/>
    <s v="3. Budgeting &amp; Investment"/>
    <x v="8"/>
    <n v="26414345.15788006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1"/>
    <n v="34732480.313232183"/>
    <n v="0.10589170827204934"/>
    <m/>
    <m/>
    <m/>
    <m/>
    <m/>
    <s v="Not Applicable"/>
    <s v="Not Applicable"/>
    <s v="Energy"/>
    <s v="Energy"/>
    <s v="REG, EDCL"/>
    <s v="Sectoral Ministry"/>
    <m/>
    <x v="4"/>
    <n v="2020"/>
    <n v="2025"/>
    <s v="Start date: 30/12/2020_x000a_End date: 30/06/2025_x000a_"/>
    <s v="Not Applicable"/>
    <s v="Project"/>
    <s v="Ministry of Finance and Economic Planning (MINECOFIN)/GoR"/>
    <s v="Government of Rwanda(GoR)"/>
    <s v="Government of Rwanda(GoR)"/>
    <s v="3. Budgeting &amp; Investment"/>
    <x v="8"/>
    <n v="34732480.313232183"/>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2"/>
    <n v="21734285.198857103"/>
    <n v="6.6263064630661894E-2"/>
    <m/>
    <m/>
    <m/>
    <m/>
    <m/>
    <s v="Not Applicable"/>
    <s v="Not Applicable"/>
    <s v="Energy"/>
    <s v="Energy"/>
    <s v="REG, EDCL"/>
    <s v="Sectoral Ministry"/>
    <m/>
    <x v="4"/>
    <n v="2020"/>
    <n v="2024"/>
    <s v="Start date: 30/12/2020_x000a_End date: 30/06/2024_x000a_"/>
    <s v="Not Applicable"/>
    <s v="Project"/>
    <s v="Ministry of Finance and Economic Planning (MINECOFIN)/GoR"/>
    <s v="Government of Rwanda(GoR)"/>
    <s v="Government of Rwanda(GoR)"/>
    <s v="3. Budgeting &amp; Investment"/>
    <x v="8"/>
    <n v="21734285.198857103"/>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3"/>
    <n v="30473279.039964929"/>
    <n v="9.2906338536478436E-2"/>
    <m/>
    <m/>
    <m/>
    <m/>
    <m/>
    <s v="Not Applicable"/>
    <s v="Not Applicable"/>
    <s v="Energy"/>
    <s v="Energy"/>
    <s v="REG, EDCL"/>
    <s v="Sectoral Ministry"/>
    <m/>
    <x v="4"/>
    <n v="2020"/>
    <n v="2026"/>
    <s v="Start date: 30/12/2020_x000a_End date: 30/06/2026_x000a_"/>
    <s v="Not Applicable"/>
    <s v="Project"/>
    <s v="Ministry of Finance and Economic Planning (MINECOFIN)/GoR"/>
    <s v="Government of Rwanda(GoR)"/>
    <s v="Government of Rwanda(GoR)"/>
    <s v="3. Budgeting &amp; Investment"/>
    <x v="8"/>
    <n v="30473279.039964929"/>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4"/>
    <n v="26293504.31684288"/>
    <n v="8.0163122917203899E-2"/>
    <m/>
    <m/>
    <m/>
    <m/>
    <m/>
    <s v="Not Applicable"/>
    <s v="Not Applicable"/>
    <s v="Energy"/>
    <s v="Energy"/>
    <s v="REG, EDCL"/>
    <s v="Sectoral Ministry"/>
    <m/>
    <x v="4"/>
    <n v="2020"/>
    <n v="2026"/>
    <s v="Start date: 30/12/2020_x000a_End date: 30/06/2026_x000a_"/>
    <s v="Not Applicable"/>
    <s v="Project"/>
    <s v="Ministry of Finance and Economic Planning (MINECOFIN)/GoR"/>
    <s v="Government of Rwanda(GoR)"/>
    <s v="Government of Rwanda(GoR)"/>
    <s v="3. Budgeting &amp; Investment"/>
    <x v="8"/>
    <n v="26293504.3168428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5"/>
    <n v="21972607.673062816"/>
    <n v="6.6989657539825664E-2"/>
    <m/>
    <m/>
    <m/>
    <m/>
    <m/>
    <s v="Not Applicable"/>
    <s v="Not Applicable"/>
    <s v="Energy"/>
    <s v="Energy"/>
    <s v="REG, EDCL"/>
    <s v="Sectoral Ministry"/>
    <m/>
    <x v="4"/>
    <n v="2020"/>
    <n v="2026"/>
    <s v="Start date: 30/12/2020_x000a_End date: 30/06/2026_x000a_"/>
    <s v="Not Applicable"/>
    <s v="Project"/>
    <s v="Ministry of Finance and Economic Planning (MINECOFIN)/GoR"/>
    <s v="Government of Rwanda(GoR)"/>
    <s v="Government of Rwanda(GoR)"/>
    <s v="3. Budgeting &amp; Investment"/>
    <x v="8"/>
    <n v="21972607.673062816"/>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6"/>
    <n v="11018075.135739809"/>
    <n v="3.3591692487011611E-2"/>
    <m/>
    <m/>
    <m/>
    <m/>
    <m/>
    <s v="Not Applicable"/>
    <s v="Not Applicable"/>
    <s v="Energy"/>
    <s v="Energy"/>
    <s v="REG, EDCL"/>
    <s v="Sectoral Ministry"/>
    <m/>
    <x v="4"/>
    <n v="2020"/>
    <n v="2026"/>
    <s v="Start date: 30/12/2020_x000a_End date: 30/06/2026_x000a_"/>
    <s v="Not Applicable"/>
    <s v="Project"/>
    <s v="Ministry of Finance and Economic Planning (MINECOFIN)/GoR"/>
    <s v="Government of Rwanda(GoR)"/>
    <s v="Government of Rwanda(GoR)"/>
    <s v="3. Budgeting &amp; Investment"/>
    <x v="8"/>
    <n v="11018075.135739809"/>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7"/>
    <n v="33192177.744811736"/>
    <n v="0.10119566385613334"/>
    <m/>
    <m/>
    <m/>
    <m/>
    <m/>
    <s v="Not Applicable"/>
    <s v="Not Applicable"/>
    <s v="Energy"/>
    <s v="Energy"/>
    <s v="REG, EDCL"/>
    <s v="Sectoral Ministry"/>
    <m/>
    <x v="4"/>
    <n v="2020"/>
    <n v="2026"/>
    <s v="Start date: 30/12/2020_x000a_End date: 30/06/2026_x000a_"/>
    <s v="Not Applicable"/>
    <s v="Project"/>
    <s v="Ministry of Finance and Economic Planning (MINECOFIN)/GoR"/>
    <s v="Government of Rwanda(GoR)"/>
    <s v="Government of Rwanda(GoR)"/>
    <s v="3. Budgeting &amp; Investment"/>
    <x v="8"/>
    <n v="33192177.744811736"/>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8"/>
    <n v="2217492.1280196011"/>
    <n v="6.7606467317670761E-3"/>
    <m/>
    <m/>
    <m/>
    <m/>
    <m/>
    <s v="Not Applicable"/>
    <s v="Not Applicable"/>
    <s v="Energy"/>
    <s v="Energy"/>
    <s v="REG, EDCL"/>
    <s v="Sectoral Ministry"/>
    <m/>
    <x v="4"/>
    <n v="2020"/>
    <n v="2023"/>
    <s v="Start date: 30/12/2020_x000a_End date: 30/06/2023_x000a_"/>
    <s v="Not Applicable"/>
    <s v="Technical Assistance"/>
    <s v="Ministry of Finance and Economic Planning (MINECOFIN)/GoR"/>
    <s v="Government of Rwanda(GoR)"/>
    <s v="Government of Rwanda(GoR)"/>
    <s v="1. Knowledge Products (Capacity Building or Technology Transfer)"/>
    <x v="8"/>
    <n v="2217492.1280196011"/>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299"/>
    <n v="12469462.954978714"/>
    <n v="3.801665535054486E-2"/>
    <m/>
    <m/>
    <m/>
    <m/>
    <m/>
    <s v="Not Applicable"/>
    <s v="Not Applicable"/>
    <s v="Energy"/>
    <s v="Energy"/>
    <s v="REG, EDCL"/>
    <s v="Sectoral Ministry"/>
    <m/>
    <x v="4"/>
    <n v="2020"/>
    <n v="2026"/>
    <s v="Start date: 26/11/2020_x000a_End date: 30/06/2026_x000a_"/>
    <s v="Not Applicable"/>
    <s v="Project"/>
    <s v="Ministry of Finance and Economic Planning (MINECOFIN)/GoR"/>
    <s v="Government of Rwanda(GoR)"/>
    <s v="Government of Rwanda(GoR)"/>
    <s v="3. Budgeting &amp; Investment"/>
    <x v="8"/>
    <n v="12469462.954978714"/>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0"/>
    <n v="5424402.6373895928"/>
    <n v="1.6537812918870711E-2"/>
    <m/>
    <m/>
    <m/>
    <m/>
    <m/>
    <s v="Not Applicable"/>
    <s v="Not Applicable"/>
    <s v="Energy"/>
    <s v="Energy"/>
    <s v="REG, EDCL"/>
    <s v="Sectoral Ministry"/>
    <m/>
    <x v="4"/>
    <n v="2020"/>
    <n v="2024"/>
    <s v="Start date: 20/02/2020_x000a_End date: 30/06/2024_x000a_"/>
    <s v="Not Applicable"/>
    <s v="Project"/>
    <s v="Ministry of Finance and Economic Planning (MINECOFIN)/GoR"/>
    <s v="Government of Rwanda(GoR)"/>
    <s v="Government of Rwanda(GoR)"/>
    <s v="3. Budgeting &amp; Investment"/>
    <x v="8"/>
    <n v="5424402.637389592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1"/>
    <n v="516621.26740178547"/>
    <n v="1.5750648396395898E-3"/>
    <m/>
    <m/>
    <m/>
    <m/>
    <m/>
    <s v="Not Applicable"/>
    <s v="Not Applicable"/>
    <s v="Energy"/>
    <s v="Energy"/>
    <s v="REG, EDCL"/>
    <s v="Sectoral Ministry"/>
    <m/>
    <x v="4"/>
    <n v="2020"/>
    <n v="2023"/>
    <s v="Start date: 30/09/2020_x000a_End date: 30/06/2023_x000a_"/>
    <s v="Not Applicable"/>
    <s v="Technical Assistance"/>
    <s v="Ministry of Finance and Economic Planning (MINECOFIN)/GoR"/>
    <s v="Government of Rwanda(GoR)"/>
    <s v="Government of Rwanda(GoR)"/>
    <s v="1. Knowledge Products (Capacity Building or Technology Transfer)"/>
    <x v="8"/>
    <n v="516621.26740178547"/>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2"/>
    <n v="1370368.6497154038"/>
    <n v="4.1779532003518409E-3"/>
    <n v="1370368.6497154038"/>
    <m/>
    <m/>
    <m/>
    <m/>
    <s v="1.Review of the concept note and development of the project proposal 2.stakeholders engagement "/>
    <n v="500000"/>
    <s v="Energy"/>
    <s v="Energy"/>
    <s v="REG, EDCL"/>
    <s v="Sectoral Ministry"/>
    <m/>
    <x v="5"/>
    <s v="2020*"/>
    <n v="2022"/>
    <s v="Start date: 01/07/2019_x000a_End date: 30/06/2022_x000a_"/>
    <s v="High"/>
    <s v="Project"/>
    <s v="Ministry of Finance and Economic Planning (MINECOFIN)/GoR"/>
    <m/>
    <s v="To be determined"/>
    <s v="3. Budgeting &amp; Investment"/>
    <x v="8"/>
    <n v="1370368.6497154038"/>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3"/>
    <n v="5577596.3748760056"/>
    <n v="1.7004866996573189E-2"/>
    <m/>
    <m/>
    <m/>
    <m/>
    <m/>
    <s v="1.Review of the concept note and development of the project proposal       2. Support to the development of feasibility study"/>
    <n v="800000"/>
    <s v="Energy"/>
    <s v="Energy"/>
    <s v="REG, EDCL"/>
    <s v="Sectoral Ministry"/>
    <m/>
    <x v="5"/>
    <n v="2020"/>
    <n v="2022"/>
    <s v="Start date: 01/07/2020_x000a_End date: 30/06/2022_x000a_"/>
    <s v="Medium"/>
    <s v="Project"/>
    <s v="Ministry of Finance and Economic Planning (MINECOFIN)/GoR"/>
    <m/>
    <s v="To be determined"/>
    <s v="3. Budgeting &amp; Investment"/>
    <x v="8"/>
    <n v="5577596.3748760056"/>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4"/>
    <n v="7271606.6714147739"/>
    <n v="2.216953253480114E-2"/>
    <m/>
    <m/>
    <m/>
    <m/>
    <m/>
    <s v="1.Review of the concept note and development of the project proposal          2. Support to the development of feasibility study"/>
    <n v="800000"/>
    <s v="Energy"/>
    <s v="Energy"/>
    <s v="REG, EDCL"/>
    <s v="Sectoral Ministry"/>
    <m/>
    <x v="5"/>
    <n v="2020"/>
    <n v="2023"/>
    <s v="Start date: 01/07/2020_x000a_End date: 30/06/2023_x000a_"/>
    <s v="Medium"/>
    <s v="Project"/>
    <s v="Ministry of Finance and Economic Planning (MINECOFIN)/GoR"/>
    <m/>
    <s v="To be determined"/>
    <s v="3. Budgeting &amp; Investment"/>
    <x v="8"/>
    <n v="7271606.6714147739"/>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5"/>
    <n v="13412647.831769781"/>
    <n v="4.0892218999298111E-2"/>
    <m/>
    <m/>
    <m/>
    <m/>
    <m/>
    <s v="1.Review of the concept note and development of the project proposal          2. Support to the development of feasibility study"/>
    <n v="800000"/>
    <s v="Energy"/>
    <s v="Energy"/>
    <s v="REG, EDCL"/>
    <s v="Sectoral Ministry"/>
    <m/>
    <x v="5"/>
    <n v="2020"/>
    <n v="2023"/>
    <s v="Start date: 01/07/2020_x000a_End date: 30/06/2023_x000a_"/>
    <s v="Medium"/>
    <s v="Project"/>
    <s v="Ministry of Finance and Economic Planning (MINECOFIN)/GoR"/>
    <m/>
    <s v="To be determined"/>
    <s v="3. Budgeting &amp; Investment"/>
    <x v="8"/>
    <n v="13412647.831769781"/>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6"/>
    <n v="869404.48151053709"/>
    <n v="2.6506234192394422E-3"/>
    <m/>
    <m/>
    <m/>
    <m/>
    <m/>
    <s v="1.Review of the concept note and development of the project proposal           2. Support to the development of feasibility study"/>
    <n v="800000"/>
    <s v="Energy"/>
    <s v="Energy"/>
    <s v="REG, EDCL"/>
    <s v="Sectoral Ministry"/>
    <m/>
    <x v="5"/>
    <n v="2020"/>
    <n v="2023"/>
    <s v="Start date: 23/09/2020_x000a_End date: 30/06/2023_x000a_"/>
    <s v="Medium"/>
    <s v="Project"/>
    <s v="Ministry of Finance and Economic Planning (MINECOFIN)/GoR"/>
    <m/>
    <s v="To be determined"/>
    <s v="3. Budgeting &amp; Investment"/>
    <x v="8"/>
    <n v="869404.48151053709"/>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7"/>
    <n v="0"/>
    <n v="0"/>
    <m/>
    <m/>
    <m/>
    <m/>
    <m/>
    <s v=" Support to develop the concept note "/>
    <n v="800000"/>
    <s v="Energy"/>
    <s v="Energy"/>
    <s v="REG, EDCL"/>
    <s v="Sectoral Ministry"/>
    <m/>
    <x v="0"/>
    <n v="2020"/>
    <n v="2023"/>
    <s v="Start date: 01/07/2020_x000a_End date: 30/06/2023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8"/>
    <n v="0"/>
    <n v="0"/>
    <n v="0"/>
    <m/>
    <m/>
    <m/>
    <m/>
    <s v=" Support to develop the concept note "/>
    <n v="800000"/>
    <s v="Energy"/>
    <s v="Energy"/>
    <s v="REG, EDCL"/>
    <s v="Sectoral Ministry"/>
    <m/>
    <x v="0"/>
    <s v="2020*"/>
    <n v="2023"/>
    <s v="Start date: 01/07/2014_x000a_End date: 30/06/2023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09"/>
    <n v="0"/>
    <n v="0"/>
    <n v="0"/>
    <m/>
    <m/>
    <m/>
    <m/>
    <s v="Not Applicable"/>
    <s v="Not Applicable"/>
    <s v="Energy"/>
    <s v="Energy"/>
    <s v="REG, EDCL"/>
    <s v="Sectoral Ministry"/>
    <m/>
    <x v="0"/>
    <s v="2020*"/>
    <n v="2021"/>
    <s v="Start date: 01/07/2016_x000a_End date: 30/06/2021_x000a_"/>
    <s v="Low"/>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0"/>
    <n v="0"/>
    <n v="0"/>
    <n v="0"/>
    <m/>
    <m/>
    <m/>
    <m/>
    <s v="Not Applicable"/>
    <s v="Not Applicable"/>
    <s v="Energy"/>
    <s v="Energy"/>
    <s v="REG, EDCL"/>
    <s v="Sectoral Ministry"/>
    <m/>
    <x v="0"/>
    <s v="2020*"/>
    <n v="2021"/>
    <s v="Start date: 01/07/2019_x000a_End date: 30/06/2021_x000a_"/>
    <s v="Low"/>
    <s v="Technical Assistance"/>
    <s v="Ministry of Finance and Economic Planning (MINECOFIN)/GoR"/>
    <m/>
    <s v="To be determined"/>
    <s v="1. Knowledge Products (Capacity Building or Technology Transfer)"/>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1"/>
    <n v="16780.472948804403"/>
    <n v="5.1159978502452448E-5"/>
    <n v="16780.472948804403"/>
    <m/>
    <m/>
    <m/>
    <m/>
    <s v="Not Applicable"/>
    <s v="Not Applicable"/>
    <s v="Energy"/>
    <s v="Energy"/>
    <s v="REG, EDCL"/>
    <s v="Sectoral Ministry"/>
    <m/>
    <x v="1"/>
    <s v="2020*"/>
    <n v="2021"/>
    <s v="Start date: 01/07/2014_x000a_End date: 30/06/2021_x000a_"/>
    <s v="Not Applicable"/>
    <s v="Technical Assistance"/>
    <s v="ENABEL"/>
    <s v="Grant/GoR"/>
    <s v="Bilateral"/>
    <s v="1. Knowledge Products (Capacity Building or Technology Transfer)"/>
    <x v="8"/>
    <n v="16780.472948804403"/>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2"/>
    <n v="22617.733960225654"/>
    <n v="6.895650597629772E-5"/>
    <n v="22617.733960225654"/>
    <m/>
    <m/>
    <m/>
    <m/>
    <s v="Not Applicable"/>
    <s v="Not Applicable"/>
    <s v="Energy"/>
    <s v="Energy"/>
    <s v="REG, EDCL"/>
    <s v="Sectoral Ministry"/>
    <m/>
    <x v="1"/>
    <s v="2020*"/>
    <n v="2021"/>
    <s v="Start date: 17/12/2015_x000a_End date: 30/06/2021_x000a_"/>
    <s v="Not Applicable"/>
    <s v="Technical Assistance"/>
    <s v="ENABEL"/>
    <s v="Grant/GoR"/>
    <s v="Bilateral"/>
    <s v="1. Knowledge Products (Capacity Building or Technology Transfer)"/>
    <x v="8"/>
    <n v="22617.733960225654"/>
    <m/>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3"/>
    <n v="0"/>
    <n v="0"/>
    <n v="0"/>
    <m/>
    <m/>
    <m/>
    <m/>
    <s v=" 1. Support to develop the concept note                                                              2. Support to the development of feasibility study"/>
    <n v="800000"/>
    <s v="Energy"/>
    <s v="Energy"/>
    <s v="REG, EDCL"/>
    <s v="Sectoral Ministry"/>
    <m/>
    <x v="0"/>
    <s v="2020*"/>
    <n v="2021"/>
    <s v="Start date: 01/07/2019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4"/>
    <n v="0"/>
    <n v="0"/>
    <m/>
    <m/>
    <m/>
    <m/>
    <m/>
    <s v=" 1. Support to develop the concept note                                                                           2. Support to the development of feasibility study"/>
    <n v="8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5"/>
    <n v="0"/>
    <n v="0"/>
    <m/>
    <m/>
    <m/>
    <m/>
    <m/>
    <s v=" Support to develop the concept note "/>
    <n v="8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6"/>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7"/>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8"/>
    <n v="0"/>
    <n v="0"/>
    <m/>
    <m/>
    <m/>
    <m/>
    <m/>
    <s v=" Support to develop the concept note "/>
    <n v="700000"/>
    <s v="Energy"/>
    <s v="Energy"/>
    <s v="REG, EDCL"/>
    <s v="Sectoral Ministry"/>
    <m/>
    <x v="0"/>
    <m/>
    <m/>
    <s v="To be determined"/>
    <s v="Medium"/>
    <s v="Project"/>
    <m/>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19"/>
    <n v="0"/>
    <n v="0"/>
    <m/>
    <m/>
    <m/>
    <m/>
    <m/>
    <s v=" Support to develop the concept note "/>
    <n v="700000"/>
    <s v="Energy"/>
    <s v="Energy"/>
    <s v="REG, EDCL"/>
    <s v="Sectoral Ministry"/>
    <m/>
    <x v="0"/>
    <m/>
    <m/>
    <s v="To be determined"/>
    <s v="Medium"/>
    <s v="Project"/>
    <m/>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Ronald Ntare (EUCL)"/>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0"/>
    <n v="0"/>
    <n v="0"/>
    <m/>
    <m/>
    <m/>
    <m/>
    <m/>
    <s v=" Support to develop the concept note "/>
    <n v="700000"/>
    <s v="Energy"/>
    <s v="Energy"/>
    <s v="REG, EDCL"/>
    <s v="Sectoral Ministry"/>
    <m/>
    <x v="0"/>
    <m/>
    <m/>
    <s v="To be determined"/>
    <s v="Medium"/>
    <s v="Project"/>
    <m/>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1"/>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2"/>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3"/>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4"/>
    <n v="35390120"/>
    <n v="0.10789670731707317"/>
    <m/>
    <m/>
    <m/>
    <m/>
    <m/>
    <m/>
    <m/>
    <s v="Energy"/>
    <s v="Energy"/>
    <s v="Deutsche Gesellschaft für Internationale Zusammenarbeit (GIZ)"/>
    <s v="Non Government Organizations"/>
    <m/>
    <x v="2"/>
    <s v="2020*"/>
    <n v="2024"/>
    <s v="Start date: 01/10/2009_x000a_End date: 31/122024_x000a_"/>
    <m/>
    <s v="Project"/>
    <s v="BMZ/Germany, the Netherlands, Norway,  Switzerland_x000a_Rwanda-specific: EU Delegation (ReCIC, 5 Mio., 11/21 - 12/25) "/>
    <s v="Grant/GoR"/>
    <s v="Multirateral"/>
    <s v="3. Budgeting &amp; Investment"/>
    <x v="8"/>
    <n v="35390120"/>
    <s v="Updated from indicative to ongoing GIZ 2024"/>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5"/>
    <n v="0"/>
    <n v="0"/>
    <m/>
    <m/>
    <m/>
    <m/>
    <m/>
    <s v=" Support to develop the concept note,  project proposal  and  feasibility study"/>
    <n v="700000"/>
    <s v="Energy"/>
    <s v="Energy"/>
    <s v="REG, EDCL"/>
    <s v="Sectoral Ministry"/>
    <m/>
    <x v="0"/>
    <m/>
    <m/>
    <s v="To be determined"/>
    <s v="High"/>
    <s v="Technical Assistance"/>
    <m/>
    <m/>
    <s v="To be determined"/>
    <s v="1. Knowledge Products (Capacity Building or Technology Transfer)"/>
    <x v="8"/>
    <n v="0"/>
    <s v="New area of investment"/>
  </r>
  <r>
    <x v="6"/>
    <x v="28"/>
    <s v="7.1.1 Capacity (MW) of hydropower grid connected "/>
    <s v="400 MW (SSP)"/>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6"/>
    <n v="0"/>
    <n v="0"/>
    <m/>
    <m/>
    <m/>
    <m/>
    <m/>
    <s v=" Support to develop the concept note "/>
    <n v="700000"/>
    <s v="Energy"/>
    <s v="Energy"/>
    <s v="REG, EDCL"/>
    <s v="Sectoral Ministry"/>
    <m/>
    <x v="0"/>
    <n v="2020"/>
    <n v="2021"/>
    <s v="Start date: 01/07/2020_x000a_End date: 30/06/2021_x000a_"/>
    <s v="Medium"/>
    <s v="Project"/>
    <s v="Ministry of Finance and Economic Planning (MINECOFIN)/GoR"/>
    <m/>
    <s v="To be determined"/>
    <s v="3. Budgeting &amp; Investment"/>
    <x v="8"/>
    <n v="0"/>
    <s v="New area of investment"/>
  </r>
  <r>
    <x v="6"/>
    <x v="29"/>
    <s v="7.2.1  Quantity (MWp) of solar minigrids"/>
    <s v="22 minigrids"/>
    <s v="68 MWp of solar mini-grids to be installed in off-grid rural areas by 2030"/>
    <s v="To be determined (TBD)"/>
    <n v="206000000"/>
    <s v="Energy"/>
    <s v="Mitigation"/>
    <s v="Ministry of Infrastructure (MININFRA)"/>
    <s v="Sectoral Ministry "/>
    <m/>
    <s v="Sectoral Ministry "/>
    <s v="To be determined (TBD)"/>
    <m/>
    <s v="68 MWp of solar mini-grids to be installed in off-grid rural areas by 2030, as reflected in the Rural Electrification Strategy. "/>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7"/>
    <n v="0"/>
    <n v="0"/>
    <m/>
    <m/>
    <m/>
    <m/>
    <m/>
    <s v=" Support to develop the concept note "/>
    <n v="700000"/>
    <s v="Energy"/>
    <s v="Energy"/>
    <s v="Energising Development"/>
    <s v="Private Sector Company"/>
    <m/>
    <x v="0"/>
    <s v="2020*"/>
    <n v="2021"/>
    <s v="Start date: 01/03/2018_x000a_End date: 01/12/2021_x000a_"/>
    <s v="Medium"/>
    <s v="Project"/>
    <s v="USAID"/>
    <m/>
    <s v="To be determined"/>
    <s v="3. Budgeting &amp; Investment"/>
    <x v="8"/>
    <n v="0"/>
    <m/>
  </r>
  <r>
    <x v="6"/>
    <x v="29"/>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8"/>
    <n v="583333.33333333337"/>
    <n v="2.8317152103559872E-3"/>
    <n v="583333.33333333337"/>
    <m/>
    <m/>
    <m/>
    <m/>
    <s v="Not Applicable"/>
    <s v="Not Applicable"/>
    <s v="Energy"/>
    <s v="Energy"/>
    <s v="REG, EDCL, EUCL"/>
    <s v="Sectoral Ministry"/>
    <m/>
    <x v="1"/>
    <s v="2020*"/>
    <n v="2021"/>
    <s v="Start date:2018_x000a_End date: 2021"/>
    <s v="Not Applicable"/>
    <s v="Project"/>
    <s v="USAID"/>
    <s v="Grant"/>
    <s v="Multirateral"/>
    <s v="3. Budgeting &amp; Investment"/>
    <x v="8"/>
    <n v="583333.33333333337"/>
    <s v="Pro-Poor Results Based Financing incentive program for off-grid solar home systems for low income households. Implemented by EnDev and EDCL."/>
  </r>
  <r>
    <x v="6"/>
    <x v="29"/>
    <s v="7.2.1  Quantity (MWp) of solar minigrids"/>
    <s v="22 minigrids"/>
    <s v="68 MWp of solar mini-grids to be installed in off-grid rural areas by 2030"/>
    <s v="To be determined (TBD)"/>
    <m/>
    <s v="Energy"/>
    <s v="Mitigation"/>
    <s v="Ministry of Infrastructure (MININFRA)"/>
    <s v="Private Sector"/>
    <s v="Private Sector"/>
    <s v="Private Sector "/>
    <s v="To be determined (TBD)"/>
    <m/>
    <m/>
    <s v="Displacement of traditional biomass fuels, diesel and kerosene for domestic energy use"/>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29"/>
    <n v="327000"/>
    <n v="1.587378640776699E-3"/>
    <m/>
    <m/>
    <m/>
    <m/>
    <m/>
    <s v="Not Applicable"/>
    <s v="Not Applicable"/>
    <s v="Energy"/>
    <s v="Energy"/>
    <s v="REG, EDCL, EUCL"/>
    <s v="Sectoral Ministry"/>
    <m/>
    <x v="2"/>
    <s v="2020*"/>
    <n v="2025"/>
    <s v="Start date:01/-4/2018_x000a_End date: 31/12/2025"/>
    <s v="Not Applicable"/>
    <s v="Project"/>
    <s v="BMWK/German"/>
    <s v="Grant"/>
    <s v="Multirateral"/>
    <s v="3. Budgeting &amp; Investment"/>
    <x v="8"/>
    <n v="327000"/>
    <s v="New Project GIZ 2024"/>
  </r>
  <r>
    <x v="6"/>
    <x v="30"/>
    <s v="7.3.1 Quantity (MWp) rooftop solar produced"/>
    <s v="15.9 % by end of December 2020 "/>
    <s v="The target is to reach 48% by 2024 (1,500,000 households to be electrified through, equivalent to 250,000 connections per year)"/>
    <s v="To be determined (TBD)"/>
    <n v="600000000"/>
    <s v="Energy"/>
    <s v="Mitigation"/>
    <s v="Ministry of Infrastructure (MININFRA)"/>
    <s v="Sectoral Ministry "/>
    <s v="Sectoral Ministry "/>
    <s v="Sectoral Ministry "/>
    <s v="To be determined (TBD)"/>
    <m/>
    <s v="Penetration of off-grid solar and rooftop solar PV panels consistent with the ESSP targets of around 1,500,000 households to be electrified through, equivalent to 250,000 connections per year. "/>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0"/>
    <n v="225000000"/>
    <n v="0.375"/>
    <m/>
    <m/>
    <m/>
    <m/>
    <m/>
    <s v="Not Applicable"/>
    <s v="Not Applicable"/>
    <s v="Energy"/>
    <s v="Energy"/>
    <s v="REG, EDCL, EUCL"/>
    <s v="Sectoral Ministry"/>
    <m/>
    <x v="2"/>
    <s v="2020*"/>
    <n v="2024"/>
    <s v="Start date:_x000a_End date: 2024"/>
    <s v="Not Applicable"/>
    <s v="Project"/>
    <s v="Wolrd Bank/GoR"/>
    <s v="Grant/Loan/GoR"/>
    <s v="Multirateral"/>
    <s v="3. Budgeting &amp; Investment"/>
    <x v="8"/>
    <n v="225000000"/>
    <m/>
  </r>
  <r>
    <x v="6"/>
    <x v="30"/>
    <s v="7.3.1 Quantity (MWp) rooftop solar produced"/>
    <s v="To be determined (TBD)"/>
    <s v="The target is to reach 48% by 2024 (1,500,000 households to be electrified through, equivalent to 250,000 connections per year)"/>
    <s v="To be determined (TBD)"/>
    <m/>
    <s v="Energy"/>
    <s v="Mitigation"/>
    <s v="Ministry of Infrastructure (MININFRA)"/>
    <s v="Sectoral Ministry "/>
    <m/>
    <s v="Sectoral Ministry "/>
    <s v="To be determined (TBD)"/>
    <m/>
    <m/>
    <s v="Displacement of grid power and diesel consumption and associated GHG emissions"/>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1"/>
    <n v="0"/>
    <n v="0"/>
    <m/>
    <m/>
    <m/>
    <m/>
    <m/>
    <s v=" Support to develop the concept note "/>
    <n v="700000"/>
    <s v="Energy"/>
    <s v="Energy"/>
    <s v="REG, EDCL, EUCL"/>
    <s v="Sectoral Ministry"/>
    <m/>
    <x v="0"/>
    <m/>
    <m/>
    <s v="To be determined"/>
    <s v="Medium"/>
    <s v="Technical Assistance"/>
    <m/>
    <m/>
    <s v="To be determined"/>
    <s v="1. Knowledge Products (Capacity Building or Technology Transfer)"/>
    <x v="8"/>
    <n v="0"/>
    <s v="New area of investment"/>
  </r>
  <r>
    <x v="6"/>
    <x v="31"/>
    <s v="7.4.1 Number of  SWH installed"/>
    <s v="To be determined (TBD)"/>
    <s v="To be determined (TBD)"/>
    <s v="To be determined (TBD)"/>
    <n v="52000000"/>
    <s v="Energy"/>
    <s v="Mitigation"/>
    <s v="Ministry of Infrastructure (MININFRA)"/>
    <s v="Sectoral Ministry "/>
    <s v="Sectoral Ministry "/>
    <s v="Sectoral Ministry "/>
    <s v="To be determined (TBD)"/>
    <m/>
    <s v=" Installation of solar thermal water heaters within urban residential buildings supported by use of loans and grants to subsidise purchase costs, as part of the National Green Building Code minium compliance syste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2"/>
    <n v="0"/>
    <n v="0"/>
    <m/>
    <m/>
    <m/>
    <m/>
    <m/>
    <s v=" Support to develop the concept note "/>
    <n v="700000"/>
    <s v="Energy"/>
    <s v="Energy"/>
    <s v="UN-HABITAT, ICLEI, Districts"/>
    <s v="Non Government Organizations"/>
    <m/>
    <x v="0"/>
    <n v="2020"/>
    <n v="2021"/>
    <s v="Start date:2020_x000a_End date: 2021"/>
    <s v="Medium"/>
    <s v="Project"/>
    <s v="European Union (EU)"/>
    <m/>
    <s v="To be determined"/>
    <s v="3. Budgeting &amp; Investment"/>
    <x v="8"/>
    <n v="0"/>
    <s v="Energy efficient lighting for selected health centres. Kigali and Muhanga"/>
  </r>
  <r>
    <x v="6"/>
    <x v="31"/>
    <s v="7.4.1 Number of  SWH installed"/>
    <s v="To be determined (TBD)"/>
    <s v="To be determined (TBD)"/>
    <s v="To be determined (TBD)"/>
    <m/>
    <s v="Energy"/>
    <s v="Mitigation"/>
    <s v="Ministry of Infrastructure (MININFRA)"/>
    <s v="Sectoral Ministry "/>
    <m/>
    <s v="Sectoral Ministry "/>
    <s v="To be determined (TBD)"/>
    <m/>
    <m/>
    <s v="Displacement of GHG emissions from fossil fuel power generation (peat, diesel oil). "/>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3"/>
    <n v="0"/>
    <n v="0"/>
    <m/>
    <m/>
    <m/>
    <m/>
    <m/>
    <s v=" Support to develop the concept note "/>
    <n v="700000"/>
    <s v="Energy"/>
    <s v="Energy"/>
    <s v="UN-HABITAT, ICLEI, Districts"/>
    <s v="Non Government Organizations"/>
    <m/>
    <x v="0"/>
    <n v="2020"/>
    <n v="2025"/>
    <s v="Start date:2020_x000a_End date: 2025"/>
    <s v="Medium"/>
    <s v="Project"/>
    <m/>
    <m/>
    <s v="To be determined"/>
    <m/>
    <x v="8"/>
    <n v="0"/>
    <s v="Energy efficiency and use of renewable energy in buildings; optimisation of building orientation and fabric."/>
  </r>
  <r>
    <x v="7"/>
    <x v="32"/>
    <s v="8.1.1 Number of HH with Efficient stoves disaggregated by gender of head of households "/>
    <s v="269,749 (SSP)"/>
    <s v="Dissemination of modern efficient cook stoves to 80% of the rural population and 50% of the urban population by 2030"/>
    <s v="To be determined (TBD)"/>
    <n v="380000000"/>
    <s v="Energy"/>
    <s v="Mitigation"/>
    <s v="Ministry of Infrastructure (MININFRA)"/>
    <s v="Sectoral Ministry "/>
    <s v="Sectoral Ministry "/>
    <s v="Sectoral Ministry "/>
    <s v="To be determined (TBD)"/>
    <m/>
    <s v="Dissemination of modern efficient cook stoves to 80% of the rural population and 50% of the urban population by 2030, achieving a more sustainable balance between supply and demand of biomass, and reducing firewood and fossil energy consumption for cooking."/>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4"/>
    <n v="62000000"/>
    <n v="0.16315789473684211"/>
    <m/>
    <m/>
    <m/>
    <m/>
    <m/>
    <s v="1.Review of the concept note and development of the project proposal             2. Support to the development of feasibility study"/>
    <n v="600000"/>
    <s v="Energy"/>
    <s v="Energy"/>
    <s v="ECOFIX Ltd"/>
    <s v="Private Sector Company"/>
    <m/>
    <x v="5"/>
    <m/>
    <m/>
    <s v="To be determined"/>
    <s v="Medium"/>
    <s v="Project"/>
    <s v="SE4All"/>
    <m/>
    <s v="To be determined"/>
    <s v="3. Budgeting &amp; Investment"/>
    <x v="8"/>
    <n v="62000000"/>
    <s v="Concept Note. There is a planned project to dissiminate Efficient cook stoves for 500,000HH to be financed by World Bank.The operation manual for this project is under development.The committed budget is 20,000,000 USD"/>
  </r>
  <r>
    <x v="7"/>
    <x v="32"/>
    <s v="8.1.1 Number of HH with Efficient stoves disaggregated by gender of head of households "/>
    <s v="269,749 (SSP)"/>
    <s v="Dissemination of modern efficient cook stoves to 80% of the rural population and 50% of the urban population by 2031"/>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5"/>
    <n v="0"/>
    <n v="0"/>
    <m/>
    <m/>
    <m/>
    <m/>
    <m/>
    <s v=" Support to develop the concept note "/>
    <n v="700000"/>
    <s v="Energy"/>
    <s v="Energy"/>
    <s v="REG"/>
    <s v="Sectoral Ministry"/>
    <m/>
    <x v="0"/>
    <s v="2020*"/>
    <n v="2021"/>
    <s v="Start date: 01/07/2018_x000a_End date: 30/09/2021_x000a_"/>
    <s v="Medium"/>
    <s v="Project"/>
    <m/>
    <m/>
    <s v="To be determined"/>
    <s v="3. Budgeting &amp; Investment"/>
    <x v="8"/>
    <n v="0"/>
    <s v="New area of investment"/>
  </r>
  <r>
    <x v="7"/>
    <x v="32"/>
    <s v="8.1.1 Number of HH with Efficient stoves disaggregated by gender of head of households "/>
    <s v="269,749 (SSP)"/>
    <s v="Dissemination of modern efficient cook stoves to 80% of the rural population and 50% of the urban population by 2032"/>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6"/>
    <n v="618216.69120696897"/>
    <n v="1.6268860294920235E-3"/>
    <n v="618216.69120696897"/>
    <m/>
    <m/>
    <m/>
    <m/>
    <s v="Not Applicable"/>
    <s v="Not Applicable"/>
    <s v="Energy"/>
    <s v="Energy"/>
    <s v="Rwanda Forest Authority (RFA) "/>
    <s v="Sectoral Ministry"/>
    <m/>
    <x v="1"/>
    <s v="2020*"/>
    <n v="2021"/>
    <s v="Start date: 01/07/2018_x000a_End date: 30/09/2021_x000a_"/>
    <s v="Not Applicable"/>
    <s v="Project"/>
    <s v="IDA"/>
    <s v="Grant/GoR"/>
    <s v="Multirateral"/>
    <m/>
    <x v="8"/>
    <n v="618216.69120696897"/>
    <s v="Musanze, Nyabihu, and Rutsiro"/>
  </r>
  <r>
    <x v="7"/>
    <x v="32"/>
    <s v="8.1.1 Number of HH with Efficient stoves disaggregated by gender of head of households "/>
    <s v="269,749 (SSP)"/>
    <s v="Dissemination of modern efficient cook stoves to 80% of the rural population and 50% of the urban population by 2033"/>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7"/>
    <n v="211022.64830646204"/>
    <n v="5.5532275870121591E-4"/>
    <m/>
    <m/>
    <m/>
    <m/>
    <m/>
    <s v="Not Applicable"/>
    <s v="Not Applicable"/>
    <s v="Energy"/>
    <s v="Energy"/>
    <s v="INADES-Formation Rwanda"/>
    <s v="Non Government Organizations"/>
    <m/>
    <x v="1"/>
    <n v="2020"/>
    <n v="2022"/>
    <s v="Start date:21/10/2020_x000a_End date: 30/09/2022_x000a_"/>
    <s v="Not Applicable"/>
    <s v="Project"/>
    <s v="FONERWA"/>
    <s v="Government of Rwanda(GoR)"/>
    <s v="Government of Rwanda(GoR)"/>
    <s v="3. Budgeting &amp; Investment"/>
    <x v="8"/>
    <n v="211022.64830646204"/>
    <m/>
  </r>
  <r>
    <x v="7"/>
    <x v="32"/>
    <s v="8.1.1 Number of HH with Efficient stoves disaggregated by gender of head of households "/>
    <s v="269,749 (SSP)"/>
    <s v="Dissemination of modern efficient cook stoves to 80% of the rural population and 50% of the urban population by 2034"/>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8"/>
    <n v="0"/>
    <n v="0"/>
    <m/>
    <m/>
    <m/>
    <m/>
    <m/>
    <s v=" 1.Support to develop the concept note                                                                        2. Conduct capacity need assessment                                                                         3. Stakehoders engagement                                                                                           4. Capacity building in efficient energy using improved cook stoves "/>
    <n v="700000"/>
    <s v="Energy"/>
    <s v="Energy"/>
    <s v="Rwanda Environmental   Conservation Organization (RECOR)"/>
    <s v="Non Government Organizations"/>
    <m/>
    <x v="0"/>
    <m/>
    <m/>
    <s v="To be determined"/>
    <s v="Medium"/>
    <s v="Technical Assistance"/>
    <m/>
    <m/>
    <s v="To be determined"/>
    <s v="1. Knowledge Products (Capacity Building or Technology Transfer)"/>
    <x v="8"/>
    <n v="0"/>
    <s v="New area of investment"/>
  </r>
  <r>
    <x v="7"/>
    <x v="32"/>
    <s v="8.1.1 Number of HH with Efficient stoves disaggregated by gender of head of households "/>
    <s v="269,749 (SSP)"/>
    <s v="Dissemination of modern efficient cook stoves to 80% of the rural population and 50% of the urban population by 2035"/>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39"/>
    <n v="207682"/>
    <n v="5.465315789473684E-4"/>
    <m/>
    <n v="103841"/>
    <n v="103841"/>
    <m/>
    <m/>
    <s v="Not Applicable"/>
    <s v="Not Applicable"/>
    <s v="Energy"/>
    <s v="Energy"/>
    <s v="ARECO Rwanda Nziza"/>
    <s v="Non Government Organizations"/>
    <m/>
    <x v="2"/>
    <n v="2021"/>
    <n v="2024"/>
    <s v="Start date: 04/03/2021_x000a_End date: 04/03/2024_x000a_"/>
    <s v="Not Applicable"/>
    <s v="Project"/>
    <s v="Likano Development GmbH "/>
    <s v="Grant"/>
    <s v="Bilateral"/>
    <s v="3. Budgeting &amp; Investment"/>
    <x v="8"/>
    <n v="207682"/>
    <s v="This project aimed at  dissemination of  70000 cook stoves Canarumwe within poor households in Rutsiro and Ngororero Districts  "/>
  </r>
  <r>
    <x v="7"/>
    <x v="32"/>
    <s v="8.1.1 Number of HH with Efficient stoves disaggregated by gender of head of households "/>
    <s v="269,749 (SSP)"/>
    <s v="Dissemination of modern efficient cook stoves to 80% of the rural population and 50% of the urban population by 2036"/>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0"/>
    <n v="0"/>
    <n v="0"/>
    <m/>
    <m/>
    <m/>
    <m/>
    <m/>
    <s v="1. Stakehoders engagement                                                                                           2. Capacity building in efficient energy using improved cook stoves                        3. support for production and distribution of efficient cookstoves and fuel"/>
    <n v="800000"/>
    <s v="Energy"/>
    <s v="Energy"/>
    <s v="Ministry of Infrastructure (MININFRA)"/>
    <s v="Sectoral Ministry"/>
    <m/>
    <x v="0"/>
    <m/>
    <m/>
    <s v="To be determined"/>
    <s v="High"/>
    <s v="Project"/>
    <m/>
    <m/>
    <s v="To be determined"/>
    <s v="3. Budgeting &amp; Investment"/>
    <x v="8"/>
    <n v="0"/>
    <s v="New area of investment"/>
  </r>
  <r>
    <x v="7"/>
    <x v="32"/>
    <s v="8.1.1 Number of HH with Efficient stoves disaggregated by gender of head of households "/>
    <s v="269,749 (SSP)"/>
    <s v="Dissemination of modern efficient cook stoves to 80% of the rural population and 50% of the urban population by 2037"/>
    <s v="To be determined (TBD)"/>
    <m/>
    <s v="Energy"/>
    <s v="Mitigation"/>
    <s v="Ministry of Infrastructure (MININFRA)"/>
    <s v="Sectoral Ministry "/>
    <s v="Sectoral Ministry "/>
    <s v="Sectoral Ministry "/>
    <s v="Steven Bihinda "/>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1"/>
    <n v="0"/>
    <n v="0"/>
    <m/>
    <m/>
    <m/>
    <m/>
    <m/>
    <s v="1.Support to develop the concept note                                                                        2. Conduct capacity need assessment                                                                         3. Stakehoders engagement                                                                                           4. Capacity building in efficient energy using improved cook stoves "/>
    <n v="600000"/>
    <s v="Energy"/>
    <s v="Energy"/>
    <s v="Ministry of Infrastructure (MININFRA)"/>
    <s v="Sectoral Ministry"/>
    <s v="Steven Bihinda (MININFRA) &amp; Oreste (EDCL)"/>
    <x v="0"/>
    <m/>
    <m/>
    <s v="To be determined"/>
    <s v="High"/>
    <s v="Technical Assistance"/>
    <m/>
    <m/>
    <s v="To be determined"/>
    <s v="1. Knowledge Products (Capacity Building or Technology Transfer)"/>
    <x v="8"/>
    <n v="0"/>
    <s v="New area of investment"/>
  </r>
  <r>
    <x v="7"/>
    <x v="32"/>
    <s v="8.1.1 Number of HH with Efficient stoves disaggregated by gender of head of households "/>
    <s v="269,749 (SSP)"/>
    <s v="Dissemination of modern efficient cook stoves to 80% of the rural population and 50% of the urban population by 2038"/>
    <s v="To be determined (TBD)"/>
    <m/>
    <s v="Energy"/>
    <s v="Mitigation"/>
    <s v="Ministry of Infrastructure (MININFRA)"/>
    <s v="Sectoral Ministry "/>
    <m/>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2"/>
    <n v="258310.63370089277"/>
    <n v="6.7976482552866519E-4"/>
    <n v="51662.126740178552"/>
    <n v="51662.126740178552"/>
    <n v="51662.126740178552"/>
    <n v="51662.126740178552"/>
    <n v="51662.126740178552"/>
    <s v="Not Applicable"/>
    <s v="Not Applicable"/>
    <s v="Energy"/>
    <s v="Energy"/>
    <s v="Rural Environment and Development Organization (REDO)"/>
    <s v="Non Government Organizations"/>
    <m/>
    <x v="2"/>
    <n v="2020"/>
    <n v="2025"/>
    <s v="Start date: 01/08/2020_x000a_End date: 01/08/2025_x000a_"/>
    <s v="Not Applicable"/>
    <s v="Project"/>
    <s v="Austria"/>
    <s v="Grant"/>
    <s v="Bilateral"/>
    <s v="3. Budgeting &amp; Investment"/>
    <x v="8"/>
    <n v="258310.63370089277"/>
    <m/>
  </r>
  <r>
    <x v="7"/>
    <x v="32"/>
    <s v="8.1.1 Number of HH with Efficient stoves disaggregated by gender of head of households "/>
    <s v="269,749 (SSP)"/>
    <s v="Dissemination of modern efficient cook stoves to 80% of the rural population and 50% of the urban population by 2039"/>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3"/>
    <n v="0"/>
    <n v="0"/>
    <m/>
    <m/>
    <m/>
    <m/>
    <m/>
    <s v=" Review  the concept note and development of the full proposal "/>
    <n v="700000"/>
    <s v="Energy"/>
    <s v="Energy"/>
    <s v="Rwanda Green Fund"/>
    <s v="Sectoral Ministry"/>
    <m/>
    <x v="0"/>
    <m/>
    <m/>
    <s v="To be determined"/>
    <s v="Medium"/>
    <s v="Project"/>
    <m/>
    <m/>
    <s v="To be determined"/>
    <s v="3. Budgeting &amp; Investment"/>
    <x v="8"/>
    <n v="0"/>
    <s v="New area of investment"/>
  </r>
  <r>
    <x v="7"/>
    <x v="32"/>
    <s v="8.1.1 Number of HH with Efficient stoves disaggregated by gender of head of households "/>
    <s v="269,749 (SSP)"/>
    <s v="Dissemination of modern efficient cook stoves to 80% of the rural population and 50% of the urban population by 2040"/>
    <s v="To be determined (TBD)"/>
    <m/>
    <s v="Energy"/>
    <s v="Mitigation"/>
    <s v="Ministry of Infrastructure (MININFRA)"/>
    <s v="Sectoral Ministry "/>
    <s v="Sectoral Ministry "/>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4"/>
    <n v="0"/>
    <n v="0"/>
    <m/>
    <m/>
    <m/>
    <m/>
    <m/>
    <s v="1.Review of the concept note and development of the project proposal       2. Support to the development of feasibility study"/>
    <n v="700000"/>
    <s v="Energy"/>
    <s v="Energy"/>
    <s v="ICRAF, UNHCR"/>
    <s v="Sectoral Ministry"/>
    <m/>
    <x v="5"/>
    <m/>
    <m/>
    <s v="To be determined"/>
    <s v="Medium"/>
    <s v="Project"/>
    <m/>
    <m/>
    <s v="To be determined"/>
    <m/>
    <x v="8"/>
    <n v="0"/>
    <s v="New area of investment"/>
  </r>
  <r>
    <x v="7"/>
    <x v="32"/>
    <s v="8.1.1 Number of HH with Efficient stoves disaggregated by gender of head of households "/>
    <s v="269,749 (SSP)"/>
    <s v="Dissemination of modern efficient cook stoves to 80% of the rural population and 50% of the urban population by 2041"/>
    <s v="To be determined (TBD)"/>
    <m/>
    <s v="Energy"/>
    <s v="Mitigation"/>
    <s v="Ministry of Infrastructure (MININFRA)"/>
    <s v="Environment or Climate Change"/>
    <s v="Environment or Climate Change"/>
    <s v="Sectoral Ministry "/>
    <s v="To be determined (TBD)"/>
    <m/>
    <m/>
    <s v="Reduced biomass usage for cooking. Reduced dependence on availability of traditional biomass fuels, which is vulnerable to climate variability."/>
    <s v="Supports implementation of :                                                          upports implementation of :                                                                      -Green Growth and Climate Resilient Strategy (GGCRS, PoA1 on Low-carbon, climate-resilient energy and transport networks),                                                                                                                             -NST1 , Outcome 28 on Increased access to basic infrastructure                                                                                                                                                                                                         -National Energy Policy (REP) (2015)                                             -Biomass Energy Strategy                                                  -National Energy Policy (REP) (2015)                                             -Biomass Energy Strategy                                                                      -Energy/SSP2017-2024 for Energy Sector -Access to electricity scaled up to all from 34.4% (EI CV5) to 100% by 2024"/>
    <x v="345"/>
    <n v="1180618.2550947666"/>
    <n v="3.1068901449862281E-3"/>
    <n v="1180618.2550947666"/>
    <m/>
    <m/>
    <m/>
    <m/>
    <s v="Not Applicable"/>
    <s v="Not Applicable"/>
    <s v="Energy"/>
    <s v="Energy"/>
    <s v="Rwanda Environment Management Authority (REMA)"/>
    <s v="Sectoral Ministry"/>
    <m/>
    <x v="1"/>
    <s v="2020*"/>
    <n v="2021"/>
    <s v="Start date: 01/07/2018_x000a_End date: 30/9/2021_x000a_"/>
    <s v="Not Applicable"/>
    <s v="Project"/>
    <s v="IDA"/>
    <s v="Grant/GoR"/>
    <s v="Multirateral"/>
    <m/>
    <x v="8"/>
    <n v="1180618.2550947666"/>
    <s v="Nyabihu, Nyamagabe and Nyaruguru"/>
  </r>
  <r>
    <x v="7"/>
    <x v="33"/>
    <s v="8.2.1 Number of  on-farm biodigesters disaggregated by gender of head of households"/>
    <s v="To be determined (TBD)"/>
    <s v="To be determined (TBD)"/>
    <s v="To be determined (TBD)"/>
    <n v="62000000"/>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6"/>
    <n v="235185.8"/>
    <n v="3.7933193548387095E-3"/>
    <m/>
    <m/>
    <m/>
    <m/>
    <m/>
    <s v="Not Applicable"/>
    <s v="Not Applicable"/>
    <s v="Energy"/>
    <s v="Energy"/>
    <s v="REG, EDCL, Local Government, RAB"/>
    <s v="Sectoral Ministry"/>
    <m/>
    <x v="2"/>
    <n v="2021"/>
    <n v="2024"/>
    <s v="Start date:2021_x000a_End date: 2024"/>
    <s v="Not Applicable"/>
    <s v="Technical Assistance"/>
    <s v="EU/GoR"/>
    <s v="Grant"/>
    <s v="Multirateral"/>
    <s v="4. Monitoring &amp; Evaluation (M&amp;E)"/>
    <x v="8"/>
    <n v="235185.8"/>
    <s v="This assessment provides an assessment of Rwanda’s National Domestic Biogas Programme (NDBP) and document lessons learned"/>
  </r>
  <r>
    <x v="7"/>
    <x v="33"/>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7"/>
    <n v="24280.863419645928"/>
    <n v="3.9162682934912785E-4"/>
    <n v="24280.863419645928"/>
    <m/>
    <m/>
    <m/>
    <m/>
    <s v="Not Applicable"/>
    <s v="Not Applicable"/>
    <s v="Energy"/>
    <s v="Energy"/>
    <s v="DUHAMIC-ADRI"/>
    <s v="Non Government Organizations"/>
    <m/>
    <x v="1"/>
    <s v="2020*"/>
    <n v="2020"/>
    <s v="Start date:2017_x000a_End date: 2020"/>
    <s v="Not Applicable"/>
    <s v="Project"/>
    <m/>
    <s v="Grant/GoR"/>
    <s v="Multirateral"/>
    <s v="3. Budgeting &amp; Investment"/>
    <x v="8"/>
    <n v="24280.863419645928"/>
    <m/>
  </r>
  <r>
    <x v="7"/>
    <x v="33"/>
    <s v="8.2.1 Number of  on-farm biodigesters disaggregated by gender of head of households"/>
    <s v="To be determined (TBD)"/>
    <s v="To be determined (TBD)"/>
    <s v="To be determined (TBD)"/>
    <m/>
    <s v="Energy"/>
    <s v="Mitigation"/>
    <s v="Ministry of Infrastructure (MININFRA)"/>
    <s v="Private Sector"/>
    <s v="Private Sector"/>
    <s v="Private Sector "/>
    <s v="To be determined (TBD)"/>
    <m/>
    <s v="Increased use of on-farm anaerobic digestion of manure for bioenergy (bio-digestors)."/>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348"/>
    <n v="1432273.0358938186"/>
    <n v="2.3101177998287398E-2"/>
    <n v="1432273.0358938186"/>
    <m/>
    <m/>
    <m/>
    <m/>
    <s v="Not Applicable"/>
    <s v="Not Applicable"/>
    <s v="Energy"/>
    <s v="Energy"/>
    <s v="Rwanda National Police (RNP)"/>
    <s v="Sectoral Ministry"/>
    <m/>
    <x v="1"/>
    <s v="2020*"/>
    <n v="2020"/>
    <s v="Start date:29/01/2019_x000a_End date: 30/9/2020"/>
    <s v="Not Applicable"/>
    <s v="Project"/>
    <s v="FONERWA"/>
    <s v="Government of Rwanda(GoR)"/>
    <s v="Government of Rwanda(GoR)"/>
    <s v="3. Budgeting &amp; Investment"/>
    <x v="8"/>
    <n v="1432273.0358938186"/>
    <m/>
  </r>
  <r>
    <x v="7"/>
    <x v="33"/>
    <s v="8.2.2 The number of households depending on firewood as a source of energy for cooking halved to 42% disaggregated by gender of head of households (SSP  Energy 2017-2024) "/>
    <s v="83.3%  (SSP, 2017-2024)"/>
    <s v="42%  (SSP, 2017-2024)"/>
    <s v="To be determined (TBD)"/>
    <m/>
    <s v="Energy"/>
    <s v="Mitigation"/>
    <s v="Ministry of Infrastructure (MININFRA)"/>
    <s v="Sectoral Ministry "/>
    <s v="Sectoral Ministry "/>
    <s v="Sectoral Ministry "/>
    <s v="To be determined (TBD)"/>
    <m/>
    <s v="91% of biomass is consumed by Households followed by industries at 4% (Energy SSP 2017). The biggest gender issue is the time women and girls spend collecting firewood and plant residues necessary for household activities.The use of sustainable  biomass and charcoal is a key priority for Rwanda’s energy policy."/>
    <s v="Reduced biomass usage for cooking. Reduced dependence on availability of traditional biomass fuels, which is vulnerable to climate variability."/>
    <s v="Supports implementation of :                                                          -Green Growth and Climate Resilient Strategy (GGCRS, PoA1 on Low-carbon, climate-resilient energy and transport networks),                                                                                                                             -NST1 , Outcome 28 on Increased access to basic infrastructure                                                                                                                                                                                                                                                      -Biomass Energy Strategy                                                                     -National Energy Policy (REP) (2015)                                             -Biomass Energy Strategy                                                                      -Energy/SSP2017-2024 for Energy Sector -Access to electricity scaled up to all from 34.4% (EI CV5) to 100% by 2024-                                                                                                   Reduced dependence on availability of traditional biomass fuels, which is vulnerable to climate variability.    Reduced pressure on forests and forest biodiversity and food security"/>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8"/>
    <x v="34"/>
    <s v="9.1.1 Number of  Solar LED streetlights"/>
    <s v="To be determined (TBD)"/>
    <s v="To be determined (TBD)"/>
    <s v="To be determined (TBD)"/>
    <n v="28000000"/>
    <s v="Energy"/>
    <s v="Mitigation"/>
    <s v="Ministry of Infrastructure (MININFRA)"/>
    <s v="Sectoral Ministry "/>
    <s v="Sectoral Ministry "/>
    <s v="Sectoral Ministry "/>
    <s v="To be determined (TBD)"/>
    <m/>
    <s v=" Installation of solar lighting and LED systems to replace high-pressure sodium (HPS) lamps for street lighting and public spaces within populated areas and main roads by 2024.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49"/>
    <n v="8423646.6600000001"/>
    <n v="0.3008445235714286"/>
    <n v="5186646.66"/>
    <m/>
    <m/>
    <n v="3237000"/>
    <m/>
    <s v="Not Applicable"/>
    <s v="Not Applicable"/>
    <s v="Energy"/>
    <s v="Energy"/>
    <s v="REG, EDCL"/>
    <s v="Sectoral Ministry"/>
    <m/>
    <x v="2"/>
    <s v="2020*"/>
    <n v="2026"/>
    <s v="Start date: 01/07/2018_x000a_End date: 30/06/2021_x000a_Extended to 2026"/>
    <s v="Not Applicable"/>
    <s v="Project"/>
    <s v="Ministry of Finance and Economic Planning (MINECOFIN)/GoR"/>
    <s v="Government of Rwanda(GoR)"/>
    <s v="Government of Rwanda(GoR)"/>
    <m/>
    <x v="8"/>
    <n v="18796939.98"/>
    <s v="All districts.                                                                                      Extended from Concluded ($15,559,940)  to ongoing MINECOFIN MTPIP 2023-2026"/>
  </r>
  <r>
    <x v="8"/>
    <x v="34"/>
    <s v="9.1.1 Number of  Solar LED streetlights"/>
    <s v="To be determined (TBD)"/>
    <s v="To be determined (TBD)"/>
    <s v="To be determined (TBD)"/>
    <m/>
    <s v="Energy"/>
    <s v="Mitigation"/>
    <s v="Ministry of Infrastructure (MININFRA)"/>
    <s v="Sectoral Ministry "/>
    <m/>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0"/>
    <n v="0"/>
    <n v="0"/>
    <m/>
    <m/>
    <m/>
    <m/>
    <m/>
    <s v=" Support to develop the concept note "/>
    <n v="700000"/>
    <s v="Energy"/>
    <s v="Energy"/>
    <s v="City of Kigali (CoK)"/>
    <s v="Local Government (Districts, Provinces, CoK)"/>
    <m/>
    <x v="0"/>
    <m/>
    <m/>
    <s v="To be determined"/>
    <s v="Medium"/>
    <s v="Project"/>
    <s v="BMZ"/>
    <m/>
    <s v="To be determined"/>
    <s v="3. Budgeting &amp; Investment"/>
    <x v="8"/>
    <n v="0"/>
    <s v="New area of investment"/>
  </r>
  <r>
    <x v="8"/>
    <x v="34"/>
    <s v="9.1.1 Number of  Solar LED streetlights"/>
    <s v="To be determined (TBD)"/>
    <s v="To be determined (TBD)"/>
    <s v="To be determined (TBD)"/>
    <m/>
    <s v="Energy"/>
    <s v="Mitigation"/>
    <s v="Ministry of Infrastructure (MININFRA)"/>
    <s v="Sectoral Ministry "/>
    <m/>
    <s v="Sectoral Ministry "/>
    <s v="Ronald Ntare (EUCL)"/>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1"/>
    <n v="0"/>
    <n v="0"/>
    <m/>
    <m/>
    <m/>
    <m/>
    <m/>
    <s v=" Support to develop the concept note "/>
    <n v="600000"/>
    <s v="Energy"/>
    <s v="Energy"/>
    <s v="City of Kigali (CoK)"/>
    <s v="Local Government (Districts, Provinces, CoK)"/>
    <m/>
    <x v="0"/>
    <m/>
    <m/>
    <s v="To be determined"/>
    <s v="Medium"/>
    <s v="Project"/>
    <m/>
    <m/>
    <s v="To be determined"/>
    <s v="3. Budgeting &amp; Investment"/>
    <x v="8"/>
    <n v="0"/>
    <s v="New area of investment"/>
  </r>
  <r>
    <x v="8"/>
    <x v="34"/>
    <s v="9.1.2 Number of  Solar traffic lights"/>
    <s v="To be determined (TBD)"/>
    <s v="To be determined (TBD)"/>
    <s v="To be determined (TBD)"/>
    <m/>
    <s v="Energy"/>
    <s v="Mitigation"/>
    <s v="Ministry of Infrastructure (MININFRA)"/>
    <s v="Sectoral Ministry "/>
    <s v="Sectoral Ministry "/>
    <s v="Sectoral Ministry "/>
    <s v="To be determined (TBD)"/>
    <m/>
    <m/>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8"/>
    <x v="35"/>
    <s v="9.2.1 Number of  CFL replacements"/>
    <s v="To be determined (TBD)"/>
    <s v="To be determined (TBD)"/>
    <s v="To be determined (TBD)"/>
    <n v="6400000"/>
    <s v="Energy"/>
    <s v="Mitigation"/>
    <s v="Ministry of Infrastructure (MININFRA)"/>
    <s v="Private Sector"/>
    <s v="Private Sector"/>
    <s v="Private Sector "/>
    <s v="To be determined (TBD)"/>
    <m/>
    <s v="Further dissemination of CFL and LED lamps in residential, commercial and institutional buildings. Supported by government subsidies and VAT exemptions on energy saving lamps. "/>
    <s v="Reduction of grid-based GHG emisison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2"/>
    <n v="0"/>
    <n v="0"/>
    <m/>
    <m/>
    <m/>
    <m/>
    <m/>
    <s v=" Support to develop the concept note "/>
    <n v="700000"/>
    <s v="Energy"/>
    <s v="Energy"/>
    <s v="REG, RHA"/>
    <s v="Local Government (Districts, Provinces, CoK)"/>
    <m/>
    <x v="0"/>
    <m/>
    <m/>
    <s v="To be determined"/>
    <s v="Medium"/>
    <s v="Project"/>
    <s v="BMZ"/>
    <m/>
    <s v="To be determined"/>
    <s v="3. Budgeting &amp; Investment"/>
    <x v="8"/>
    <n v="0"/>
    <s v="Lighting: Energy-efficient bulbs, outdoor energy-efficient bulbs with motion sensors, solar street lights_x000a_3. Hot water: High-pressure solar hot water geyser "/>
  </r>
  <r>
    <x v="9"/>
    <x v="36"/>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s v="Wide range of measures including bus rapid transport (BRT) project, bus lanes, non-motorised transport (NMT) lanes, and other modal shift projects contained in the Transport Sector Strategic Plan as part of the NST1."/>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3"/>
    <n v="50000000"/>
    <n v="1"/>
    <m/>
    <m/>
    <m/>
    <m/>
    <m/>
    <s v="1.Review of the concept note and development of the project proposal 2. Support to the development of feasibility study"/>
    <n v="600000"/>
    <s v="Transport"/>
    <s v="Transport"/>
    <s v="RTDA, RURA"/>
    <s v="Sectoral Ministry"/>
    <m/>
    <x v="5"/>
    <n v="2020"/>
    <n v="2030"/>
    <s v="Start date:2020_x000a_End date: 2030"/>
    <s v="Medium"/>
    <s v="Project"/>
    <s v="Development partners"/>
    <m/>
    <s v="To be determined"/>
    <s v="3. Budgeting &amp; Investment"/>
    <x v="8"/>
    <n v="50000000"/>
    <s v="Since this is a private sector led business one needs to understand if the 50Mn USD if for purchase of buses to use in DBLs."/>
  </r>
  <r>
    <x v="9"/>
    <x v="36"/>
    <s v="10.1.1 Number of buses, LDVs and HDVs"/>
    <s v="To be determined (TBD)"/>
    <s v="To be determined (TBD)"/>
    <s v="To be determined (TBD)"/>
    <n v="50000000"/>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4"/>
    <n v="0"/>
    <n v="0"/>
    <m/>
    <m/>
    <m/>
    <m/>
    <m/>
    <s v="Not Applicable"/>
    <s v="Not Applicable"/>
    <s v="Transport"/>
    <s v="Transport"/>
    <s v="RTDA, RURA"/>
    <s v="Sectoral Ministry"/>
    <m/>
    <x v="0"/>
    <m/>
    <m/>
    <s v="To be determined"/>
    <s v="Low"/>
    <s v="Technical Assistance"/>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5"/>
    <n v="0"/>
    <n v="0"/>
    <m/>
    <m/>
    <m/>
    <m/>
    <m/>
    <s v="Not Applicable"/>
    <s v="Not Applicable"/>
    <s v="Transport"/>
    <s v="Transport"/>
    <s v="RTDA, RURA"/>
    <s v="Sectoral Ministry"/>
    <m/>
    <x v="0"/>
    <m/>
    <m/>
    <s v="To be determined"/>
    <s v="Low"/>
    <s v="Technical Assistance"/>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6"/>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7"/>
    <n v="0"/>
    <n v="0"/>
    <m/>
    <m/>
    <m/>
    <m/>
    <m/>
    <s v=" Support to develop the concept note "/>
    <n v="600000"/>
    <s v="Transport"/>
    <s v="Transport"/>
    <s v="RTDA, RURA"/>
    <s v="Sectoral Ministry"/>
    <m/>
    <x v="0"/>
    <m/>
    <m/>
    <s v="To be determined"/>
    <s v="Medium"/>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8"/>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59"/>
    <n v="0"/>
    <n v="0"/>
    <m/>
    <m/>
    <m/>
    <m/>
    <m/>
    <s v=" Support to develop the concept note "/>
    <n v="600000"/>
    <s v="Transport"/>
    <s v="Transport"/>
    <s v="RTDA, RURA"/>
    <s v="Sectoral Ministry"/>
    <m/>
    <x v="0"/>
    <m/>
    <m/>
    <s v="To be determined"/>
    <s v="Medium"/>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0"/>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1"/>
    <n v="0"/>
    <n v="0"/>
    <m/>
    <m/>
    <m/>
    <m/>
    <m/>
    <s v=" 1. Support to develop the concept note                                                                       2. Support to the development of feasibility study"/>
    <n v="600000"/>
    <s v="Transport"/>
    <s v="Transport"/>
    <s v="RTDA, RURA"/>
    <s v="Sectoral Ministry"/>
    <m/>
    <x v="0"/>
    <m/>
    <m/>
    <s v="To be determined"/>
    <s v="Medium"/>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2"/>
    <n v="0"/>
    <n v="0"/>
    <m/>
    <m/>
    <m/>
    <m/>
    <m/>
    <s v="1.Review of the concept note and development of the project proposal                                                                                                  2. Support to the development of feasibility study"/>
    <n v="600000"/>
    <s v="Transport"/>
    <s v="Transport"/>
    <s v="RTDA, RURA"/>
    <s v="Sectoral Ministry"/>
    <m/>
    <x v="0"/>
    <m/>
    <m/>
    <s v="To be determined"/>
    <s v="Medium"/>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3"/>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4"/>
    <n v="0"/>
    <n v="0"/>
    <m/>
    <m/>
    <m/>
    <m/>
    <m/>
    <s v="Not Applicable"/>
    <s v="Not Applicable"/>
    <s v="Transport"/>
    <s v="Transport"/>
    <s v="RTDA, RURA"/>
    <s v="Sectoral Ministry"/>
    <m/>
    <x v="0"/>
    <m/>
    <m/>
    <s v="To be determined"/>
    <s v="Low"/>
    <s v="Technical Assistance"/>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5"/>
    <n v="0"/>
    <n v="0"/>
    <m/>
    <m/>
    <m/>
    <m/>
    <m/>
    <s v="Not Applicable"/>
    <s v="Not Applicable"/>
    <s v="Transport"/>
    <s v="Transport"/>
    <s v="RTDA, RURA"/>
    <s v="Sectoral Ministry"/>
    <m/>
    <x v="0"/>
    <m/>
    <m/>
    <s v="To be determined"/>
    <s v="Low"/>
    <s v="Technical Assistance"/>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6"/>
    <n v="0"/>
    <n v="0"/>
    <m/>
    <m/>
    <m/>
    <m/>
    <m/>
    <s v="Not Applicable"/>
    <s v="Not Applicable"/>
    <s v="Transport"/>
    <s v="Transport"/>
    <s v="RTDA, RURA"/>
    <s v="Sectoral Ministry"/>
    <m/>
    <x v="0"/>
    <m/>
    <m/>
    <s v="To be determined"/>
    <s v="Low"/>
    <s v="Technical Assistance"/>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7"/>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8"/>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69"/>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0"/>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1"/>
    <n v="0"/>
    <n v="0"/>
    <m/>
    <m/>
    <m/>
    <m/>
    <m/>
    <s v=" Support to develop the concept note "/>
    <n v="600000"/>
    <s v="Transport"/>
    <s v="Transport"/>
    <s v="RTDA, RURA"/>
    <s v="Sectoral Ministry"/>
    <m/>
    <x v="0"/>
    <m/>
    <m/>
    <s v="To be determined"/>
    <s v="Medium"/>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2"/>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3"/>
    <n v="0"/>
    <n v="0"/>
    <m/>
    <m/>
    <m/>
    <m/>
    <m/>
    <s v="Not Applicable"/>
    <s v="Not Applicable"/>
    <s v="Transport"/>
    <s v="Transport"/>
    <s v="RTDA, RURA"/>
    <s v="Sectoral Ministry"/>
    <m/>
    <x v="0"/>
    <m/>
    <m/>
    <s v="To be determined"/>
    <s v="Low"/>
    <s v="Project"/>
    <m/>
    <m/>
    <s v="To be determined"/>
    <m/>
    <x v="8"/>
    <n v="0"/>
    <s v="New area of investment"/>
  </r>
  <r>
    <x v="9"/>
    <x v="36"/>
    <s v="10.1.1 Number of buses, LDVs and HDVs"/>
    <s v="To be determined (TBD)"/>
    <s v="To be determined (TBD)"/>
    <s v="To be determined (TBD)"/>
    <m/>
    <s v="Transport"/>
    <s v="Mitigation"/>
    <s v="Ministry of Infrastructure (MININFRA)"/>
    <s v="Sectoral Ministry "/>
    <m/>
    <s v="Sectoral Ministry "/>
    <s v="To be determined (TBD)"/>
    <m/>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4"/>
    <n v="0"/>
    <n v="0"/>
    <m/>
    <m/>
    <m/>
    <m/>
    <m/>
    <s v=" 1.Support to develop the concept note                                                                        2. Stakeholders engagement "/>
    <n v="300000"/>
    <s v="Transport"/>
    <s v="Transport"/>
    <s v="RTDA, RURA"/>
    <s v="Sectoral Ministry"/>
    <m/>
    <x v="0"/>
    <m/>
    <m/>
    <s v="To be determined"/>
    <s v="Medium"/>
    <s v="Technical Assistance"/>
    <m/>
    <m/>
    <s v="To be determined"/>
    <s v="1. Knowledge Products (Capacity Building or Technology Transfer)"/>
    <x v="8"/>
    <n v="0"/>
    <s v="New area of investment"/>
  </r>
  <r>
    <x v="9"/>
    <x v="36"/>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idem as above "/>
    <x v="375"/>
    <n v="23000000"/>
    <n v="0.46"/>
    <m/>
    <m/>
    <m/>
    <m/>
    <m/>
    <s v="1.Review of the concept note and development of the project proposal                               2. Support to the development of feasibility study"/>
    <n v="700000"/>
    <s v="Transport"/>
    <s v="Transport"/>
    <s v="RTDA, CoK, RURA, REMA, Transport operators"/>
    <s v="Private Sector Company"/>
    <m/>
    <x v="5"/>
    <m/>
    <m/>
    <s v="To be determined"/>
    <s v="Medium"/>
    <s v="Technical Assistance"/>
    <s v="GEF-Mitigation Action Facility"/>
    <m/>
    <s v="To be determined"/>
    <s v="2. Policy, Strategy &amp; Legislation"/>
    <x v="8"/>
    <n v="23000000"/>
    <m/>
  </r>
  <r>
    <x v="9"/>
    <x v="36"/>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6"/>
    <n v="201930000"/>
    <n v="4.0385999999999997"/>
    <m/>
    <m/>
    <m/>
    <m/>
    <m/>
    <s v="1.Review of the concept note and development of the project proposal                               2. Support to the development of feasibility study"/>
    <n v="700000"/>
    <s v="Transport"/>
    <s v="Transport"/>
    <s v="RTDA, CoK, RURA, REMA, Transport operators"/>
    <s v="Private Sector Company"/>
    <m/>
    <x v="5"/>
    <n v="2020"/>
    <n v="2030"/>
    <s v="Start date:2020_x000a_End date: 2030"/>
    <s v="Medium"/>
    <s v="Technical Assistance"/>
    <s v="Development partners"/>
    <m/>
    <s v="To be determined"/>
    <s v="2. Policy, Strategy &amp; Legislation"/>
    <x v="8"/>
    <n v="201930000"/>
    <s v="Project concept note and draft ToRs"/>
  </r>
  <r>
    <x v="9"/>
    <x v="36"/>
    <s v="10.1.1 Number of buses, LDVs and HDVs"/>
    <s v="To be determined (TBD)"/>
    <s v="To be determined (TBD)"/>
    <s v="To be determined (TBD)"/>
    <m/>
    <s v="Transport"/>
    <s v="Mitigation"/>
    <s v="Ministry of Infrastructure (MININFRA)"/>
    <s v="Sectoral Ministry "/>
    <s v="Sectoral Ministry "/>
    <s v="Sectoral Ministry "/>
    <s v="To be determined (TBD)"/>
    <s v="RTDA, REMA, CoK, RUR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7"/>
    <n v="218000.00000000003"/>
    <n v="4.3600000000000002E-3"/>
    <m/>
    <m/>
    <m/>
    <m/>
    <m/>
    <m/>
    <m/>
    <s v="Transport"/>
    <s v="Transport"/>
    <s v="diverse"/>
    <s v="Private Sector Company"/>
    <m/>
    <x v="4"/>
    <m/>
    <m/>
    <s v="to be determined"/>
    <m/>
    <s v="Technical Assistance"/>
    <s v="BMZ/Germany"/>
    <s v="Grant/GoR"/>
    <s v="Multirateral"/>
    <s v="1. Knowledge Products (Capacity Building or Technology Transfer)"/>
    <x v="8"/>
    <n v="218000.00000000003"/>
    <s v="New project GIZ"/>
  </r>
  <r>
    <x v="9"/>
    <x v="37"/>
    <s v="10.2.2 Environmental and engineering guidelines developed (for climate resilient road infrastructure) with gender consideration"/>
    <s v="Climate resilient report "/>
    <s v="To be determined (TBD)"/>
    <s v="To be determined (TBD)"/>
    <n v="600000000"/>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9"/>
    <x v="37"/>
    <s v="10.2.3 Proportion (%) of population who have easy access to public transportation disaggregated  by location (rural and urban area) (SSP  Transport 2017-2024) "/>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9"/>
    <x v="37"/>
    <s v="10.2.4 Number of passengers using the public transport each year disaggregated by gender"/>
    <s v="To be determined (TBD)"/>
    <s v="To be determined (TBD)"/>
    <s v="To be determined (TBD)"/>
    <m/>
    <s v="Transport"/>
    <s v="Adaptation"/>
    <s v="Ministry of Infrastructure (MININFRA)"/>
    <s v="Sectoral Ministry "/>
    <m/>
    <s v="Sectoral Ministry "/>
    <s v="To be determined (TBD)"/>
    <m/>
    <m/>
    <s v="Reduced GHG emissions from_x000a_improved transport services which_x000a_reduces motorized private transport"/>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8"/>
    <n v="0"/>
    <n v="0"/>
    <m/>
    <m/>
    <m/>
    <m/>
    <m/>
    <s v="Not Applicable"/>
    <s v="Not Applicable"/>
    <s v="Transport"/>
    <s v="Transport"/>
    <s v="Rwanda Transport Development Agency (RTDA)"/>
    <s v="Sectoral Ministry"/>
    <m/>
    <x v="0"/>
    <m/>
    <m/>
    <s v="To be determined"/>
    <s v="Low"/>
    <s v="Technical Assistance"/>
    <m/>
    <m/>
    <s v="To be determined"/>
    <s v="2. Policy, Strategy &amp; Legislation"/>
    <x v="8"/>
    <n v="0"/>
    <s v="New area of investment"/>
  </r>
  <r>
    <x v="9"/>
    <x v="38"/>
    <s v="10.3.1 Average fuel economy for newly registered vehicles (litres per 100 km)"/>
    <s v="To be determined (TBD)"/>
    <s v="To be determined (TBD)"/>
    <s v="To be determined (TBD)"/>
    <m/>
    <s v="Transport"/>
    <s v="Mitigation"/>
    <s v="Ministry of Infrastructure (MININFRA)"/>
    <s v="Sectoral Ministry "/>
    <s v="Sectoral Ministry "/>
    <s v="Sectoral Ministry "/>
    <s v="To be determined (TBD)"/>
    <m/>
    <s v="Measures introduced to increase vehicle emissions performance of national vehicle fleet, including tax incentives and scrappage of older vehicles, and inspection. "/>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79"/>
    <n v="970100.00000000012"/>
    <n v="5.1057894736842111E-3"/>
    <m/>
    <m/>
    <m/>
    <m/>
    <m/>
    <m/>
    <m/>
    <s v="Multi-Sector"/>
    <s v="Multi-Sector"/>
    <s v="Ministry of Environment (MoE)"/>
    <s v="Sectoral Ministry"/>
    <m/>
    <x v="2"/>
    <n v="2024"/>
    <n v="2025"/>
    <s v="Start date:1/03/2024_x000a_End date: 31/03/2025"/>
    <m/>
    <s v="Technical Assistance"/>
    <s v="BMWK/Germany (IKI)"/>
    <m/>
    <s v="Bilateral"/>
    <s v="2. Policy, Strategy &amp; Legislation"/>
    <x v="4"/>
    <n v="970100.00000000012"/>
    <s v="Updadated from Indicative to ongoing (GIZ 2024)"/>
  </r>
  <r>
    <x v="9"/>
    <x v="38"/>
    <s v="10.3.1 Average fuel economy for newly registered vehicles (litres per 100 km)"/>
    <s v="To be determined (TBD)"/>
    <s v="To be determined (TBD)"/>
    <s v="To be determined (TBD)"/>
    <n v="190000000"/>
    <s v="Transport"/>
    <s v="Mitigation"/>
    <s v="Ministry of Infrastructure (MININFRA)"/>
    <s v="Sectoral Ministry "/>
    <s v="Sectoral Ministry "/>
    <s v="Sectoral Ministry "/>
    <s v="To be determined (TBD)"/>
    <s v="RSB, RNP, REMA"/>
    <m/>
    <s v="Reduction of GHG and local emissions from gasoline and diesel use."/>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0"/>
    <n v="0"/>
    <n v="0"/>
    <m/>
    <m/>
    <m/>
    <m/>
    <m/>
    <s v="1.Review of the concept note and development of the project proposal 2. Support to the development of feasibility study"/>
    <n v="600000"/>
    <s v="Transport"/>
    <s v="Transport"/>
    <s v="RSB, RNP, REMA"/>
    <s v="Sectoral Ministry"/>
    <m/>
    <x v="0"/>
    <m/>
    <m/>
    <s v="To be determined"/>
    <s v="Medium"/>
    <s v="Technical Assistance"/>
    <s v="Ministry of Finance and Economic Planning (MINECOFIN)/GoR"/>
    <m/>
    <s v="To be determined"/>
    <s v="2. Policy, Strategy &amp; Legislation"/>
    <x v="8"/>
    <n v="0"/>
    <s v="Vehicular emission standards are available (gazetted), and their enforcement started at Motovehicle Inspection Center, but need to be strengthened (e.g. for vehicles importation, etc.)."/>
  </r>
  <r>
    <x v="9"/>
    <x v="39"/>
    <s v="10.4.1 Number of Electric vehicles (EV)"/>
    <s v="To be determined (TBD)"/>
    <s v="To be determined (TBD)"/>
    <s v="To be determined (TBD)"/>
    <n v="900000000"/>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1"/>
    <n v="650411.60941888927"/>
    <n v="7.2267956602098805E-4"/>
    <n v="650411.60941888927"/>
    <m/>
    <m/>
    <m/>
    <m/>
    <s v="Not Applicable"/>
    <s v="Not Applicable"/>
    <s v="Transport"/>
    <s v="Transport"/>
    <s v="Ampersand Rwanda Ltd"/>
    <s v="Private Sector Company"/>
    <m/>
    <x v="1"/>
    <s v="2020*"/>
    <n v="2020"/>
    <s v="Start date: 18/01/2019_x000a_End date: 31/12/2020_x000a_"/>
    <s v="Not Applicable"/>
    <s v="Project"/>
    <s v="FONERWA"/>
    <s v="Government of Rwanda(GoR)"/>
    <s v="Government of Rwanda(GoR)"/>
    <s v="3. Budgeting &amp; Investment"/>
    <x v="8"/>
    <n v="650411.60941888927"/>
    <m/>
  </r>
  <r>
    <x v="9"/>
    <x v="39"/>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2"/>
    <n v="17000000"/>
    <n v="1.8888888888888889E-2"/>
    <m/>
    <m/>
    <m/>
    <m/>
    <m/>
    <s v=" 1.Development of the full proposal  2. Stakeholders engagement "/>
    <n v="500000"/>
    <s v="Transport"/>
    <s v="Transport"/>
    <s v="Rwanda Green Fund"/>
    <s v="Sectoral Ministry"/>
    <m/>
    <x v="5"/>
    <m/>
    <m/>
    <s v="To be determined"/>
    <s v="Medium"/>
    <s v="Project"/>
    <m/>
    <m/>
    <s v="To be determined"/>
    <s v="3. Budgeting &amp; Investment"/>
    <x v="8"/>
    <n v="17000000"/>
    <m/>
  </r>
  <r>
    <x v="9"/>
    <x v="39"/>
    <s v="10.4.1 Number of Electric vehicles (EV)"/>
    <s v="To be determined (TBD)"/>
    <s v="To be determined (TBD)"/>
    <s v="To be determined (TBD)"/>
    <m/>
    <s v="Transport"/>
    <s v="Mitigation"/>
    <s v="Ministry of Infrastructure (MININFRA)"/>
    <s v="Sectoral Ministry "/>
    <s v="Sectoral Ministry "/>
    <s v="Sectoral Ministry "/>
    <s v="To be determined (TBD)"/>
    <m/>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3"/>
    <n v="48500"/>
    <n v="5.3888888888888889E-5"/>
    <n v="24250"/>
    <n v="24250"/>
    <m/>
    <m/>
    <m/>
    <s v="Not Applicable"/>
    <s v="Not Applicable"/>
    <s v="Transport"/>
    <s v="Transport"/>
    <s v="Global Green Growth Institute (GGGI)"/>
    <s v="Non Government Organizations"/>
    <m/>
    <x v="1"/>
    <s v="2020*"/>
    <n v="2022"/>
    <s v="Start date: 2018_x000a_End date: 2022_x000a_"/>
    <s v="Not Applicable"/>
    <s v="Technical Assistance"/>
    <s v="GGGI"/>
    <s v="Grant"/>
    <s v="Multirateral"/>
    <s v="1. Knowledge Products (Capacity Building or Technology Transfer)"/>
    <x v="8"/>
    <n v="48500"/>
    <s v="The overall objective is to provide technical advisory for Rwanda on sustainable mobility in both Motorized and Non-motorized transport. Areas of focuse included Public Bicycle sharing in Kigali and Secondary Cities as well as study for a transition to Electric Bus transport through analysis of charging infrastructure and the cost of ownership for potential investment/investors. https://gggi.org/project/rw19-strengthening-prioritizing-and-investing-in-non-motorized-transport-infrastructure  "/>
  </r>
  <r>
    <x v="9"/>
    <x v="39"/>
    <s v="10.4.1 Number of Electric vehicles (EV)"/>
    <s v="To be determined (TBD)"/>
    <s v="To be determined (TBD)"/>
    <s v="To be determined (TBD)"/>
    <m/>
    <s v="Transport"/>
    <s v="Mitigation"/>
    <s v="Ministry of Infrastructure (MININFRA)"/>
    <s v="Sectoral Ministry "/>
    <s v="Sectoral Ministry "/>
    <s v="Sectoral Ministry "/>
    <s v="To be determined (TBD)"/>
    <s v="RTDA, CoK, RURA"/>
    <m/>
    <s v="Reduction of harmful pollutants, enhacing_x000a_resilience of population to disease and_x000a_adverse climate impacts."/>
    <s v="Supports implementation of :                                                          -Green Growth and Climate Resilient Strategy (GGCRS, PoA1 on Low-carbon, climate-resilient energy and transport networks),                                                                                                                             -NST1, priority area 1 To contribute to the accelerated sustainable urbanisation from 17.3% (2013/14) to 35% by 2024                                                                                                                                                                                                                                                                                                                              -Transport y/SSP2017-2024 for Energy Sector                                      - Increased resilience of transport_x000a_infrastructure. Improved health and_x000a_reduction of harmful pollutants, enhacing_x000a_resilience of population to disease and_x000a_adverse climate impacts.                                        "/>
    <x v="384"/>
    <n v="18000000"/>
    <n v="0.02"/>
    <m/>
    <m/>
    <m/>
    <m/>
    <m/>
    <s v="1.Review of the concept note and development of the project proposal  2. Establish E-moto station "/>
    <n v="800000"/>
    <s v="Transport"/>
    <s v="Transport"/>
    <s v="Rwanda Transport Development Agency (RTDA)"/>
    <s v="Sectoral Ministry"/>
    <m/>
    <x v="5"/>
    <m/>
    <m/>
    <s v="To be determined"/>
    <s v="Medium"/>
    <s v="Project"/>
    <s v="NAMA"/>
    <m/>
    <s v="To be determined"/>
    <s v="3. Budgeting &amp; Investment"/>
    <x v="8"/>
    <n v="18000000"/>
    <s v="Concept note"/>
  </r>
  <r>
    <x v="10"/>
    <x v="40"/>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Improved health and_x000a_reduction of harmful pollutants, enhacing_x000a_resilience of population to disease and_x000a_adverse climate impacts.     "/>
    <x v="385"/>
    <n v="1366278.4015709851"/>
    <n v="5.8891310412542461E-2"/>
    <n v="109599.11724937221"/>
    <n v="134210.74084376448"/>
    <n v="120440.39502689359"/>
    <n v="903534.62188354181"/>
    <n v="98493.526567413108"/>
    <s v="Not Applicable"/>
    <s v="Not Applicable"/>
    <s v="Private Sector Development"/>
    <s v="Private Sector Development"/>
    <s v="Rwanda Environment Management Authority (REMA)"/>
    <s v="Sectoral Ministry"/>
    <m/>
    <x v="2"/>
    <s v="2020*"/>
    <n v="2026"/>
    <s v="Start date: 28/3/2019_x000a_End date: 31/12/2021     Extended to 2026_x000a_"/>
    <s v="Not Applicable"/>
    <s v="Technical Assistance"/>
    <s v="UNEP/UNIDO"/>
    <s v="Grant"/>
    <s v="Multirateral"/>
    <s v="2. Policy, Strategy &amp; Legislation"/>
    <x v="4"/>
    <n v="1366278.4015709851"/>
    <s v="The project intends to streamline ozone protection issues to other stakeholders through trainings .                                            Updated from $46,113 REMA-2024"/>
  </r>
  <r>
    <x v="10"/>
    <x v="40"/>
    <s v="11.1.1 Percentage of F-gas substituted"/>
    <s v="To be determined (TBD)"/>
    <s v=" (a) 2020 to 2024: 95%; (b) 2025 to 2028: 65%; (c) 2029 to 2033: 30%."/>
    <s v="To be determined (TBD)"/>
    <n v="23200000"/>
    <s v="Industry"/>
    <s v="Mitigation"/>
    <s v="Ministry of Environment (MoE)_x000a_"/>
    <s v="Environment or Climate Change"/>
    <s v="Environment or Climate Change"/>
    <s v="Sectoral Ministry "/>
    <s v="To be determined (TBD)"/>
    <s v="RSB,REMA, PSF"/>
    <s v="Gradual substitution of F-gases by less polluting substitutes, implemented as part of Rwanda’s commitments to the Kigali Amendment to the Montreal Protocol on Substances that Deplete the Ozone Layer. F-gases not to exceed the following percentages"/>
    <s v="Reduced GHG emissions from F-gases with high GWP"/>
    <s v="idem as above "/>
    <x v="386"/>
    <n v="1128648.6179185081"/>
    <n v="4.8648647324073625E-2"/>
    <n v="0"/>
    <n v="0"/>
    <n v="341768.80345648533"/>
    <n v="786879.81446202274"/>
    <n v="0"/>
    <s v="Not Applicable"/>
    <s v="Not Applicable"/>
    <s v="Private Sector Development"/>
    <s v="Private Sector Development"/>
    <s v="Rwanda Environment Management Authority (REMA)"/>
    <s v="Sectoral Ministry"/>
    <m/>
    <x v="2"/>
    <n v="2021"/>
    <n v="2024"/>
    <s v="Start date: 08/3/2021_x000a_End date: 30/06/2024    _x000a_"/>
    <s v="Not Applicable"/>
    <s v="Technical Assistance"/>
    <s v="UK,GoR"/>
    <s v="Grant"/>
    <s v="Bilateral"/>
    <s v="1. Knowledge Products (Capacity Building or Technology Transfer)"/>
    <x v="8"/>
    <n v="1128648.6179185081"/>
    <s v="new project REMA 2024"/>
  </r>
  <r>
    <x v="10"/>
    <x v="41"/>
    <s v="11.2.1 Number of staff who acquired technical skills to effectively coordinate and report on NDC implementation disaggregated by gender"/>
    <s v="To be determined (TBD)"/>
    <s v="To be determined (TBD)"/>
    <s v="To be determined (TBD)"/>
    <n v="6000000"/>
    <s v="Multi-sector"/>
    <s v="Cross-cutting"/>
    <s v="Ministry of Environment (MoE)_x000a_"/>
    <s v="Environment or Climate Change"/>
    <s v="Environment or Climate Change"/>
    <s v="Sectoral Ministry "/>
    <s v="To be determined (TBD)"/>
    <s v="other NDC participating sectors"/>
    <s v="The objective of the project is to build practical capacity of agricultural practitioners through learning by doing"/>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x v="387"/>
    <n v="45652777.200000003"/>
    <n v="7.6087962000000005"/>
    <n v="9299182.8132321388"/>
    <n v="231310.88"/>
    <m/>
    <m/>
    <m/>
    <s v="Not Applicable"/>
    <s v="Not Applicable"/>
    <s v="AFOLU (Agriculture, Forestry &amp; Other Land Use)"/>
    <s v="Agriculture"/>
    <s v="Ministry of Agriculture and Animal Resources (MINAGRI)"/>
    <s v="Sectoral Ministry"/>
    <m/>
    <x v="2"/>
    <s v="2020*"/>
    <n v="2023"/>
    <s v="Start date: 01/07/2015_x000a_End date: 30/06/2023_x000a_"/>
    <s v="Not Applicable"/>
    <s v="Technical Assistance"/>
    <s v="Howard G. Buffet/GoR"/>
    <s v="Grant/GoR"/>
    <s v="Multirateral"/>
    <s v="1. Knowledge Products (Capacity Building or Technology Transfer)"/>
    <x v="3"/>
    <n v="45652777.200000003"/>
    <s v="The objective of the project is to build practical capacity of agricultural practitioners through learning by doing in Kirehe, Bugesera"/>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8"/>
    <n v="800380.42"/>
    <n v="0.13339673666666668"/>
    <m/>
    <m/>
    <m/>
    <m/>
    <m/>
    <s v="Not Applicable"/>
    <s v="Not Applicable"/>
    <s v="Multi-Sector"/>
    <s v="Multi-Sector"/>
    <s v="Ministry of Agriculture and Animal Resources (MINAGRI)"/>
    <s v="Sectoral Ministry"/>
    <m/>
    <x v="2"/>
    <n v="2020"/>
    <n v="2023"/>
    <s v="Start date: 01/07/2020_x000a_End date: 30/6/2023_x000a_"/>
    <s v="Not Applicable"/>
    <s v="Technical Assistance"/>
    <s v="UNDP"/>
    <s v="Grant"/>
    <s v="Multirateral"/>
    <s v="1. Knowledge Products (Capacity Building or Technology Transfer)"/>
    <x v="6"/>
    <n v="800380.42"/>
    <s v="The objective of the project is to implement the milestones of the Nationally Determined Contribution (NDC) falling under Agriculture Sector"/>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89"/>
    <n v="9265000"/>
    <n v="1.5441666666666667"/>
    <m/>
    <m/>
    <m/>
    <m/>
    <m/>
    <s v="Not Applicable"/>
    <s v="Not Applicable"/>
    <s v="Multi-Sector"/>
    <s v="Multi-Sector"/>
    <s v="Ministry of Environment (MoE)"/>
    <s v="Sectoral Ministry"/>
    <m/>
    <x v="2"/>
    <n v="2022"/>
    <n v="2026"/>
    <s v="Start date: 01/10/2022_x000a_End date: 30/9/2026_x000a_"/>
    <s v="Not Applicable"/>
    <s v="Technical Assistance"/>
    <s v="BMZ/Germany"/>
    <s v="Grant"/>
    <s v="Multirateral"/>
    <s v="1. Knowledge Products (Capacity Building or Technology Transfer)"/>
    <x v="6"/>
    <n v="9265000"/>
    <s v="New project GIZ 2024"/>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0"/>
    <n v="39000"/>
    <n v="6.4999999999999997E-3"/>
    <m/>
    <m/>
    <m/>
    <n v="39000"/>
    <m/>
    <s v="Not Applicable"/>
    <s v="Not Applicable"/>
    <s v="Multi-Sector"/>
    <s v="Multi-Sector"/>
    <s v="RENGOF"/>
    <s v="Non Government Organizations"/>
    <m/>
    <x v="2"/>
    <n v="2024"/>
    <n v="2024"/>
    <s v="Start date: 01/03/2024_x000a_End date: 30/8/2024_x000a_"/>
    <s v="Not Applicable"/>
    <s v="Technical Assistance"/>
    <s v="GIZ/DGG-WINS"/>
    <s v="Grant"/>
    <s v="Multirateral"/>
    <s v="1. Knowledge Products (Capacity Building or Technology Transfer)"/>
    <x v="6"/>
    <n v="39000"/>
    <s v="New project RENGOF 2024                                                      Kamonyi, Ruhango, Nyanza and Gisagara District/ Southern Province"/>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1"/>
    <n v="600590"/>
    <n v="0.10009833333333333"/>
    <m/>
    <m/>
    <m/>
    <m/>
    <m/>
    <s v="Not Applicable"/>
    <s v="Not Applicable"/>
    <s v="Multi-Sector"/>
    <s v="Multi-Sector"/>
    <s v="Rwanda Environment Management Authority (REMA)"/>
    <s v="Sectoral Ministry"/>
    <m/>
    <x v="2"/>
    <n v="2021"/>
    <n v="2025"/>
    <s v="Start date: 01/12/2021_x000a_End date: 31/12/2025"/>
    <s v="Not Applicable"/>
    <s v="Technical Assistance"/>
    <s v="BMZ/Germany co-financed by New Zealand_x000a_"/>
    <s v="Grant"/>
    <s v="Multirateral"/>
    <s v="1. Knowledge Products (Capacity Building or Technology Transfer)"/>
    <x v="6"/>
    <n v="600590"/>
    <s v="New project GIZ 2024"/>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2"/>
    <n v="382740.42000000004"/>
    <n v="6.3790070000000004E-2"/>
    <m/>
    <m/>
    <m/>
    <m/>
    <m/>
    <s v="Not Applicable"/>
    <s v="Not Applicable"/>
    <s v="Multi-Sector"/>
    <s v="Multi-Sector"/>
    <s v="Ministry of Environment (MoE)"/>
    <s v="Sectoral Ministry"/>
    <m/>
    <x v="2"/>
    <n v="2022"/>
    <n v="2024"/>
    <s v="Start date: 01/01/2022_x000a_End date: 31/12/2024"/>
    <s v="Not Applicable"/>
    <s v="Technical Assistance"/>
    <s v="BMZ/Germany_x000a_"/>
    <s v="Grant"/>
    <s v="Multirateral"/>
    <s v="1. Knowledge Products (Capacity Building or Technology Transfer)"/>
    <x v="6"/>
    <n v="382740.42"/>
    <s v="New project GIZ 2024"/>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s v="Sectoral Ministry "/>
    <s v="Sectoral Ministry "/>
    <s v="To be determined (TBD)"/>
    <m/>
    <s v="The objective of the project is to implement the milestones of  the Nationally Determined Contribution (NDC) falling under Agriculture Sector"/>
    <s v="Reduced GHG emissions from improved access to technology and knowledge"/>
    <m/>
    <x v="393"/>
    <n v="130800.00000000001"/>
    <n v="2.1800000000000003E-2"/>
    <m/>
    <m/>
    <m/>
    <m/>
    <m/>
    <s v="Not Applicable"/>
    <s v="Not Applicable"/>
    <s v="Multi-Sector"/>
    <s v="Multi-Sector"/>
    <s v="Ministry of Environment (MoE)"/>
    <s v="Sectoral Ministry"/>
    <m/>
    <x v="2"/>
    <n v="2022"/>
    <n v="2025"/>
    <s v="Start date: 01/01/2022_x000a_End date: 31/12/2025"/>
    <s v="Not Applicable"/>
    <s v="Technical Assistance"/>
    <s v="BMZ/Germany_x000a_"/>
    <s v="Grant"/>
    <s v="Multirateral"/>
    <s v="1. Knowledge Products (Capacity Building or Technology Transfer)"/>
    <x v="6"/>
    <n v="130800.00000000001"/>
    <s v="New project GIZ 2024"/>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s v="Sectoral Ministry "/>
    <s v="Sectoral Ministry "/>
    <s v="To be determined (TBD)"/>
    <m/>
    <m/>
    <s v="Reduced GHG emissions from improved access to technology and knowledge"/>
    <m/>
    <x v="394"/>
    <n v="0"/>
    <n v="0"/>
    <m/>
    <m/>
    <m/>
    <m/>
    <m/>
    <s v="support to the sector for project implementation"/>
    <n v="300000"/>
    <m/>
    <s v="Meteorology"/>
    <s v="Meteo Rwanda"/>
    <s v="Sectoral Ministry"/>
    <m/>
    <x v="0"/>
    <m/>
    <m/>
    <s v="To be determined"/>
    <s v="High"/>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5"/>
    <n v="0"/>
    <n v="0"/>
    <m/>
    <m/>
    <m/>
    <m/>
    <m/>
    <s v="Not Applicable"/>
    <s v="Not Applicable"/>
    <s v="Environment and Natural Resources"/>
    <s v="Environmental Management"/>
    <s v="Ministry of Environment (MoE)"/>
    <s v="Sectoral Ministry"/>
    <m/>
    <x v="0"/>
    <m/>
    <m/>
    <s v="To be determined"/>
    <s v="Low"/>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6"/>
    <n v="0"/>
    <n v="0"/>
    <m/>
    <m/>
    <m/>
    <m/>
    <m/>
    <s v="1. Support to develop the concept note and development of the project proposal  2. Stakeholders engagement"/>
    <n v="300000"/>
    <s v="Environment and Natural Resources"/>
    <s v="Environmental Management"/>
    <s v="Ministry of Environment (MoE)"/>
    <s v="Sectoral Ministry"/>
    <m/>
    <x v="0"/>
    <m/>
    <m/>
    <s v="To be determined"/>
    <s v="High"/>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7"/>
    <n v="0"/>
    <n v="0"/>
    <m/>
    <m/>
    <m/>
    <m/>
    <m/>
    <s v="Not Applicable"/>
    <s v="Not Applicable"/>
    <s v="Environment and Natural Resources"/>
    <s v="Environmental Management"/>
    <s v="Ministry of Environment (MoE)"/>
    <s v="Sectoral Ministry"/>
    <m/>
    <x v="0"/>
    <m/>
    <m/>
    <s v="To be determined"/>
    <s v="Low"/>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398"/>
    <n v="0"/>
    <n v="0"/>
    <m/>
    <m/>
    <m/>
    <m/>
    <m/>
    <s v="1.Awareness raising at Distrct level 2. Capacity development  on NDCs at District level. 3. Imbeded technical assistance to LODA ; 4 Support to 4 pilote Districts to finalize Project Idea Notes (PINs) and develop full project proposals."/>
    <n v="550000"/>
    <s v="Environment and Natural Resources"/>
    <s v="Environmental Management"/>
    <s v="Ministry of Environment (MoE)"/>
    <s v="Sectoral Ministry"/>
    <m/>
    <x v="0"/>
    <m/>
    <m/>
    <s v="To be determined"/>
    <s v="High"/>
    <s v="Project"/>
    <m/>
    <m/>
    <s v="To be determined"/>
    <s v="1. Knowledge Products (Capacity Building or Technology Transfer)"/>
    <x v="6"/>
    <n v="0"/>
    <s v="Concept  note  (see  Thabitha)"/>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m/>
    <s v="Sectoral Ministry "/>
    <s v="To be determined (TBD)"/>
    <m/>
    <m/>
    <s v="Reduced GHG emissions from improved access to technology and knowledge"/>
    <m/>
    <x v="399"/>
    <n v="0"/>
    <n v="0"/>
    <m/>
    <m/>
    <m/>
    <m/>
    <m/>
    <s v="1.Review of the concept note and development of the project proposal  2.Stakeholders engagement"/>
    <n v="230000"/>
    <s v="Multi-Sector"/>
    <s v="Multi-Sector"/>
    <s v="KFW Development  Bank"/>
    <s v="Non Government Organizations"/>
    <m/>
    <x v="5"/>
    <m/>
    <m/>
    <s v="To be determined"/>
    <s v="High"/>
    <s v="Technical Assistance"/>
    <s v="KFW Development  Bank"/>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m/>
    <s v="Sectoral Ministry "/>
    <s v="To be determined (TBD)"/>
    <m/>
    <m/>
    <s v="Reduced GHG emissions from improved access to technology and knowledge"/>
    <m/>
    <x v="400"/>
    <n v="200000"/>
    <n v="3.3333333333333333E-2"/>
    <m/>
    <m/>
    <m/>
    <m/>
    <m/>
    <s v="Not Applicable"/>
    <s v="Not Applicable"/>
    <s v="Multi-Sector"/>
    <s v="Multi-Sector"/>
    <s v="Ministry of Environment (MoE)"/>
    <s v="Sectoral Ministry"/>
    <m/>
    <x v="2"/>
    <m/>
    <m/>
    <s v="To be determined"/>
    <s v="Not Applicable"/>
    <s v="Technical Assistance"/>
    <s v="CAEP/ World Bank"/>
    <s v="Grant"/>
    <s v="Multirateral"/>
    <s v="2. Policy, Strategy &amp; Legislation"/>
    <x v="6"/>
    <n v="200000"/>
    <m/>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m/>
    <s v="Sectoral Ministry "/>
    <s v="To be determined (TBD)"/>
    <m/>
    <m/>
    <s v="Reduced GHG emissions from improved access to technology and knowledge"/>
    <m/>
    <x v="401"/>
    <n v="100000"/>
    <n v="1.6666666666666666E-2"/>
    <m/>
    <m/>
    <m/>
    <m/>
    <m/>
    <s v="Not Applicable"/>
    <s v="Not Applicable"/>
    <s v="Multi-Sector"/>
    <s v="Multi-Sector"/>
    <s v="Ministry of Agriculture and Animal Resources (MINAGRI)"/>
    <s v="Sectoral Ministry"/>
    <m/>
    <x v="1"/>
    <m/>
    <m/>
    <s v="To be determined"/>
    <s v="Not Applicable"/>
    <s v="Technical Assistance"/>
    <s v="NDC Partneship  Support Unit"/>
    <s v="Grant"/>
    <s v="Multirateral"/>
    <s v="1. Knowledge Products (Capacity Building or Technology Transfer)"/>
    <x v="6"/>
    <n v="100000"/>
    <m/>
  </r>
  <r>
    <x v="10"/>
    <x v="41"/>
    <s v="11.2.1 Number of staff who acquired technical skills to effectively coordinate and report on NDC implementation disaggregated by gender"/>
    <s v="To be determined (TBD)"/>
    <s v="To be determined (TBD)"/>
    <s v="To be determined (TBD)"/>
    <m/>
    <s v="Transport"/>
    <s v="Cross-cutting"/>
    <s v="Ministry of Environment (MoE)_x000a_"/>
    <s v="Sectoral Ministry "/>
    <m/>
    <s v="Sectoral Ministry "/>
    <s v="To be determined (TBD)"/>
    <m/>
    <m/>
    <s v="Reduced GHG emissions from improved access to technology and knowledge"/>
    <m/>
    <x v="402"/>
    <n v="120000"/>
    <n v="0.02"/>
    <m/>
    <m/>
    <m/>
    <m/>
    <m/>
    <s v="Not Applicable"/>
    <s v="Not Applicable"/>
    <s v="Multi-Sector"/>
    <s v="Multi-Sector"/>
    <s v="Private Sector Federation (PSF)"/>
    <s v="Private Sector Company"/>
    <m/>
    <x v="1"/>
    <m/>
    <m/>
    <s v="To be determined"/>
    <s v="Not Applicable"/>
    <s v="Technical Assistance"/>
    <s v="NDC Partneship  Support Unit"/>
    <s v="Grant"/>
    <s v="Multirateral"/>
    <s v="1. Knowledge Products (Capacity Building or Technology Transfer)"/>
    <x v="6"/>
    <n v="12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3"/>
    <n v="200000"/>
    <n v="3.3333333333333333E-2"/>
    <m/>
    <m/>
    <m/>
    <m/>
    <m/>
    <s v="1.Review of the concept note and development of the project proposal  2. Support to the development of feasibility study   3. Conduct awaireness raising on climate resilience technologies"/>
    <n v="230000"/>
    <s v="Multi-Sector"/>
    <s v="Multi-Sector"/>
    <s v="Ministry of Environment (MoE)"/>
    <s v="Sectoral Ministry"/>
    <m/>
    <x v="5"/>
    <m/>
    <m/>
    <s v="To be determined"/>
    <s v="High"/>
    <s v="Technical Assistance"/>
    <s v="UNDP"/>
    <m/>
    <s v="To be determined"/>
    <s v="1. Knowledge Products (Capacity Building or Technology Transfer)"/>
    <x v="6"/>
    <n v="20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4"/>
    <n v="10000000"/>
    <n v="1.6666666666666667"/>
    <m/>
    <m/>
    <m/>
    <m/>
    <m/>
    <s v="Not Applicable"/>
    <s v="Not Applicable"/>
    <s v="Multi-Sector"/>
    <s v="Multi-Sector"/>
    <s v="Rwanda Green Fund"/>
    <s v="Sectoral Ministry"/>
    <m/>
    <x v="4"/>
    <m/>
    <m/>
    <s v="To be determined"/>
    <s v="Not Applicable"/>
    <s v="Project"/>
    <s v="KFW Development  Bank"/>
    <s v="Grant/GoR"/>
    <s v="Multirateral"/>
    <s v="3. Budgeting &amp; Investment"/>
    <x v="6"/>
    <n v="1000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5"/>
    <n v="5000000"/>
    <n v="0.83333333333333337"/>
    <m/>
    <m/>
    <m/>
    <m/>
    <m/>
    <s v="1.Review of the concept note and development of the project proposal  2.Stakeholders engagement"/>
    <n v="250000"/>
    <s v="Multi-Sector"/>
    <s v="Multi-Sector"/>
    <s v="Rwanda Green Fund"/>
    <s v="Sectoral Ministry"/>
    <m/>
    <x v="5"/>
    <m/>
    <m/>
    <s v="To be determined"/>
    <s v="High"/>
    <s v="Project"/>
    <s v="KFW Development  Bank"/>
    <m/>
    <s v="To be determined"/>
    <s v="3. Budgeting &amp; Investment"/>
    <x v="6"/>
    <n v="500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6"/>
    <n v="0"/>
    <n v="0"/>
    <m/>
    <m/>
    <m/>
    <m/>
    <m/>
    <s v="1. Support to develop the concept note 2. Stakeholders engagement"/>
    <n v="250000"/>
    <s v="Multi-Sector"/>
    <s v="Multi-Sector"/>
    <s v="Rwanda Green Fund"/>
    <s v="Sectoral Ministry"/>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s v="Reduced GHG emissions from improved access to technology and knowledge"/>
    <m/>
    <x v="407"/>
    <n v="4600000"/>
    <n v="0.76666666666666672"/>
    <m/>
    <m/>
    <m/>
    <m/>
    <m/>
    <s v="Not Applicable"/>
    <s v="Not Applicable"/>
    <s v="Multi-Sector"/>
    <s v="Multi-Sector"/>
    <s v="Rwanda Green Fund"/>
    <s v="Sectoral Ministry"/>
    <m/>
    <x v="1"/>
    <n v="2020"/>
    <n v="2022"/>
    <s v="Start date: 07/01/2020_x000a_End date: 30/06/2022_x000a_"/>
    <s v="Not Applicable"/>
    <s v="Technical Assistance"/>
    <s v="FONERWA"/>
    <s v="Government of Rwanda(GoR)"/>
    <s v="Government of Rwanda(GoR)"/>
    <s v="1. Knowledge Products (Capacity Building or Technology Transfer)"/>
    <x v="6"/>
    <n v="460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8"/>
    <n v="4143961.4946600003"/>
    <n v="0.69066024911000001"/>
    <m/>
    <m/>
    <m/>
    <n v="1314874.665"/>
    <n v="2829086.8296600003"/>
    <s v="Not Applicable"/>
    <s v="Not Applicable"/>
    <s v="Multi-Sector"/>
    <s v="Multi-Sector"/>
    <s v="Districts/LODA"/>
    <s v="Local Government (Districts, Provinces, CoK)"/>
    <m/>
    <x v="2"/>
    <n v="2023"/>
    <n v="2026"/>
    <s v="Start date: 2023_x000a_Current End date: 2026_x000a_"/>
    <s v="Not Applicable"/>
    <s v="Technical Assistance"/>
    <s v="Ministry of Finance and Economic Planning (MINECOFIN)/GoR"/>
    <s v="Government of Rwanda(GoR)"/>
    <s v="Government of Rwanda(GoR)"/>
    <s v="1. Knowledge Products (Capacity Building or Technology Transfer)"/>
    <x v="6"/>
    <n v="4143961.4946600003"/>
    <s v="Gakenke,Gicumbi, Rusizi                                                                                                    New project MTPIP 2023-2026  MINECOFIN"/>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Reduced GHG emissions from improved access to technology and knowledge"/>
    <m/>
    <x v="409"/>
    <n v="4292260.32"/>
    <n v="0.71537672000000008"/>
    <n v="2334884.3199999998"/>
    <n v="1407376"/>
    <n v="550000"/>
    <m/>
    <m/>
    <s v="Not Applicable"/>
    <s v="Not Applicable"/>
    <s v="Multi-Sector"/>
    <s v="Multi-Sector"/>
    <s v="Ministry of Environment (MoE)"/>
    <s v="Sectoral Ministry"/>
    <m/>
    <x v="2"/>
    <s v="2020*"/>
    <n v="2023"/>
    <s v="Start date: 01/01/2019_x000a_Current End date: 30/06/2023_x000a_"/>
    <s v="Not Applicable"/>
    <s v="Technical Assistance"/>
    <s v="UNDP, SIDA"/>
    <s v="Grant"/>
    <s v="Multirateral"/>
    <s v="1. Knowledge Products (Capacity Building or Technology Transfer)"/>
    <x v="6"/>
    <n v="4292260.32"/>
    <s v="The project’s objective is to provide technical assistance/Coordination capacities of NDC sectors.                 Updated from $1,336,118 (See UNDP projects 2024) $4,292,260 different to REMA update "/>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0"/>
    <n v="4662339.2183183972"/>
    <n v="0.77705653638639949"/>
    <n v="1734153.4411821517"/>
    <n v="1119698.1325915623"/>
    <n v="904953.02266114112"/>
    <n v="903534.62188354181"/>
    <n v="0"/>
    <s v="Not Applicable"/>
    <s v="Not Applicable"/>
    <s v="Multi-Sector"/>
    <s v="Multi-Sector"/>
    <s v="Rwanda Environment Management Authority (REMA)"/>
    <s v="Sectoral Ministry"/>
    <m/>
    <x v="2"/>
    <s v="2020*"/>
    <n v="2024"/>
    <s v="Start date: 01/01/2019_x000a_Current End date: 30/06/2024_x000a_"/>
    <s v="Not Applicable"/>
    <s v="Technical Assistance"/>
    <s v="UNEP/GEF"/>
    <s v="Grant"/>
    <s v="Multirateral"/>
    <s v="2. Policy, Strategy &amp; Legislation"/>
    <x v="6"/>
    <n v="4662339.2183183972"/>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1"/>
    <n v="0"/>
    <n v="0"/>
    <m/>
    <m/>
    <m/>
    <m/>
    <m/>
    <s v="Not Applicable"/>
    <s v="Not Applicable"/>
    <s v="Multi-Sector"/>
    <s v="Multi-Sector"/>
    <s v="Rwanda Environment Management Authority (REMA)"/>
    <s v="Sectoral Ministry"/>
    <m/>
    <x v="0"/>
    <m/>
    <m/>
    <s v="To be determined"/>
    <s v="Medium"/>
    <m/>
    <s v="GCF"/>
    <m/>
    <s v="To be determined"/>
    <m/>
    <x v="6"/>
    <n v="0"/>
    <s v="NEW AREA "/>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The projects objective is to advance the National Adaptation Planning process in Rwanda"/>
    <s v="Reduced GHG emissions from improved access to technology and knowledge"/>
    <m/>
    <x v="412"/>
    <n v="2079615.75"/>
    <n v="0.346602625"/>
    <m/>
    <n v="219791.26"/>
    <m/>
    <m/>
    <m/>
    <s v="Not Applicable"/>
    <s v="Not Applicable"/>
    <s v="Multi-Sector"/>
    <s v="Multi-Sector"/>
    <s v="MINECOFIN"/>
    <s v="Sectoral Ministry"/>
    <m/>
    <x v="1"/>
    <s v="2020*"/>
    <n v="2023"/>
    <s v="Start Date: 01/07/2019_x000a_End date: 30/06/20223_x000a_"/>
    <s v="Not Applicable"/>
    <s v="Technical Assistance"/>
    <s v="Domestic Financing"/>
    <s v="Government of Rwanda(GoR)"/>
    <s v="Government of Rwanda(GoR)"/>
    <s v="2. Policy, Strategy &amp; Legislation"/>
    <x v="6"/>
    <n v="2079615.75"/>
    <s v="Strengthened national capacities for evidence-based planning, innovative policy analysis and M&amp;E to inform the implementation of NST1 and the SDGs"/>
  </r>
  <r>
    <x v="10"/>
    <x v="41"/>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3"/>
    <n v="17162062.539999999"/>
    <n v="2.8603437566666665"/>
    <m/>
    <m/>
    <m/>
    <m/>
    <m/>
    <s v="Not Applicable"/>
    <s v="Not Applicable"/>
    <s v="Multi-Sector"/>
    <s v="Multi-Sector"/>
    <s v="Rwanda Development Board (RDB)"/>
    <s v="Sectoral Ministry"/>
    <m/>
    <x v="2"/>
    <s v="2020*"/>
    <n v="2024"/>
    <s v="Start Date:01/07/2015_x000a_End date: 31/10/2024_x000a_"/>
    <s v="Not Applicable"/>
    <s v="Technical Assistance"/>
    <s v="Swedish International Development Cooperation Agency (SIDA ) "/>
    <s v="Grant/GoR"/>
    <s v="Multirateral"/>
    <s v="1. Knowledge Products (Capacity Building or Technology Transfer)"/>
    <x v="6"/>
    <n v="17162062.539999999"/>
    <s v="The purpose of the project is to equip the workforce with vital skills and attitude for increased productivity that are needed for the private sector growth in all Districts."/>
  </r>
  <r>
    <x v="10"/>
    <x v="41"/>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4"/>
    <n v="18026580"/>
    <n v="3.0044300000000002"/>
    <m/>
    <m/>
    <n v="5413980"/>
    <n v="6046560"/>
    <n v="6566040"/>
    <s v="Not Applicable"/>
    <s v="Not Applicable"/>
    <s v="Multi-Sector"/>
    <s v="Multi-Sector"/>
    <s v="Rwanda Development Board (RDB)"/>
    <s v="Sectoral Ministry"/>
    <m/>
    <x v="2"/>
    <n v="2023"/>
    <n v="2026"/>
    <s v="Start Date:22/03/2023_x000a_End date: 31/12/2026_x000a_"/>
    <s v="Not Applicable"/>
    <s v="Technical Assistance"/>
    <s v="AfDB/Private Investors/GoR"/>
    <s v="Loan/GoR"/>
    <s v="Multirateral"/>
    <s v="3. Budgeting &amp; Investment"/>
    <x v="6"/>
    <n v="18026580"/>
    <s v="The objective of this project is to establish the innovation fund (addressing the financing gap that tech-enabled companies face at different growth stages in Rwanda and in the wider East African region) and technical support for innovative companies in Gasabo District"/>
  </r>
  <r>
    <x v="10"/>
    <x v="41"/>
    <s v="11.2.1 Number of staff who acquired technical skills to effectively coordinate and report on NDC implementation disaggregated by gender"/>
    <s v="To be determined (TBD)"/>
    <s v="To be determined (TBD)"/>
    <s v="To be determined (TBD)"/>
    <m/>
    <s v="Multi-sector"/>
    <s v="Cross-cutting"/>
    <s v="Ministry of Trade and Industry (MINICOM)"/>
    <s v="Sectoral Ministry "/>
    <s v="Sectoral Ministry "/>
    <s v="Sectoral Ministry "/>
    <s v="To be determined (TBD)"/>
    <m/>
    <s v="The projects objective is to advance the National Adaptation Planning process in Rwanda"/>
    <s v="Reduced GHG emissions from improved access to technology and knowledge"/>
    <m/>
    <x v="415"/>
    <n v="2975884.74"/>
    <n v="0.49598079000000006"/>
    <m/>
    <m/>
    <m/>
    <m/>
    <m/>
    <s v="Not Applicable"/>
    <s v="Not Applicable"/>
    <s v="Multi-Sector"/>
    <s v="Multi-Sector"/>
    <s v="Rwanda Development Board (RDB)"/>
    <s v="Sectoral Ministry"/>
    <m/>
    <x v="2"/>
    <n v="2020"/>
    <n v="2026"/>
    <s v="Start Date:10/07/2021_x000a_End date: 30/06/2026_x000a_"/>
    <s v="Not Applicable"/>
    <s v="Project"/>
    <s v="European Union (EU)"/>
    <s v="Grant"/>
    <s v="Multirateral"/>
    <s v="3. Budgeting &amp; Investment"/>
    <x v="6"/>
    <n v="2975884.74"/>
    <s v="The objective of this project is to promote trade and investment across sectors which would provide support to households and boost employment and growth towards recovery of COVID-19 impact to Rwanda."/>
  </r>
  <r>
    <x v="10"/>
    <x v="41"/>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6"/>
    <n v="3978000"/>
    <n v="0.66300000000000003"/>
    <m/>
    <m/>
    <n v="1482000"/>
    <n v="1014000"/>
    <n v="1482000"/>
    <s v="Not Applicable"/>
    <s v="Not Applicable"/>
    <s v="Multi-Sector"/>
    <s v="Multi-Sector"/>
    <s v="Rwanda Development Board (RDB)"/>
    <s v="Sectoral Ministry"/>
    <m/>
    <x v="2"/>
    <n v="2020"/>
    <n v="2026"/>
    <s v="Start Date:01/07/2020_x000a_End date: 31/12/2026_x000a_"/>
    <s v="Not Applicable"/>
    <s v="Technical Assistance"/>
    <s v="GoR"/>
    <s v="Government of Rwanda(GoR)"/>
    <s v="Government of Rwanda(GoR)"/>
    <s v="1. Knowledge Products (Capacity Building or Technology Transfer)"/>
    <x v="6"/>
    <n v="3978000"/>
    <s v="The objective of this project is to strengthen the capacity of institutions in priority sector of NST1 by increasing productivity and performance through coaching and training in Gasabo, Kicukiro, Nyarugenge districts. ( Updaded Feb 2024 MINECOFIN MTPIP)"/>
  </r>
  <r>
    <x v="10"/>
    <x v="41"/>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7"/>
    <n v="45749.88"/>
    <n v="7.62498E-3"/>
    <m/>
    <m/>
    <m/>
    <m/>
    <m/>
    <s v="Not Applicable"/>
    <s v="Not Applicable"/>
    <s v="Multi-Sector"/>
    <s v="Multi-Sector"/>
    <s v="MINECOFIN"/>
    <s v="Sectoral Ministry"/>
    <m/>
    <x v="1"/>
    <n v="2020"/>
    <n v="2023"/>
    <s v="Start Date:01/07/2019_x000a_End date: 30/06/2023_x000a_"/>
    <s v="Not Applicable"/>
    <s v="Technical Assistance"/>
    <s v="UNICEF/GoR"/>
    <s v="Grant"/>
    <s v="Multirateral"/>
    <s v="1. Knowledge Products (Capacity Building or Technology Transfer)"/>
    <x v="6"/>
    <n v="45749.88"/>
    <s v="Objectives of the project is to Strengthen Citizens' participation in planning and Budgeting"/>
  </r>
  <r>
    <x v="10"/>
    <x v="41"/>
    <s v="11.2.1 Number of staff who acquired technical skills to effectively coordinate and report on NDC implementation disaggregated by gender"/>
    <s v="To be determined (TBD)"/>
    <s v="To be determined (TBD)"/>
    <s v="To be determined (TBD)"/>
    <m/>
    <s v="Multi-sector"/>
    <s v="Cross-cutting"/>
    <s v="Ministry of Finance (MINECOFIN)"/>
    <s v="Finance or Planning"/>
    <s v="Sectoral Ministry "/>
    <s v="Sectoral Ministry "/>
    <s v="To be determined (TBD)"/>
    <m/>
    <s v="The projects objective is to advance the National Adaptation Planning process in Rwanda"/>
    <s v="Reduced GHG emissions from improved access to technology and knowledge"/>
    <m/>
    <x v="418"/>
    <n v="2099958"/>
    <n v="0.349993"/>
    <m/>
    <n v="2099958"/>
    <m/>
    <m/>
    <m/>
    <s v="Not Applicable"/>
    <s v="Not Applicable"/>
    <s v="Multi-Sector"/>
    <s v="Multi-Sector"/>
    <s v="National Institute of Statistics of Rwanda (NISR)"/>
    <s v="Sectoral Ministry"/>
    <m/>
    <x v="1"/>
    <n v="2020"/>
    <n v="2023"/>
    <s v="Start Date:01/07/2019_x000a_End date: 30/06/2023_x000a_"/>
    <s v="Not Applicable"/>
    <s v="Technical Assistance"/>
    <s v="DFID, EU, WB, ONE UN and GOR "/>
    <s v="Loan/GoR"/>
    <s v="Multirateral"/>
    <s v="2. Policy, Strategy &amp; Legislation"/>
    <x v="6"/>
    <n v="2099958"/>
    <s v="The objective of the project is to enhance capacity development within NISR and National Statistics Services (NSS)"/>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s v="Baseline Survey to inform tracking of NDC actions "/>
    <m/>
    <x v="419"/>
    <n v="1186635.6838218304"/>
    <n v="0.19777261397030507"/>
    <n v="186530.63936642843"/>
    <n v="369497.06073249882"/>
    <n v="265186.99585574464"/>
    <n v="267683.76542698586"/>
    <n v="97737.222440172613"/>
    <s v="Not Applicable"/>
    <s v="Not Applicable"/>
    <s v="Multi-Sector"/>
    <s v="Multi-Sector"/>
    <s v="Rwanda Environment Management Authority (REMA)"/>
    <s v="Sectoral Ministry"/>
    <m/>
    <x v="2"/>
    <s v="2020*"/>
    <n v="2026"/>
    <s v="Start date:1-7-2008_x000a_Current End date:30-6-2026_x000a_"/>
    <s v="Not Applicable"/>
    <s v="Technical Assistance"/>
    <s v="Italy, UNDP,UNEP"/>
    <s v="Grant"/>
    <s v="Multirateral"/>
    <s v="4. Monitoring &amp; Evaluation (M&amp;E)"/>
    <x v="6"/>
    <n v="1186635.6838218304"/>
    <s v="Countrywide                                                                                     Updated from $ 2,694,730 (REMMA-2024"/>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s v="Improve GHG inventory and MRV system"/>
    <m/>
    <m/>
    <x v="420"/>
    <n v="361759.07784660591"/>
    <n v="6.0293179641100987E-2"/>
    <n v="83134.498744446581"/>
    <n v="200466.42373667131"/>
    <n v="78158.155365488055"/>
    <n v="0"/>
    <n v="0"/>
    <s v="Not Applicable"/>
    <s v="Not Applicable"/>
    <s v="Multi-Sector"/>
    <s v="Multi-Sector"/>
    <s v="Rwanda Environment Management Authority (REMA)"/>
    <s v="Sectoral Ministry"/>
    <m/>
    <x v="2"/>
    <n v="2020"/>
    <n v="2024"/>
    <s v="Start Date: 1-7-2020  _x000a_End date: 30-10-2021                 Extended to 2024_x000a_"/>
    <s v="Not Applicable"/>
    <s v="Technical Assistance"/>
    <s v="Conservation International (CI) ,GEF/UNDP"/>
    <s v="Grant"/>
    <s v="Multirateral"/>
    <s v="4. Monitoring &amp; Evaluation (M&amp;E)"/>
    <x v="6"/>
    <n v="361759.07784660591"/>
    <s v="The project aims to strengthen the Capacity of Institutions in Rwanda to comply with the Transparency Requirements of the Paris Agreement .                                                                          Updated from concluded ($724,921) REMA-2024"/>
  </r>
  <r>
    <x v="10"/>
    <x v="41"/>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1"/>
    <n v="22288909.279259998"/>
    <n v="3.7148182132099996"/>
    <m/>
    <m/>
    <n v="6984516.4264199995"/>
    <n v="7911936.4264199995"/>
    <n v="7392456.4264199995"/>
    <s v="Not Applicable"/>
    <s v="Not Applicable"/>
    <s v="Multi-Sector"/>
    <s v="Multi-Sector"/>
    <s v="Rwanda  Development Board (RDB) "/>
    <s v="Sectoral Ministry"/>
    <m/>
    <x v="2"/>
    <s v="2020*"/>
    <n v="2026"/>
    <s v="Start Date: 1-7-2008  _x000a_End date: 30-06-2026_x000a_"/>
    <s v="Not Applicable"/>
    <s v="Project"/>
    <s v="Africa50 and Arab Development Bank-BADEA"/>
    <s v="Loan/GoR"/>
    <s v="Multirateral"/>
    <s v="3. Budgeting &amp; Investment"/>
    <x v="6"/>
    <n v="22288909.279259998"/>
    <s v="The project aims to is to attract private investors in ICT sector . Updated /MINECOFIN MTPIP 2024"/>
  </r>
  <r>
    <x v="10"/>
    <x v="41"/>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2"/>
    <n v="0"/>
    <n v="0"/>
    <m/>
    <m/>
    <m/>
    <m/>
    <m/>
    <m/>
    <m/>
    <s v="Multi-Sector"/>
    <s v="Multi-Sector"/>
    <s v="RWANDA INFORMATION SOCIETY AUTHORITY (RISA)"/>
    <s v="Sectoral Ministry"/>
    <m/>
    <x v="0"/>
    <m/>
    <m/>
    <s v="To be determined"/>
    <s v="High"/>
    <s v="Project"/>
    <m/>
    <m/>
    <s v="To be determined"/>
    <s v="3. Budgeting &amp; Investment"/>
    <x v="6"/>
    <n v="0"/>
    <s v="New Project MINECOFIN MTPIP 2024"/>
  </r>
  <r>
    <x v="10"/>
    <x v="41"/>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3"/>
    <n v="7329828"/>
    <n v="1.221638"/>
    <m/>
    <m/>
    <m/>
    <m/>
    <m/>
    <s v="Not Applicable"/>
    <s v="Not Applicable"/>
    <s v="Multi-Sector"/>
    <s v="Multi-Sector"/>
    <s v="Rwanda  Development Board (RDB) "/>
    <s v="Sectoral Ministry"/>
    <m/>
    <x v="2"/>
    <s v="2020*"/>
    <n v="2023"/>
    <s v="Start Date: 1-7-2015  _x000a_End date: 30-06-2023_x000a_"/>
    <s v="Not Applicable"/>
    <s v="Project"/>
    <s v="Africa50 and Arab Development Bank-BADEA"/>
    <s v="Grant"/>
    <s v="Multirateral"/>
    <s v="3. Budgeting &amp; Investment"/>
    <x v="6"/>
    <n v="7329828"/>
    <s v="_x000a_The purpose of the project is to construct two advanced factory units and make them available for lease to manufacturing investors who require plug-and-play factory premises for faster implementation of their investment projects. (The aim of this project is to provide facilities for foreign investors)"/>
  </r>
  <r>
    <x v="10"/>
    <x v="41"/>
    <s v="11.2.1 Number of staff who acquired technical skills to effectively coordinate and report on NDC implementation disaggregated by gender"/>
    <s v="To be determined (TBD)"/>
    <s v="To be determined (TBD)"/>
    <s v="To be determined (TBD)"/>
    <m/>
    <s v="Multi-sector"/>
    <s v="Cross-cutting"/>
    <s v="Ministry of Infrastructure (MININFRA)"/>
    <s v="Sectoral Ministry "/>
    <s v="Sectoral Ministry "/>
    <s v="Sectoral Ministry "/>
    <s v="To be determined (TBD)"/>
    <m/>
    <s v="Improve GHG inventory and MRV system"/>
    <s v="Reduced GHG emissions from improved access to technology and knowledge"/>
    <m/>
    <x v="424"/>
    <n v="9553266.3399999999"/>
    <n v="1.5922110566666667"/>
    <m/>
    <m/>
    <m/>
    <m/>
    <m/>
    <s v="Not Applicable"/>
    <s v="Not Applicable"/>
    <s v="Multi-Sector"/>
    <s v="Multi-Sector"/>
    <s v="Ministry of Defense (MoD)"/>
    <s v="Sectoral Ministry"/>
    <m/>
    <x v="2"/>
    <s v="2020*"/>
    <n v="2024"/>
    <s v="Start Date: 10-07-2017  _x000a_End date: 30-09-2024_x000a_"/>
    <s v="Not Applicable"/>
    <s v="Project"/>
    <s v="China/GoR"/>
    <s v="Loan/GoR"/>
    <s v="Bilateral"/>
    <s v="3. Budgeting &amp; Investment"/>
    <x v="6"/>
    <n v="9553266.3399999999"/>
    <s v="The objectives of this project are to be a top advanced manufacturing center equipment Supplier (of spare parts in sectors of Defense, Agricultural, Construction, Mining, Automotive, energy and Health) to the national and regional market and to serve as bold center for repairing and maintenance of equip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5"/>
    <n v="1000000"/>
    <n v="0.16666666666666666"/>
    <n v="200000"/>
    <n v="400000"/>
    <n v="400000"/>
    <m/>
    <m/>
    <s v="Not Applicable"/>
    <s v="Not Applicable"/>
    <s v="Multi-Sector"/>
    <s v="Multi-Sector"/>
    <s v="Rural Environment and Development Organization (REDO)"/>
    <s v="Non Government Organizations"/>
    <m/>
    <x v="4"/>
    <n v="2021"/>
    <n v="2024"/>
    <s v="Start Date: 1/08/2021_x000a_End date: 31/07/2024_x000a_"/>
    <s v="Not Applicable"/>
    <s v="Technical Assistance"/>
    <s v="Government of Italy"/>
    <s v="Grant"/>
    <s v="Bilateral"/>
    <s v="1. Knowledge Products (Capacity Building or Technology Transfer)"/>
    <x v="6"/>
    <n v="1000000"/>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6"/>
    <n v="27298.518"/>
    <n v="4.5497530000000001E-3"/>
    <n v="27298.518"/>
    <m/>
    <m/>
    <m/>
    <m/>
    <s v="Not Applicable"/>
    <s v="Not Applicable"/>
    <s v="Multi-Sector"/>
    <s v="Multi-Sector"/>
    <s v="Action  pour la Protection de l'Environnement et la  Protection des Filieres  Agricoles (APEFA)"/>
    <s v="Non Government Organizations"/>
    <m/>
    <x v="1"/>
    <n v="2020"/>
    <n v="2021"/>
    <s v="Start Date: 15/06/2020_x000a_End date: 31/08/2021_x000a_"/>
    <s v="Not Applicable"/>
    <s v="Technical Assistance"/>
    <s v="UNDP"/>
    <s v="Grant"/>
    <s v="Multirateral"/>
    <s v="1. Knowledge Products (Capacity Building or Technology Transfer)"/>
    <x v="6"/>
    <n v="27298.518"/>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7"/>
    <n v="0"/>
    <n v="0"/>
    <m/>
    <m/>
    <m/>
    <m/>
    <m/>
    <s v="1. Support to develop the concept note                                                                        2. Stakeholders engagement"/>
    <n v="250000"/>
    <s v="Multi-Sector"/>
    <s v="Multi-Sector"/>
    <s v="Action  pour la Protection de l'Environnement et la  Protection des Filieres  Agricoles (APEFA)"/>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28"/>
    <n v="0"/>
    <n v="0"/>
    <m/>
    <m/>
    <m/>
    <m/>
    <m/>
    <s v="1. Support to develop the concept note                                                                    2. Stakeholders engagement"/>
    <n v="250000"/>
    <s v="Multi-Sector"/>
    <s v="Multi-Sector"/>
    <s v="Action  pour la Protection de l'Environnement et la  Protection des Filieres  Agricoles (APEFA)"/>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29"/>
    <n v="0"/>
    <n v="0"/>
    <m/>
    <m/>
    <m/>
    <m/>
    <m/>
    <s v="1. Support to develop the concept note                                                                         2. Stakeholders engagement"/>
    <n v="230000"/>
    <s v="Multi-Sector"/>
    <s v="Multi-Sector"/>
    <s v="Rwanda Environmental NGO's Forum (RENGOF)"/>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0"/>
    <n v="0"/>
    <n v="0"/>
    <m/>
    <m/>
    <m/>
    <m/>
    <m/>
    <s v="1. Support to develop the concept note                                                                        2. Stakeholders engagement"/>
    <n v="230000"/>
    <s v="Multi-Sector"/>
    <s v="Multi-Sector"/>
    <s v="Rwanda Environmental NGO's Forum (RENGOF)"/>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1"/>
    <n v="0"/>
    <n v="0"/>
    <m/>
    <m/>
    <m/>
    <m/>
    <m/>
    <s v="1. Support to develop the concept note                                                                        2. Stakeholders engagement"/>
    <n v="300000"/>
    <s v="Environment and Natural Resources"/>
    <s v="Environmental Management"/>
    <s v="Rwanda Environmental NGO's Forum (RENGOF)"/>
    <s v="Non Government Organizations"/>
    <m/>
    <x v="0"/>
    <m/>
    <m/>
    <s v="To be determined"/>
    <s v="Medium"/>
    <s v="Technical Assistance"/>
    <m/>
    <m/>
    <s v="To be determined"/>
    <s v="2. Policy, Strategy &amp; Legislation"/>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2"/>
    <n v="0"/>
    <n v="0"/>
    <m/>
    <m/>
    <m/>
    <m/>
    <m/>
    <s v="1. Support to develop the concept note                                                                       2. Stakeholders engagement"/>
    <n v="300000"/>
    <s v="Environment and Natural Resources"/>
    <s v="Environmental Management"/>
    <s v="Rwanda Environmental NGO's Forum (RENGOF)"/>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3"/>
    <n v="1020614.20045"/>
    <n v="0.17010236674166668"/>
    <n v="68417.820449999999"/>
    <n v="596279"/>
    <n v="163667.84"/>
    <n v="192249.54"/>
    <m/>
    <s v="Not Applicable"/>
    <s v="Not Applicable"/>
    <s v="Education"/>
    <s v="Education"/>
    <s v="Albertine Rift Conservation Society (ARCOS)"/>
    <s v="Non Government Organizations"/>
    <m/>
    <x v="2"/>
    <n v="2020"/>
    <n v="2023"/>
    <s v="Start: 30/09/2020_x000a_End: 30/09/2023_x000a_"/>
    <s v="Not Applicable"/>
    <s v="Project"/>
    <s v="Danish Outdoor Council/Civil Society in Development (DOC-CISU)"/>
    <s v="Grant"/>
    <s v="Multirateral"/>
    <s v="3. Budgeting &amp; Investment"/>
    <x v="6"/>
    <n v="1020614.20045"/>
    <m/>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4"/>
    <n v="0"/>
    <n v="0"/>
    <m/>
    <m/>
    <m/>
    <m/>
    <m/>
    <s v="1.Review of the concept note and development of the project proposal                                            2. Develop awaireness tools and curricula integrating for integrating sustainable development and climate action sustainable development and climate action "/>
    <n v="250000"/>
    <s v="Education"/>
    <s v="Education"/>
    <s v="Albertine Rift Conservation Society (ARCOS)"/>
    <s v="Non Government Organizations"/>
    <m/>
    <x v="0"/>
    <m/>
    <m/>
    <s v="To be determined"/>
    <s v="Medium"/>
    <s v="Project"/>
    <m/>
    <m/>
    <s v="To be determined"/>
    <s v="3. Budgeting &amp; Investment"/>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5"/>
    <n v="0"/>
    <n v="0"/>
    <m/>
    <m/>
    <m/>
    <m/>
    <m/>
    <s v=" Support to develop the concept note "/>
    <n v="300000"/>
    <s v="Environment and Natural Resources"/>
    <s v="Environmental Management"/>
    <s v="Rwanda Environmental NGO's Forum (RENGOF)"/>
    <s v="Non Government Organizations"/>
    <m/>
    <x v="0"/>
    <m/>
    <m/>
    <s v="To be determined"/>
    <s v="Medium"/>
    <s v="Technical Assistance"/>
    <m/>
    <m/>
    <s v="To be determined"/>
    <s v="1. Knowledge Products (Capacity Building or Technology Transfer)"/>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6"/>
    <n v="0"/>
    <n v="0"/>
    <m/>
    <m/>
    <m/>
    <m/>
    <m/>
    <s v=" Support to develop the concept note "/>
    <n v="300000"/>
    <s v="Environment and Natural Resources"/>
    <s v="Environmental Management"/>
    <s v="Albertine Rift Conservation Society (ARCOS)"/>
    <s v="Non Government Organizations"/>
    <m/>
    <x v="0"/>
    <m/>
    <m/>
    <s v="To be determined"/>
    <s v="Medium"/>
    <s v="Technical Assistance"/>
    <m/>
    <m/>
    <s v="To be determined"/>
    <m/>
    <x v="6"/>
    <n v="0"/>
    <s v="New area of Investment"/>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Sectoral Ministry "/>
    <m/>
    <s v="Sectoral Ministry "/>
    <s v="To be determined (TBD)"/>
    <m/>
    <m/>
    <m/>
    <m/>
    <x v="437"/>
    <n v="0"/>
    <n v="0"/>
    <m/>
    <m/>
    <m/>
    <m/>
    <m/>
    <s v="Not Applicable"/>
    <s v="Not Applicable"/>
    <s v="Environment and Natural Resources"/>
    <s v="Environmental Management"/>
    <s v="USAID"/>
    <s v="Non Government Organizations"/>
    <m/>
    <x v="0"/>
    <n v="2020"/>
    <n v="2023"/>
    <s v="Start: 30/09/2020_x000a_End: 30/09/2023_x000a_"/>
    <s v="Low"/>
    <s v="Technical Assistance"/>
    <s v="US State Department"/>
    <m/>
    <s v="To be determined"/>
    <s v="1. Knowledge Products (Capacity Building or Technology Transfer)"/>
    <x v="6"/>
    <n v="0"/>
    <s v="Build a strong international community of practice that provides an exchange of knowledge, teaching materials, and data among scientists, practitioners, decision makers, and other stakeholders towards the goal of clean air in East Africa. "/>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8"/>
    <n v="239542.08657118049"/>
    <n v="3.9923681095196749E-2"/>
    <n v="239542.08657118049"/>
    <m/>
    <m/>
    <m/>
    <m/>
    <s v="Not Applicable"/>
    <s v="Not Applicable"/>
    <s v="Multi-Sector"/>
    <s v="Environmental Management"/>
    <s v="Rwanda Environment Management Authority (REMA)"/>
    <s v="Sectoral Ministry"/>
    <m/>
    <x v="1"/>
    <s v="2020*"/>
    <n v="2021"/>
    <s v="Start date: 01/07/2017_x000a_Current End date: 25-3-2021_x000a_"/>
    <s v="Not Applicable"/>
    <s v="Technical Assistance"/>
    <s v="UNEP/GoR"/>
    <s v="Grant/GoR"/>
    <s v="Multirateral"/>
    <s v="4. Monitoring &amp; Evaluation (M&amp;E)"/>
    <x v="4"/>
    <n v="239542.08657118049"/>
    <s v="The objective of the project is to Monitor Air Quality and Climate change"/>
  </r>
  <r>
    <x v="10"/>
    <x v="41"/>
    <s v="11.2.1 Number of staff who acquired technical skills to effectively coordinate and report on NDC implementation disaggregated by gender"/>
    <s v="To be determined (TBD)"/>
    <s v="To be determined (TBD)"/>
    <s v="To be determined (TBD)"/>
    <m/>
    <s v="Multi-sector"/>
    <s v="Cross-cutting"/>
    <s v="Ministry of Environment (MoE)_x000a_"/>
    <s v="Environment or Climate Change"/>
    <s v="Environment or Climate Change"/>
    <s v="Sectoral Ministry "/>
    <s v="To be determined (TBD)"/>
    <m/>
    <m/>
    <m/>
    <m/>
    <x v="439"/>
    <n v="0"/>
    <n v="0"/>
    <m/>
    <m/>
    <m/>
    <m/>
    <m/>
    <s v="1.Review of the concept note and development of the project proposal            2. Support to the development of feasibility study"/>
    <n v="230000"/>
    <s v="Multi-Sector"/>
    <s v="Environmental Management"/>
    <s v="Rwanda Environment Management Authority (REMA)"/>
    <s v="Sectoral Ministry"/>
    <m/>
    <x v="0"/>
    <m/>
    <m/>
    <s v="To be determined"/>
    <s v="Medium"/>
    <s v="Technical Assistance"/>
    <s v="Ozone Secretariat/ UNEP&amp; UNIDO"/>
    <m/>
    <s v="To be determined"/>
    <s v="4. Monitoring &amp; Evaluation (M&amp;E)"/>
    <x v="4"/>
    <n v="0"/>
    <s v="NEW AREA"/>
  </r>
  <r>
    <x v="10"/>
    <x v="42"/>
    <s v="11.3.1 Number of NDC MRV report, National  Communications (NCs) and Biennial Update Report (BURs) supported by gender disaggregated data produced"/>
    <s v="0 NDC MRV report, 3 NCs and 1 BURs"/>
    <s v="2 NDC MRV report, 1 NCs and 1 BURs"/>
    <s v="To be determined (TBD)"/>
    <n v="7000000"/>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0"/>
    <n v="0"/>
    <n v="0"/>
    <m/>
    <m/>
    <m/>
    <m/>
    <m/>
    <s v="1.Review of the concept note and development of the project proposal            2. Support to the development of feasibility study"/>
    <n v="230000"/>
    <s v="Multi-Sector"/>
    <s v="Multi-Sector"/>
    <s v="Ministry of Environment (MoE)"/>
    <s v="Sectoral Ministry"/>
    <m/>
    <x v="0"/>
    <m/>
    <m/>
    <s v="To be determined"/>
    <s v="High"/>
    <s v="Technical Assistance"/>
    <m/>
    <m/>
    <s v="To be determined"/>
    <s v="4. Monitoring &amp; Evaluation (M&amp;E)"/>
    <x v="6"/>
    <n v="0"/>
    <s v="Concept note   "/>
  </r>
  <r>
    <x v="10"/>
    <x v="42"/>
    <s v="11.3.1 Number of NDC MRV report, National  Communications (NCs) and Biennial Update Report (BURs) supported by gender disaggregated data produced"/>
    <s v="0 NDC MRV report, 3 NCs and 1 BURs"/>
    <s v="3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1"/>
    <n v="0"/>
    <n v="0"/>
    <m/>
    <m/>
    <m/>
    <m/>
    <m/>
    <s v="1.Review of the concept note and development of the project proposal              2. Support to the development of feasibility study"/>
    <n v="230000"/>
    <s v="Multi-Sector"/>
    <s v="Multi-Sector"/>
    <s v="Ministry of Environment (MoE)"/>
    <s v="Sectoral Ministry"/>
    <m/>
    <x v="0"/>
    <m/>
    <m/>
    <s v="To be determined"/>
    <s v="High"/>
    <s v="Technical Assistance"/>
    <m/>
    <m/>
    <s v="To be determined"/>
    <s v="4. Monitoring &amp; Evaluation (M&amp;E)"/>
    <x v="6"/>
    <n v="0"/>
    <s v=" MRV framework for Rwanda’s updated NDC"/>
  </r>
  <r>
    <x v="10"/>
    <x v="42"/>
    <s v="11.3.1 Number of NDC MRV report, National  Communications (NCs) and Biennial Update Report (BURs) supported by gender disaggregated data produced"/>
    <s v="0 NDC MRV report, 3 NCs and 1 BURs"/>
    <s v="4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2"/>
    <n v="356417.69774936943"/>
    <n v="5.0916813964195631E-2"/>
    <n v="0"/>
    <n v="0"/>
    <m/>
    <n v="27246.277224230671"/>
    <n v="329171.42052513873"/>
    <s v="Not Applicable"/>
    <s v="Not Applicable"/>
    <s v="Multi-Sector"/>
    <s v="Multi-Sector"/>
    <s v="Rwanda Environment Management Authority (REMA)"/>
    <s v="Sectoral Ministry"/>
    <m/>
    <x v="2"/>
    <n v="2021"/>
    <n v="2024"/>
    <s v="Start date: 14/9/2021_x000a_Current End date:14/9/2024_x000a_"/>
    <s v="Not Applicable"/>
    <s v="Technical Assistance"/>
    <s v="UNEP"/>
    <s v="Grant"/>
    <s v="Multirateral"/>
    <s v="4. Monitoring &amp; Evaluation (M&amp;E)"/>
    <x v="6"/>
    <n v="559314.00532096613"/>
    <s v="Conduct National GHG inventory of GHG emissions by sources and removals by sink.                                                                        Updated from $479,084 (REMA,2024)"/>
  </r>
  <r>
    <x v="10"/>
    <x v="42"/>
    <s v="11.3.1 Number of NDC MRV report, National  Communications (NCs) and Biennial Update Report (BURs) supported by gender disaggregated data produced"/>
    <s v="0 NDC MRV report, 3 NCs and 1 BURs"/>
    <s v="5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3"/>
    <n v="560410.83417057607"/>
    <n v="8.0058690595796581E-2"/>
    <n v="13521.344407958275"/>
    <n v="82127.648585999079"/>
    <n v="241671.11894894633"/>
    <n v="131450.70653524392"/>
    <n v="91640.015692428409"/>
    <m/>
    <m/>
    <s v="Multi-Sector"/>
    <s v="Multi-Sector"/>
    <s v="Rwanda Environment Management Authority (REMA)"/>
    <s v="Sectoral Ministry"/>
    <m/>
    <x v="2"/>
    <n v="2021"/>
    <n v="2024"/>
    <s v="Start date: 14/09/2021_x000a_Current End date:09/04/2024_x000a_"/>
    <s v="Not Applicable"/>
    <s v="Technical Assistance"/>
    <s v="UNEP/GEF"/>
    <s v="Grant/GoR"/>
    <s v="Multirateral"/>
    <s v="4. Monitoring &amp; Evaluation (M&amp;E)"/>
    <x v="6"/>
    <n v="560410.83417057607"/>
    <s v="Updated from without support to ongoing (REMA,2024)"/>
  </r>
  <r>
    <x v="10"/>
    <x v="42"/>
    <s v="11.3.1 Number of NDC MRV report, National  Communications (NCs) and Biennial Update Report (BURs) supported by gender disaggregated data produced"/>
    <s v="0 NDC MRV report, 3 NCs and 1 BURs"/>
    <s v="6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4"/>
    <n v="0"/>
    <n v="0"/>
    <m/>
    <m/>
    <m/>
    <m/>
    <m/>
    <s v=" 1.Support to develop the concept note 2. Conduct capacity need assessment "/>
    <n v="230000"/>
    <s v="Multi-Sector"/>
    <s v="Multi-Sector"/>
    <s v="Ministry of Environment (MoE)"/>
    <s v="Sectoral Ministry"/>
    <m/>
    <x v="0"/>
    <m/>
    <m/>
    <s v="To be determined"/>
    <s v="Medium"/>
    <s v="Technical Assistance"/>
    <s v="Swedish Environmental Protection Agency"/>
    <m/>
    <s v="To be determined"/>
    <s v="4. Monitoring &amp; Evaluation (M&amp;E)"/>
    <x v="6"/>
    <n v="0"/>
    <s v="New area of investment"/>
  </r>
  <r>
    <x v="10"/>
    <x v="42"/>
    <s v="11.3.1 Number of NDC MRV report, National  Communications (NCs) and Biennial Update Report (BURs) supported by gender disaggregated data produced"/>
    <s v="0 NDC MRV report, 3 NCs and 1 BURs"/>
    <s v="7 NDC MRV report, 1 NCs and 1 BURs"/>
    <s v="To be determined (TBD)"/>
    <m/>
    <s v="Multi-sector"/>
    <s v="Cross-cutting"/>
    <s v="Ministry of Environment (MoE)_x000a_"/>
    <s v="Sectoral Ministry "/>
    <m/>
    <s v="Sectoral Ministry "/>
    <s v="To be determined (TBD)"/>
    <m/>
    <s v="The Sector Working Group (SWG) for  Environment and Natural Resources chaired by the Ministry of Environment (MoE)  and the Thematic Working Group (TWG) for Environment and Climate Change chaired by REMA have the responsibility to monitor and evaluate the implementation of the NDCs through regular stakeholder consultative  engagement."/>
    <s v="Conduct National GHG inventory of GHG emissions by sources and removals by sink"/>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5"/>
    <n v="0"/>
    <n v="0"/>
    <m/>
    <m/>
    <m/>
    <m/>
    <m/>
    <s v="1. Support to develop the concept note and development of the project proposal"/>
    <n v="230000"/>
    <s v="Multi-Sector"/>
    <s v="Multi-Sector"/>
    <s v="Ministry of Environment (MoE)"/>
    <s v="Sectoral Ministry"/>
    <m/>
    <x v="0"/>
    <m/>
    <m/>
    <s v="To be determined"/>
    <s v="High"/>
    <s v="Technical Assistance"/>
    <m/>
    <m/>
    <s v="To be determined"/>
    <s v="4. Monitoring &amp; Evaluation (M&amp;E)"/>
    <x v="6"/>
    <n v="0"/>
    <s v="New area of investment"/>
  </r>
  <r>
    <x v="10"/>
    <x v="43"/>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6"/>
    <n v="0"/>
    <e v="#DIV/0!"/>
    <m/>
    <m/>
    <m/>
    <m/>
    <m/>
    <s v="Not Applicable"/>
    <s v="Not Applicable"/>
    <s v="Multi-Sector"/>
    <s v="Multi-Sector"/>
    <s v="Ministry of Environment (MoE)"/>
    <s v="Sectoral Ministry"/>
    <m/>
    <x v="0"/>
    <m/>
    <m/>
    <s v="To be determined"/>
    <s v="Low"/>
    <s v="Technical Assistance"/>
    <m/>
    <m/>
    <s v="To be determined"/>
    <s v="1. Knowledge Products (Capacity Building or Technology Transfer)"/>
    <x v="6"/>
    <n v="0"/>
    <s v="New area of investment"/>
  </r>
  <r>
    <x v="10"/>
    <x v="43"/>
    <s v="11.4.1 Number  of People trained on ECC mainstreaming disaggregated by gender"/>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7"/>
    <n v="0"/>
    <e v="#DIV/0!"/>
    <m/>
    <m/>
    <m/>
    <m/>
    <m/>
    <s v="Not Applicable"/>
    <s v="Not Applicable"/>
    <s v="Multi-Sector"/>
    <s v="Multi-Sector"/>
    <s v="Ministry of Environment (MoE)"/>
    <s v="Sectoral Ministry"/>
    <m/>
    <x v="0"/>
    <m/>
    <m/>
    <s v="To be determined"/>
    <s v="Low"/>
    <s v="Technical Assistance"/>
    <m/>
    <m/>
    <s v="To be determined"/>
    <s v="1. Knowledge Products (Capacity Building or Technology Transfer)"/>
    <x v="6"/>
    <n v="0"/>
    <s v="New area of investment"/>
  </r>
  <r>
    <x v="10"/>
    <x v="43"/>
    <s v="11.4.2 2 Number of awareness Campaign on ECC mainstreaming conducted"/>
    <s v="To be determined (TBD)"/>
    <s v="To be determined (TBD)"/>
    <s v="To be determined (TBD)"/>
    <m/>
    <s v="Multi-sector"/>
    <s v="Cross-cutting"/>
    <s v="Ministry of Environment (MoE)_x000a_"/>
    <s v="Sectoral Ministry "/>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6"/>
    <n v="0"/>
    <e v="#DIV/0!"/>
    <m/>
    <m/>
    <m/>
    <m/>
    <m/>
    <s v="Support to the sector for project identification"/>
    <s v="Not Applicable"/>
    <s v="To be determined"/>
    <s v="To be determined"/>
    <s v="To be detemined"/>
    <s v="To be determined"/>
    <m/>
    <x v="3"/>
    <m/>
    <m/>
    <s v="To be determined"/>
    <s v="Not Applicable"/>
    <s v="To be determined"/>
    <m/>
    <m/>
    <s v="To be determined"/>
    <m/>
    <x v="1"/>
    <m/>
    <m/>
  </r>
  <r>
    <x v="10"/>
    <x v="44"/>
    <s v="11.5.1 Cumulative volume of finance [USD millions] mobilized for climate and environmental purposes "/>
    <s v="$3.8 billion"/>
    <s v="To be determined (TBD)"/>
    <s v="To be determined (TBD)"/>
    <n v="3000000"/>
    <s v="Multi-sector"/>
    <s v="Mitigation"/>
    <s v="Ministry of Finance (MINECOFIN)"/>
    <s v="Finance or Planning"/>
    <s v="Environment or Climate Change"/>
    <s v="Sectoral Ministry "/>
    <s v="To be determined (TBD)"/>
    <s v="MoE,  REMA and other NDC participating sectors)"/>
    <s v="technical assistance to scale up project proposal"/>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8"/>
    <n v="101068.10124484875"/>
    <n v="3.3689367081616246E-2"/>
    <m/>
    <m/>
    <m/>
    <m/>
    <m/>
    <s v="Not Applicable"/>
    <s v="Not Applicable"/>
    <s v="Multi-Sector"/>
    <s v="Environmental Management"/>
    <s v="Ministry of Environment (MoE)"/>
    <s v="Sectoral Ministry"/>
    <m/>
    <x v="2"/>
    <s v="2020*"/>
    <n v="2023"/>
    <s v="Start: 30/06/2018_x000a_End: 30/06/2023_x000a_"/>
    <s v="Not Applicable"/>
    <s v="Technical Assistance"/>
    <s v="UNFCCC"/>
    <s v="Grant/GoR"/>
    <s v="Multirateral"/>
    <s v="2. Policy, Strategy &amp; Legislation"/>
    <x v="3"/>
    <n v="101068.10124484875"/>
    <s v="The project aims to design and develop scaling up pathways for adaptation funds projects"/>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49"/>
    <n v="832742.10669030191"/>
    <n v="0.27758070223010062"/>
    <n v="208185.52667257548"/>
    <n v="208185.52667257548"/>
    <n v="208185.52667257548"/>
    <n v="208185.52667257548"/>
    <m/>
    <s v="Not Applicable"/>
    <s v="Not Applicable"/>
    <s v="Multi-Sector"/>
    <s v="Environmental Management"/>
    <s v="Rwanda Environment Management Authority (REMA)"/>
    <s v="Sectoral Ministry"/>
    <m/>
    <x v="2"/>
    <s v="2020*"/>
    <n v="2024"/>
    <s v="Start date: 12/7/2017_x000a_End date: 30/6/2024_x000a_"/>
    <s v="Not Applicable"/>
    <s v="Technical Assistance"/>
    <s v="UNEP/UNDP "/>
    <s v="Grant/GoR"/>
    <s v="Multirateral"/>
    <s v="2. Policy, Strategy &amp; Legislation"/>
    <x v="3"/>
    <n v="832742.10669030191"/>
    <s v="The project objective is to increased and enhanced investments that deliver concrete and significant results in poverty reduction, environmental and natural resource sustainability and resilience "/>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s v="Public finance and investment frameworks incentivize shift in public and private investments towards environmental sustainability and climate objectives for poverty eradication"/>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0"/>
    <n v="0"/>
    <n v="0"/>
    <m/>
    <m/>
    <m/>
    <m/>
    <m/>
    <s v="1.Review of the concept note and development of the project proposal              2. Support to the development of feasibility study"/>
    <n v="230000"/>
    <s v="Multi-Sector"/>
    <s v="Environmental Management"/>
    <s v="Rwanda Environment Management Authority (REMA)"/>
    <s v="Sectoral Ministry"/>
    <m/>
    <x v="0"/>
    <m/>
    <m/>
    <s v="To be determined"/>
    <s v="Medium"/>
    <s v="Technical Assistance"/>
    <s v="EU,GoR"/>
    <m/>
    <s v="To be determined"/>
    <m/>
    <x v="3"/>
    <n v="0"/>
    <s v="The project objective is to increased and enhanced investments that deliver concrete and significant results in poverty reduction, environmental and natural resource sustainability and resilience "/>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1"/>
    <n v="38832.464329176823"/>
    <n v="1.2944154776392275E-2"/>
    <n v="19416.232164588411"/>
    <n v="19416.232164588411"/>
    <m/>
    <m/>
    <m/>
    <s v="Not Applicable"/>
    <s v="Not Applicable"/>
    <s v="Multi-Sector"/>
    <s v="Environmental Management"/>
    <s v="RWARRI (Rwanda Rural Rehabilitaion Initiatives)"/>
    <s v="Non Government Organizations"/>
    <m/>
    <x v="1"/>
    <s v="2020*"/>
    <n v="2022"/>
    <s v="Start date: 21/10/2010_x000a_End date: 30/6/2022_x000a_"/>
    <s v="Not Applicable"/>
    <s v="Project"/>
    <s v="FONERWA"/>
    <s v="Grant/GoR"/>
    <s v="Government of Rwanda(GoR)"/>
    <s v="3. Budgeting &amp; Investment"/>
    <x v="3"/>
    <n v="194162.32164588411"/>
    <m/>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2"/>
    <n v="0"/>
    <n v="0"/>
    <m/>
    <m/>
    <m/>
    <m/>
    <m/>
    <m/>
    <m/>
    <s v="Agriculture"/>
    <s v="Agriculture"/>
    <s v="NATIONAL AGRICULTURAL EXPORT DEVELOPMENT BOARD (NAEB)"/>
    <s v="Sectoral Ministry"/>
    <m/>
    <x v="0"/>
    <m/>
    <m/>
    <s v="To be determined"/>
    <s v="Medium"/>
    <s v="To be determined"/>
    <m/>
    <m/>
    <s v="To be determined"/>
    <m/>
    <x v="0"/>
    <n v="0"/>
    <s v="New MTPIP MINECOFIN 2023-2026"/>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3"/>
    <n v="19500"/>
    <n v="6.4999999999999997E-3"/>
    <n v="19500"/>
    <m/>
    <m/>
    <m/>
    <m/>
    <s v="Not Applicable"/>
    <s v="Not Applicable"/>
    <s v="Multi-Sector"/>
    <s v="Environmental Management"/>
    <s v="Action  pour la Protection de l'Environnement et la  Protection des Filieres  Agricoles (APEFA)"/>
    <s v="Non Government Organizations"/>
    <m/>
    <x v="1"/>
    <n v="2020"/>
    <n v="2021"/>
    <s v="Start date:19/03/2020_x000a_End date: 19/08/2021_x000a_"/>
    <s v="Not Applicable"/>
    <s v="Project"/>
    <s v="UNDP"/>
    <s v="Grant"/>
    <s v="Multirateral"/>
    <s v="3. Budgeting &amp; Investment"/>
    <x v="3"/>
    <n v="19500"/>
    <s v="Updated from $25,000 (RENFOF 2024)"/>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4"/>
    <n v="0"/>
    <n v="0"/>
    <m/>
    <m/>
    <m/>
    <m/>
    <m/>
    <s v=" Support to develop the concept note "/>
    <n v="300000"/>
    <s v="Multi-Sector"/>
    <s v="Environmental Management"/>
    <s v="Rwanda Environmental   Conservation Organization (RECOR)"/>
    <s v="Non Government Organizations"/>
    <m/>
    <x v="0"/>
    <n v="2022"/>
    <n v="2023"/>
    <s v="Start date: 30/06/2022_x000a_End date: 30/06/2023_x000a_"/>
    <s v="Medium"/>
    <s v="Project"/>
    <m/>
    <m/>
    <s v="To be determined"/>
    <s v="3. Budgeting &amp; Investment"/>
    <x v="3"/>
    <n v="0"/>
    <s v="New area of Investment"/>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5"/>
    <n v="11384818.51"/>
    <n v="3.7949395033333331"/>
    <n v="2825017"/>
    <n v="84750.51"/>
    <n v="2825017"/>
    <n v="2825017"/>
    <n v="2825017"/>
    <s v="Not Applicable"/>
    <m/>
    <s v="Multi-Sector"/>
    <s v="Multi-Sector"/>
    <s v="MINECOFIN"/>
    <s v="Sectoral Ministry"/>
    <m/>
    <x v="1"/>
    <s v="2020*"/>
    <n v="2024"/>
    <s v="Start date: 01/07/2015_x000a_End date: 30/06/2024_x000a_"/>
    <s v="Not Applicable"/>
    <s v="Technical Assistance"/>
    <s v="Ministry of Finance and Economic Planning (MINECOFIN)/GoR"/>
    <s v="Government of Rwanda(GoR)"/>
    <s v="Government of Rwanda(GoR)"/>
    <s v="3. Budgeting &amp; Investment"/>
    <x v="6"/>
    <n v="25425153"/>
    <s v="The project aims atpromoting and facilitating the private sector access finance, technology outsourcing, demonstration, adaptation, transfer, capacity development, innovation and value addition for sustained rural industrialization"/>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6"/>
    <n v="102397.99"/>
    <n v="3.4132663333333334E-2"/>
    <m/>
    <n v="102397.99"/>
    <m/>
    <m/>
    <m/>
    <s v="Not Applicable"/>
    <m/>
    <s v="Multi-Sector"/>
    <s v="Private Sector Development"/>
    <s v="National Industrial Research and Development Agency (NIRDA)"/>
    <s v="Sectoral Ministry"/>
    <m/>
    <x v="1"/>
    <s v="2020*"/>
    <n v="2022"/>
    <s v="Start date: 01/07/2017_x000a_End date: 30/06/2022_x000a_"/>
    <s v="Not Applicable"/>
    <s v="Project"/>
    <s v="European Union (EU)"/>
    <s v="Grant"/>
    <s v="Multirateral"/>
    <s v="4. Monitoring &amp; Evaluation (M&amp;E)"/>
    <x v="7"/>
    <n v="102397.99"/>
    <s v="To reinforce and strengthen permanent national capabilities to maximize the absorption, effectiveness and coherence of EU aid to Rwanda"/>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7"/>
    <n v="27654.736444017577"/>
    <n v="9.2182454813391924E-3"/>
    <n v="27654.736444017577"/>
    <m/>
    <m/>
    <m/>
    <m/>
    <s v="Not Applicable"/>
    <s v="Not Applicable"/>
    <s v="Multi-Sector"/>
    <s v="Environmental Management"/>
    <s v="The Future in Our Minds Rwanda (FIOM Rwanda)"/>
    <s v="Non Government Organizations"/>
    <m/>
    <x v="1"/>
    <n v="2020"/>
    <n v="2021"/>
    <s v="Start date: 30/09/2020_x000a_End date: 30/09/2021_x000a_"/>
    <s v="Not Applicable"/>
    <s v="Project"/>
    <s v="UNDP "/>
    <s v="Grant"/>
    <s v="Multirateral"/>
    <s v="3. Budgeting &amp; Investment"/>
    <x v="3"/>
    <n v="27654.736444017577"/>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8"/>
    <n v="14465.395487249994"/>
    <n v="4.8217984957499979E-3"/>
    <n v="14465.395487249994"/>
    <m/>
    <m/>
    <m/>
    <m/>
    <s v="Not Applicable"/>
    <s v="Not Applicable"/>
    <s v="Multi-Sector"/>
    <s v="Environmental Management"/>
    <s v="Rural Environment and Development Organization (REDO)"/>
    <s v="Non Government Organizations"/>
    <m/>
    <x v="1"/>
    <n v="2020"/>
    <n v="2021"/>
    <s v="Start date: 30/05/2020_x000a_End date: 30/06/2021_x000a_"/>
    <s v="Not Applicable"/>
    <s v="Project"/>
    <s v="Austria"/>
    <s v="Grant"/>
    <s v="Bilateral"/>
    <s v="3. Budgeting &amp; Investment"/>
    <x v="3"/>
    <n v="14465.395487249994"/>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59"/>
    <n v="38725.955556955443"/>
    <n v="1.2908651852318482E-2"/>
    <m/>
    <n v="0"/>
    <n v="21703.763169913538"/>
    <n v="17022.192387041905"/>
    <n v="0"/>
    <s v="Not Applicable"/>
    <s v="Not Applicable"/>
    <s v="Multi-Sector"/>
    <s v="Environmental Management"/>
    <s v="Albertine Rift Conservation Society (ARCOS)"/>
    <s v="Non Government Organizations"/>
    <m/>
    <x v="2"/>
    <n v="2023"/>
    <n v="2024"/>
    <s v="Start date: 2023_x000a_End date: 2024_x000a_"/>
    <s v="Not Applicable"/>
    <s v="Project"/>
    <s v="CISU (Danish Civil Society Development Fund) "/>
    <s v="Grant"/>
    <s v="Multirateral"/>
    <s v="3. Budgeting &amp; Investment"/>
    <x v="3"/>
    <n v="38725.955556955443"/>
    <s v="ARCOS 2024"/>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0"/>
    <n v="1640"/>
    <n v="5.4666666666666665E-4"/>
    <n v="410"/>
    <n v="410"/>
    <n v="410"/>
    <n v="410"/>
    <m/>
    <s v="Not Applicable"/>
    <s v="Not Applicable"/>
    <s v="Multi-Sector"/>
    <s v="Environmental Management"/>
    <s v="FHA Rwanda"/>
    <s v="Non Government Organizations"/>
    <m/>
    <x v="2"/>
    <s v="2020*"/>
    <n v="2024"/>
    <s v="Start date: 2012_x000a_End date: 2024_x000a_"/>
    <s v="Not Applicable"/>
    <s v="Technical Assistance"/>
    <s v="West Chester University"/>
    <s v="Grant"/>
    <s v="Multirateral"/>
    <s v="1. Knowledge Products (Capacity Building or Technology Transfer)"/>
    <x v="3"/>
    <n v="4915.0451999999996"/>
    <s v="Monitoring and habituating the Gishwati chimps’ community for tourism purpose. The progress is promising."/>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1"/>
    <n v="10410.9252"/>
    <n v="3.4703083999999998E-3"/>
    <n v="10410.9252"/>
    <m/>
    <m/>
    <m/>
    <m/>
    <s v="Not Applicable"/>
    <s v="Not Applicable"/>
    <s v="Multi-Sector"/>
    <s v="Environmental Management"/>
    <s v="FHA Rwanda"/>
    <s v="Non Government Organizations"/>
    <m/>
    <x v="2"/>
    <n v="2020"/>
    <n v="2024"/>
    <s v="Start date: 2020_x000a_End date: 2024_x000a_"/>
    <s v="Not Applicable"/>
    <s v="Technical Assistance"/>
    <s v="Wilderness Safari_Rwanda"/>
    <s v="Grant"/>
    <s v="Multirateral"/>
    <s v="1. Knowledge Products (Capacity Building or Technology Transfer)"/>
    <x v="3"/>
    <n v="10410.9252"/>
    <s v="Rutsiro District, Western Province"/>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2"/>
    <n v="11497736.48"/>
    <n v="3.8325788266666669"/>
    <m/>
    <m/>
    <m/>
    <m/>
    <m/>
    <s v="Not Applicable"/>
    <s v="Not Applicable"/>
    <s v="Multi-Sector"/>
    <s v="Environmental Management"/>
    <s v="Rwanda Development Board (RDB)"/>
    <s v="Sectoral Ministry"/>
    <m/>
    <x v="1"/>
    <n v="2020"/>
    <n v="2023"/>
    <s v="Start date: 31/12/2020_x000a_End date: 30/06/2023_x000a_"/>
    <s v="Not Applicable"/>
    <s v="Project"/>
    <s v="Buffet Foundation "/>
    <s v="Grant"/>
    <s v="Multirateral"/>
    <s v="3. Budgeting &amp; Investment"/>
    <x v="3"/>
    <n v="11497736.48"/>
    <s v="The objective of this project is to conserve the rich biodiversity of the protected Areas and to develop sustainable tourism with stakeholders for the benefit of all the Rwandan People"/>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3"/>
    <n v="28920598.074420001"/>
    <n v="9.6401993581400003"/>
    <m/>
    <m/>
    <n v="8796598.0744199995"/>
    <n v="9672000"/>
    <n v="10452000"/>
    <s v="Not Applicable"/>
    <s v="Not Applicable"/>
    <s v="Multi-Sector"/>
    <s v="Environmental Management"/>
    <s v="Rwanda Development Board (RDB)"/>
    <s v="Sectoral Ministry"/>
    <m/>
    <x v="2"/>
    <n v="2023"/>
    <n v="2026"/>
    <s v="Start date: 31/12/2023_x000a_End date: 30/06/2026_x000a_"/>
    <s v="Not Applicable"/>
    <s v="Project"/>
    <s v="GoR"/>
    <s v="Government of Rwanda(GoR)"/>
    <s v="Government of Rwanda(GoR)"/>
    <s v="3. Budgeting &amp; Investment"/>
    <x v="3"/>
    <n v="28920598.074420001"/>
    <s v="New Project MINECOFIN MTPIP 2024"/>
  </r>
  <r>
    <x v="10"/>
    <x v="44"/>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4"/>
    <n v="4227109"/>
    <n v="1.4090363333333333"/>
    <n v="845421.8"/>
    <n v="845421.8"/>
    <n v="845421.8"/>
    <m/>
    <m/>
    <s v="Not Applicable"/>
    <s v="Not Applicable"/>
    <s v="Multi-Sector"/>
    <s v="Sport and culture"/>
    <s v="Rwanda Development Board (RDB)"/>
    <s v="Sectoral Ministry"/>
    <m/>
    <x v="1"/>
    <s v="2020*"/>
    <n v="2023"/>
    <s v="Start date: 01/07/2018_x000a_End date: 30/06/2023_x000a_"/>
    <s v="Not Applicable"/>
    <s v="Project"/>
    <s v="GoR"/>
    <s v="Grant/GoR"/>
    <s v="Government of Rwanda(GoR)"/>
    <s v="3. Budgeting &amp; Investment"/>
    <x v="6"/>
    <n v="4227109"/>
    <s v="The Project aims at diversification of tourism products, cultural, historical and religious tourism promotion and job creation."/>
  </r>
  <r>
    <x v="10"/>
    <x v="44"/>
    <s v="11.5.1 Cumulative volume of finance [USD millions] mobilized for climate and environmental purposes "/>
    <s v="$3.8 billion"/>
    <s v="To be determined (TBD)"/>
    <s v="To be determined (TBD)"/>
    <m/>
    <s v="Multi-sector"/>
    <s v="Mitigation"/>
    <s v="Ministry of Finance (MINECOFIN)"/>
    <s v="Finance or Planning"/>
    <s v="Sectoral Ministry "/>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5"/>
    <n v="4721464.28"/>
    <n v="1.5738214266666668"/>
    <m/>
    <n v="497297.9"/>
    <m/>
    <m/>
    <m/>
    <s v="Not Applicable"/>
    <s v="Not Applicable"/>
    <s v="Multi-Sector"/>
    <s v="Education"/>
    <s v="RWANDA TECHNICAL VOCATIONAL EDUCATION&amp; TRAINING BOARD (RTB)"/>
    <s v="Local Government (Districts, Provinces, CoK)"/>
    <m/>
    <x v="2"/>
    <n v="2021"/>
    <n v="2025"/>
    <s v="Start date: 22/09/2021_x000a_End date: 22/09/2025_x000a_"/>
    <s v="Not Applicable"/>
    <s v="Technical Assistance"/>
    <s v="European Union (EU)"/>
    <s v="Grant"/>
    <s v="Multirateral"/>
    <s v="1. Knowledge Products (Capacity Building or Technology Transfer)"/>
    <x v="6"/>
    <n v="4721464.28"/>
    <s v="The Project aims at improving market-oriented skills of the youth in the tourism and hospitality sector in Rwanda"/>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6"/>
    <n v="204181.19404809564"/>
    <n v="6.8060398016031878E-2"/>
    <n v="17015.099504007969"/>
    <n v="17015.099504007969"/>
    <m/>
    <m/>
    <m/>
    <s v="Not Applicable"/>
    <s v="Not Applicable"/>
    <s v="Multi-Sector"/>
    <s v="Environmental Management"/>
    <s v="SGO (Save Generations Organization)"/>
    <s v="Non Government Organizations"/>
    <m/>
    <x v="1"/>
    <s v="2020*"/>
    <n v="2022"/>
    <s v="Start date: 21/10/2010_x000a_End date: 30/6/2022_x000a_"/>
    <s v="Not Applicable"/>
    <s v="Project"/>
    <s v="FONERWA"/>
    <s v="Government of Rwanda(GoR)"/>
    <s v="Government of Rwanda(GoR)"/>
    <s v="3. Budgeting &amp; Investment"/>
    <x v="3"/>
    <n v="204181.19404809564"/>
    <m/>
  </r>
  <r>
    <x v="10"/>
    <x v="44"/>
    <s v="11.5.1 Cumulative volume of finance [USD millions] mobilized for climate and environmental purposes "/>
    <s v="$3.8 billion"/>
    <s v="To be determined (TBD)"/>
    <s v="To be determined (TBD)"/>
    <m/>
    <s v="Multi-sector"/>
    <s v="Mitigation"/>
    <s v="Ministry of Finance (MINECOFIN)"/>
    <s v="Finance or Planning"/>
    <s v="Environment or Climate Change"/>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7"/>
    <n v="626523.3320367455"/>
    <n v="0.20884111067891517"/>
    <n v="262460.3320367455"/>
    <m/>
    <n v="115465"/>
    <n v="248598"/>
    <m/>
    <s v="Not Applicable"/>
    <s v="Not Applicable"/>
    <s v="Multi-Sector"/>
    <s v="Environmental Management"/>
    <s v="Rwanda Environment Management Authority (REMA)"/>
    <s v="Sectoral Ministry"/>
    <m/>
    <x v="2"/>
    <n v="2020"/>
    <n v="2026"/>
    <s v="Start Date: 1-7-2020 _x000a_End date: 30/9/2026_x000a_"/>
    <s v="Not Applicable"/>
    <s v="Technical Assistance"/>
    <s v="UNDP"/>
    <s v="Grant/GoR"/>
    <s v="Multirateral"/>
    <s v="3. Budgeting &amp; Investment"/>
    <x v="3"/>
    <n v="626523.3320367455"/>
    <s v="The project aims to fully Channeling Environmental Fees and Fines through FONERWA.                                                             Updated from Concluded ( $ 262,460) to ongoing (UNDP,2024) , $626,523 Different from currente REMA Update:"/>
  </r>
  <r>
    <x v="10"/>
    <x v="44"/>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8"/>
    <n v="1986136.5404929598"/>
    <n v="0.66204551349765328"/>
    <n v="515764.61524647987"/>
    <n v="954607.31"/>
    <n v="515764.61524647987"/>
    <m/>
    <m/>
    <s v="Not Applicable"/>
    <s v="Not Applicable"/>
    <s v="Multi-Sector"/>
    <s v="Multi-Sector"/>
    <s v="Rwanda Revenue Authoriry (RRA)"/>
    <s v="Sectoral Ministry"/>
    <m/>
    <x v="1"/>
    <s v="2020*"/>
    <n v="2023"/>
    <s v="Start date: 01/05/2018_x000a_End date: 30/06/2023_x000a_"/>
    <s v="Not Applicable"/>
    <s v="Technical Assistance"/>
    <s v="JAPAN"/>
    <s v="Grant/GoR"/>
    <s v="Bilateral"/>
    <s v="3. Budgeting &amp; Investment"/>
    <x v="6"/>
    <n v="2578823.0762323993"/>
    <s v="The number of taxpayers with EBM Version 2 is increasing and will help complete migration from EBM V1 to EBMV2 which is more user friendly"/>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69"/>
    <n v="0"/>
    <n v="0"/>
    <m/>
    <m/>
    <m/>
    <m/>
    <m/>
    <s v=" Support to develop the concept note "/>
    <n v="230000"/>
    <s v="Multi-Sector"/>
    <s v="Multi-Sector"/>
    <s v="Rwanda Green Fund"/>
    <s v="Sectoral Ministry"/>
    <m/>
    <x v="0"/>
    <m/>
    <m/>
    <s v="To be determined"/>
    <s v="Medium"/>
    <s v="Technical Assistance"/>
    <s v="BMZ"/>
    <m/>
    <s v="To be determined"/>
    <s v="3. Budgeting &amp; Investment"/>
    <x v="6"/>
    <n v="0"/>
    <s v="FONERWA is aiming to recapitalize its basket fund and put out a call for proposals (CFP) earmarked for NDC implementation measures."/>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0"/>
    <n v="297677"/>
    <n v="9.922566666666667E-2"/>
    <m/>
    <m/>
    <m/>
    <m/>
    <m/>
    <s v="Not Applicable"/>
    <s v="Not Applicable"/>
    <s v="Multi-Sector"/>
    <s v="Multi-Sector"/>
    <s v="Rwanda Environment Management Authority (REMA)"/>
    <s v="Sectoral Ministry"/>
    <m/>
    <x v="2"/>
    <n v="2021"/>
    <n v="2023"/>
    <s v="Start: 01/07/2021_x000a_End: 30/06/2023_x000a_"/>
    <s v="Not Applicable"/>
    <s v="Technical Assistance"/>
    <s v="GCF"/>
    <s v="Loan/GoR"/>
    <s v="Multirateral"/>
    <s v="1. Knowledge Products (Capacity Building or Technology Transfer)"/>
    <x v="6"/>
    <n v="297677"/>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1"/>
    <n v="699940"/>
    <n v="0.23331333333333334"/>
    <n v="699940"/>
    <m/>
    <m/>
    <m/>
    <m/>
    <s v="                                                                 "/>
    <s v="Not Applicable"/>
    <s v="Multi-Sector"/>
    <s v="Multi-Sector"/>
    <s v="Global Green Growth Institute (GGGI)"/>
    <s v="Non Government Organizations"/>
    <m/>
    <x v="1"/>
    <n v="2020"/>
    <n v="2021"/>
    <s v="Start: 06/05/2020_x000a_End:  06/11/2021_x000a_"/>
    <s v="Not Applicable"/>
    <s v="Technical Assistance"/>
    <s v="GCF"/>
    <s v="Grant"/>
    <s v="Multirateral"/>
    <s v="1. Knowledge Products (Capacity Building or Technology Transfer)"/>
    <x v="6"/>
    <n v="699940"/>
    <s v="This project seeks to increase the capacity of Rwanda Government’s Environment and Natural Resources (ENR)Thematic Sector Working Groups (TSWGs) with a focus on strengthening their functions and activities to inform sub-national level actors on green growth and climate resilience. https://gggi.org/project/rw20-gcf-readiness-support-to-capacitate-rwandas-sub-national-level-actors-in-green-growth-and-climate-resilience/ "/>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2"/>
    <n v="9932678.9106366243"/>
    <n v="3.3108929702122083"/>
    <n v="1802292.9683213569"/>
    <n v="2970670.7871565628"/>
    <n v="2912352.2787315487"/>
    <n v="2247362.876427155"/>
    <m/>
    <s v="Not Applicable"/>
    <s v="Not Applicable"/>
    <s v="Multi-Sector"/>
    <s v="Multi-Sector"/>
    <s v="Ministry of Trade and Industry (MINICOM)"/>
    <s v="Sectoral Ministry"/>
    <m/>
    <x v="2"/>
    <n v="2020"/>
    <n v="2024"/>
    <s v="Start: 01/03/2020_x000a_End: 30/06/2024_x000a_"/>
    <s v="Not Applicable"/>
    <s v="Project"/>
    <s v="ENABEL"/>
    <s v="Loan/GoR"/>
    <s v="Bilateral"/>
    <s v="3. Budgeting &amp; Investment"/>
    <x v="6"/>
    <n v="9932678.9106366243"/>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3"/>
    <n v="117379.8"/>
    <n v="3.9126600000000004E-2"/>
    <m/>
    <n v="117379.8"/>
    <m/>
    <m/>
    <m/>
    <s v="Not Applicable"/>
    <s v="Not Applicable"/>
    <s v="Multi-Sector"/>
    <s v="Private Sector Development"/>
    <s v="Ministry of Trade and Industry (MINICOM)"/>
    <s v="Sectoral Ministry"/>
    <m/>
    <x v="1"/>
    <s v="2020*"/>
    <n v="2022"/>
    <s v="Start: 01/07/2018_x000a_End: 31/04/2022_x000a_"/>
    <s v="Not Applicable"/>
    <s v="Technical Assistance"/>
    <s v="EIF/UNOPS "/>
    <s v="Grant"/>
    <s v="Multirateral"/>
    <s v="2. Policy, Strategy &amp; Legislation"/>
    <x v="7"/>
    <n v="300000"/>
    <s v="Overall project achievements;_x000a_-_x0009_The trade policy was developed as planned._x000a_-_x0009_ The National Cross Border Trade Strategy (NCBTS) was reviewed and updated in consultation with key stakeholders, and was approved at sector level waiting Cabinet approval."/>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4"/>
    <n v="846092.29"/>
    <n v="0.28203076333333332"/>
    <m/>
    <n v="846092.29"/>
    <m/>
    <m/>
    <m/>
    <s v="Not Applicable"/>
    <s v="Not Applicable"/>
    <s v="Multi-Sector"/>
    <s v="Private Sector Development"/>
    <s v="Ministry of Trade and Industry (MINICOM)"/>
    <s v="Sectoral Ministry"/>
    <m/>
    <x v="1"/>
    <s v="2020*"/>
    <n v="2022"/>
    <s v="Start: 01/07/2018_x000a_End: 30/12/2022_x000a_"/>
    <s v="Not Applicable"/>
    <s v="Technical Assistance"/>
    <s v="EIF/UNOPS "/>
    <s v="Grant"/>
    <s v="Multirateral"/>
    <s v="1. Knowledge Products (Capacity Building or Technology Transfer)"/>
    <x v="7"/>
    <n v="500000"/>
    <s v="This project aims to integrate Rwanda into global trade in a way which contributes to poverty reduction and sustainable development"/>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5"/>
    <n v="257500000"/>
    <n v="85.833333333333329"/>
    <m/>
    <m/>
    <m/>
    <n v="352290.12624000001"/>
    <n v="46866.985619999999"/>
    <s v="Not Applicable"/>
    <s v="Not Applicable"/>
    <s v="Multi-Sector"/>
    <s v="Private Sector Development"/>
    <s v="Development Bank of Rwanda (BRD) &amp; Business Development Fund (BDF) "/>
    <s v="Non Government Organizations"/>
    <m/>
    <x v="2"/>
    <n v="2021"/>
    <n v="2026"/>
    <s v="Start: 20/10/2021_x000a_End: 30/06/2026_x000a_"/>
    <s v="Not Applicable"/>
    <s v="Project"/>
    <s v="WB and Asian Infrastructure Investment Bank"/>
    <s v="Grant"/>
    <s v="Multirateral"/>
    <s v="3. Budgeting &amp; Investment"/>
    <x v="6"/>
    <n v="257500000"/>
    <s v="Objective: To increase access to finance and further support economic recovery mostly through investments._x000a_The ERF 2 will provide funding to key sectors in manufacturing that champion innovation, create employment opportunities and prioritize Made in Rwanda such as construction material, agro processing, textiles and light manufacturing."/>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6"/>
    <n v="26018406.57"/>
    <n v="8.6728021900000005"/>
    <m/>
    <n v="10030650.720000001"/>
    <m/>
    <m/>
    <m/>
    <s v="Not Applicable"/>
    <s v="Not Applicable"/>
    <s v="Multi-Sector"/>
    <s v="Multi-Sector"/>
    <s v="MINECOFIN"/>
    <s v="Sectoral Ministry"/>
    <m/>
    <x v="2"/>
    <s v="2020*"/>
    <n v="2024"/>
    <s v="Start: 01/07/2018_x000a_End: 30/06/2024_x000a_"/>
    <s v="Not Applicable"/>
    <s v="Technical Assistance"/>
    <s v="KFW/EU"/>
    <s v="Grant"/>
    <s v="Multirateral"/>
    <s v="1. Knowledge Products (Capacity Building or Technology Transfer)"/>
    <x v="6"/>
    <n v="26018406.57"/>
    <s v="The project’s objective is to improve government’s capacity and systems to utilize public funds towards meeting Government goals"/>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77"/>
    <n v="29839126"/>
    <n v="9.946375333333334"/>
    <m/>
    <m/>
    <m/>
    <m/>
    <m/>
    <s v="Not Applicable"/>
    <s v="Not Applicable"/>
    <s v="Multi-Sector"/>
    <s v="Multi-Sector"/>
    <s v="Rwanda Green Fund"/>
    <s v="Sectoral Ministry"/>
    <m/>
    <x v="2"/>
    <n v="2022"/>
    <m/>
    <s v="Start: 07/11/2022_x000a_End:_x000a_"/>
    <s v="Not Applicable"/>
    <s v="Project"/>
    <s v="GIZ/BMGF/DANIDA/BRD"/>
    <s v="Grant/GoR"/>
    <s v="Multirateral"/>
    <s v="3. Budgeting &amp; Investment"/>
    <x v="6"/>
    <n v="29839126"/>
    <s v="Ireme Invest is a groundbreaking investment facility that works with Rwanda’s private sector to support green business growth and boost the country’s response to climate change"/>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8"/>
    <n v="213953865"/>
    <n v="71.317954999999998"/>
    <m/>
    <m/>
    <m/>
    <m/>
    <m/>
    <s v="Not Applicable"/>
    <s v="Not Applicable"/>
    <s v="Multi-Sector"/>
    <s v="Multi-Sector"/>
    <s v="Rwanda Green Fund"/>
    <s v="Sectoral Ministry"/>
    <m/>
    <x v="4"/>
    <n v="2022"/>
    <m/>
    <s v="Start: 07/11/2022_x000a_End:_x000a_"/>
    <s v="Not Applicable"/>
    <s v="Project"/>
    <s v="FCDO/GCF/EIB/AFD/SIDA/Afdb"/>
    <s v="Grant/GoR"/>
    <s v="Multirateral"/>
    <s v="3. Budgeting &amp; Investment"/>
    <x v="6"/>
    <n v="213953865"/>
    <s v="Ireme Invest is a groundbreaking investment facility that works with Rwanda’s private sector to support green business growth and boost the country’s response to climate change"/>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idem as above "/>
    <x v="479"/>
    <n v="35000000"/>
    <n v="11.666666666666666"/>
    <m/>
    <m/>
    <m/>
    <m/>
    <m/>
    <s v="Not Applicable"/>
    <s v="Not Applicable"/>
    <s v="Multi-Sector"/>
    <s v="Multi-Sector"/>
    <s v="Rwanda Green Fund"/>
    <s v="Sectoral Ministry"/>
    <m/>
    <x v="4"/>
    <n v="2022"/>
    <m/>
    <s v="Start: 07/11/2022_x000a_End:_x000a_"/>
    <s v="Not Applicable"/>
    <s v="Project"/>
    <s v="CIF"/>
    <s v="Grant/GoR"/>
    <s v="Multirateral"/>
    <s v="3. Budgeting &amp; Investment"/>
    <x v="6"/>
    <n v="35000000"/>
    <s v="Ireme Invest is a groundbreaking investment facility that works with Rwanda’s private sector to support green business growth and boost the country’s response to climate change"/>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0"/>
    <n v="46000000"/>
    <n v="15.333333333333334"/>
    <m/>
    <m/>
    <m/>
    <m/>
    <m/>
    <s v="Not Applicable"/>
    <s v="Not Applicable"/>
    <s v="Multi-Sector"/>
    <s v="Multi-Sector"/>
    <s v="Rwanda Green Fund"/>
    <s v="Sectoral Ministry"/>
    <m/>
    <x v="2"/>
    <n v="2022"/>
    <m/>
    <s v="Start: 07/11/2022_x000a_End:_x000a_"/>
    <s v="Not Applicable"/>
    <s v="Project"/>
    <s v="KFW"/>
    <s v="Grant/GoR"/>
    <s v="Multirateral"/>
    <s v="3. Budgeting &amp; Investment"/>
    <x v="6"/>
    <n v="46000000"/>
    <s v="Intego will finance the implementation of public sector led projects that align to at least one of the mitigation or adaptation measures as per sectors of intervention in Rwanda's NDC climate action plan."/>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1"/>
    <n v="18000000"/>
    <n v="6"/>
    <m/>
    <m/>
    <m/>
    <m/>
    <m/>
    <s v="Not Applicable"/>
    <s v="Not Applicable"/>
    <s v="Multi-Sector"/>
    <s v="Multi-Sector"/>
    <s v="Rwanda Green Fund"/>
    <s v="Sectoral Ministry"/>
    <m/>
    <x v="4"/>
    <n v="2022"/>
    <m/>
    <s v="Start: 07/11/2022_x000a_End:_x000a_"/>
    <s v="Not Applicable"/>
    <s v="Project"/>
    <s v="NAMA (MAF)"/>
    <s v="Grant/GoR"/>
    <s v="Multirateral"/>
    <s v="3. Budgeting &amp; Investment"/>
    <x v="6"/>
    <n v="18000000"/>
    <s v="under Ireme"/>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2"/>
    <n v="50000000"/>
    <n v="16.666666666666668"/>
    <m/>
    <m/>
    <m/>
    <m/>
    <m/>
    <s v="Not Applicable"/>
    <s v="Not Applicable"/>
    <s v="Multi-Sector"/>
    <s v="Multi-Sector"/>
    <s v="Rwanda Green Fund"/>
    <s v="Sectoral Ministry"/>
    <m/>
    <x v="4"/>
    <n v="2022"/>
    <m/>
    <s v="Start: 07/11/2022_x000a_End:_x000a_"/>
    <s v="Not Applicable"/>
    <s v="Project"/>
    <s v="IMF"/>
    <s v="Loan"/>
    <s v="Multirateral"/>
    <s v="3. Budgeting &amp; Investment"/>
    <x v="6"/>
    <n v="50000000"/>
    <s v="Resilience and Sustainability Trust (RST) facility is  an International Monetary Fund program aiming at helping low-income and vulnerable middle-income countries build resilience to external shocks and ensure sustainable growth, contributing to their longer-term balance of payments stability."/>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3"/>
    <n v="14407586.699999999"/>
    <n v="4.8025288999999995"/>
    <m/>
    <m/>
    <m/>
    <m/>
    <m/>
    <s v="Not Applicable"/>
    <s v="Not Applicable"/>
    <s v="Multi-Sector"/>
    <s v="Multi-Sector"/>
    <s v="MINECOFIN"/>
    <s v="Sectoral Ministry"/>
    <m/>
    <x v="2"/>
    <s v="2020*"/>
    <n v="2024"/>
    <s v="Start: 01/07/2018_x000a_End: 30/06/2024_x000a_"/>
    <s v="Not Applicable"/>
    <s v="Technical Assistance"/>
    <s v="World Bank"/>
    <s v="Loan"/>
    <s v="Multirateral"/>
    <s v="1. Knowledge Products (Capacity Building or Technology Transfer)"/>
    <x v="6"/>
    <n v="14407586.699999999"/>
    <s v="The project’s objective is to strengthen policy alignment of the budget, improve reliability and control of funds for service delivery, and transparency of budget execution and planning"/>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4"/>
    <n v="0"/>
    <n v="0"/>
    <m/>
    <m/>
    <m/>
    <m/>
    <m/>
    <m/>
    <m/>
    <s v="Multi-Sector"/>
    <s v="Multi-Sector"/>
    <s v="MINECOFIN"/>
    <s v="Sectoral Ministry"/>
    <m/>
    <x v="0"/>
    <m/>
    <m/>
    <s v="To be determined"/>
    <s v="High"/>
    <s v="Technical Assistance"/>
    <s v="BMZ/Germany "/>
    <m/>
    <s v="To be determined"/>
    <s v="1. Knowledge Products (Capacity Building or Technology Transfer)"/>
    <x v="6"/>
    <n v="0"/>
    <s v="new areas of investement GIZ project 2024"/>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5"/>
    <n v="475632.43194000004"/>
    <n v="0.15854414398000002"/>
    <n v="175494.00311999998"/>
    <n v="76449.957047999997"/>
    <n v="73420.402386000002"/>
    <n v="73420.402386000002"/>
    <n v="76847.667000000001"/>
    <s v="Not Applicable"/>
    <s v="Not Applicable"/>
    <s v="Multi-Sector"/>
    <s v="Multi-Sector"/>
    <s v="Albertine Rift Conservation Society (ARCOS)"/>
    <s v="Non Government Organizations"/>
    <m/>
    <x v="2"/>
    <n v="2020"/>
    <n v="2025"/>
    <s v="Start: 2020_x000a_End: 2025_x000a_"/>
    <s v="Not Applicable"/>
    <s v="Project"/>
    <s v="Danish Outdoor Council/Civil Society in Development (DOC-CISU)"/>
    <s v="Grant"/>
    <s v="Multirateral"/>
    <s v="3. Budgeting &amp; Investment"/>
    <x v="6"/>
    <n v="475632.43194000004"/>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6"/>
    <n v="50000"/>
    <n v="1.6666666666666666E-2"/>
    <m/>
    <n v="50000"/>
    <m/>
    <m/>
    <m/>
    <s v="Not Applicable"/>
    <s v="Not Applicable"/>
    <s v="Multi-Sector"/>
    <s v="Multi-Sector"/>
    <s v="Albertine Rift Conservation Society (ARCOS)"/>
    <s v="Non Government Organizations"/>
    <m/>
    <x v="4"/>
    <n v="2020"/>
    <n v="2021"/>
    <s v="Start: 2020_x000a_End: 2021_x000a_"/>
    <s v="Not Applicable"/>
    <s v="Project"/>
    <s v="UNEP-Grid Arental "/>
    <s v="Grant"/>
    <s v="Multirateral"/>
    <s v="3. Budgeting &amp; Investment"/>
    <x v="6"/>
    <n v="50000"/>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7"/>
    <n v="0"/>
    <n v="0"/>
    <m/>
    <m/>
    <m/>
    <m/>
    <m/>
    <s v=" Support to develop the concept note "/>
    <n v="230000"/>
    <s v="Multi-Sector"/>
    <s v="Multi-Sector"/>
    <s v="ENABEL/EMBASSY OF BELGIUM "/>
    <s v="Non Government Organizations"/>
    <m/>
    <x v="0"/>
    <n v="2020"/>
    <n v="2025"/>
    <s v="Start: 01/03/2020_x000a_End: 30/06/2025_x000a_"/>
    <s v="Medium"/>
    <s v="Technical Assistance"/>
    <s v="ENABEL"/>
    <m/>
    <s v="To be determined"/>
    <s v="2. Policy, Strategy &amp; Legislation"/>
    <x v="6"/>
    <n v="0"/>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8"/>
    <n v="124493051.06"/>
    <n v="41.497683686666669"/>
    <m/>
    <n v="7754475.7599999998"/>
    <m/>
    <m/>
    <m/>
    <s v="Not Applicable"/>
    <m/>
    <s v="Multi-Sector"/>
    <s v="Education"/>
    <s v="Ministry of Education (MINEDUC)"/>
    <s v="Sectoral Ministry"/>
    <m/>
    <x v="2"/>
    <n v="2020"/>
    <n v="2023"/>
    <s v="Start: 30/09/2020_x000a_End: 09/09/2023_x000a_"/>
    <s v="Not Applicable"/>
    <s v="Technical Assistance"/>
    <s v="World Bank"/>
    <s v="Loan"/>
    <s v="Multirateral"/>
    <s v="1. Knowledge Products (Capacity Building or Technology Transfer)"/>
    <x v="6"/>
    <n v="124493051.06"/>
    <s v="The objective of this project is to expand opportunities for the acquisition of quality, market-relevant skills in 5 economic sectors (Energy, Transport and Logistics, and Manufacturing with a focus on ‘Made in Rwanda’ products)."/>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89"/>
    <n v="16996399.050000001"/>
    <n v="5.66546635"/>
    <m/>
    <n v="4249238.9400000004"/>
    <m/>
    <m/>
    <m/>
    <s v="Not Applicable"/>
    <m/>
    <s v="Multi-Sector"/>
    <s v="Education"/>
    <s v="RWANDA TECHNICAL VOCATIONAL EDUCATION&amp; TRAINING BOARD (RTB)"/>
    <s v="Local Government (Districts, Provinces, CoK)"/>
    <m/>
    <x v="2"/>
    <n v="2020"/>
    <n v="2023"/>
    <s v="Start:01/10/2020_x000a_End: 30/09/2023_x000a_"/>
    <s v="Not Applicable"/>
    <s v="Technical Assistance"/>
    <s v="World Bank"/>
    <s v="Loan"/>
    <s v="Multirateral"/>
    <s v="1. Knowledge Products (Capacity Building or Technology Transfer)"/>
    <x v="6"/>
    <n v="16996399.050000001"/>
    <s v="1.Employer-led short-term vocational training responding to specific skills requirements (Rapid Response Training)_x000a_2.Provision of labor market relevant skills for out-of-school youth, recognition of skills acquired through informal and non-formal training, and upgrading of the skills of owners and employees of micro enterprises "/>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0"/>
    <n v="18000000"/>
    <n v="6"/>
    <m/>
    <m/>
    <m/>
    <m/>
    <m/>
    <s v="Not Applicable"/>
    <s v="Not Applicable"/>
    <s v="Multi-Sector"/>
    <s v="Multi-Sector"/>
    <s v="ENABEL/EMBASSY OF BELGIUM "/>
    <s v="Non Government Organizations"/>
    <m/>
    <x v="4"/>
    <n v="2022"/>
    <n v="2025"/>
    <s v="Start: 01/07/2022_x000a_End: 30/06/2025_x000a_"/>
    <s v="Not Applicable"/>
    <s v="Project"/>
    <s v="ENABEL"/>
    <s v="Loan/GoR"/>
    <s v="Bilateral"/>
    <s v="3. Budgeting &amp; Investment"/>
    <x v="6"/>
    <n v="18000000"/>
    <m/>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1"/>
    <n v="283914.21000000002"/>
    <n v="9.4638070000000005E-2"/>
    <m/>
    <n v="187298.63"/>
    <m/>
    <m/>
    <m/>
    <s v="Not Applicable"/>
    <s v="Not Applicable"/>
    <s v="Multi-Sector"/>
    <s v="Multi-Sector"/>
    <s v="Ministry of Trade and Industry (MINICOM)"/>
    <s v="Sectoral Ministry"/>
    <m/>
    <x v="1"/>
    <s v="2020*"/>
    <n v="2023"/>
    <s v="Start: 01/07/2017_x000a_End: 30/06/2023_x000a_"/>
    <s v="Not Applicable"/>
    <s v="Project"/>
    <s v="Ministry of Finance and Economic Planning (MINECOFIN)/GoR"/>
    <s v="Government of Rwanda(GoR)"/>
    <s v="Government of Rwanda(GoR)"/>
    <s v="3. Budgeting &amp; Investment"/>
    <x v="6"/>
    <n v="283914.21000000002"/>
    <s v="The objective of this project is to create off-farm jobs countrywide. Ended project with low perormance"/>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2"/>
    <n v="477810.4"/>
    <n v="0.15927013333333334"/>
    <m/>
    <n v="477810.4"/>
    <m/>
    <m/>
    <m/>
    <s v="Not Applicable"/>
    <s v="Not Applicable"/>
    <s v="Multi-Sector"/>
    <s v="Multi-Sector"/>
    <s v="Rwanda Correctional Service (RCS)"/>
    <s v="Sectoral Ministry"/>
    <m/>
    <x v="1"/>
    <s v="2020*"/>
    <n v="2022"/>
    <s v="Start: 01/07/2019_x000a_End: 30/06/2022_x000a_"/>
    <s v="Not Applicable"/>
    <s v="Technical Assistance"/>
    <s v="Netherlands/GoR"/>
    <s v="Grant/GoR"/>
    <s v="Bilateral"/>
    <s v="1. Knowledge Products (Capacity Building or Technology Transfer)"/>
    <x v="6"/>
    <n v="477810.4"/>
    <s v="The objective of the project to develop the institutional capacity to deliver professional services and to provide opportunities to prisoners gain skills which will increase their chances of finding gainful employment and achieve self-resilience upon release from prison"/>
  </r>
  <r>
    <x v="10"/>
    <x v="44"/>
    <s v="11.5.1 Cumulative volume of finance [USD millions] mobilized for climate and environmental purposes "/>
    <s v="$3.8 billion"/>
    <s v="To be determined (TBD)"/>
    <s v="To be determined (TBD)"/>
    <m/>
    <s v="Multi-sector"/>
    <s v="Mitigation"/>
    <s v="Ministry of Finance (MINECOFIN)"/>
    <s v="Finance or Planning"/>
    <m/>
    <s v="Sectoral Ministry "/>
    <s v="To be determined (TBD)"/>
    <m/>
    <m/>
    <m/>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3"/>
    <n v="0"/>
    <n v="0"/>
    <m/>
    <m/>
    <m/>
    <m/>
    <m/>
    <s v="1.Review of the concept note and development of the project proposal                2. Support to the development of feasibility study                                                     3. Conduct awaireness raising on climate resilience technologies"/>
    <n v="230000"/>
    <s v="Multi-Sector"/>
    <s v="Multi-Sector"/>
    <s v="Rwanda Environmental NGO's Forum (RENGOF)"/>
    <s v="Non Government Organizations"/>
    <m/>
    <x v="0"/>
    <m/>
    <m/>
    <s v="To be determined"/>
    <s v="High"/>
    <s v="Technical Assistance"/>
    <m/>
    <m/>
    <s v="To be determined"/>
    <s v="1. Knowledge Products (Capacity Building or Technology Transfer)"/>
    <x v="6"/>
    <n v="0"/>
    <s v="New area of Investment"/>
  </r>
  <r>
    <x v="10"/>
    <x v="44"/>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4"/>
    <n v="82610.840385149917"/>
    <n v="2.7536946795049973E-2"/>
    <n v="82610.840385149917"/>
    <m/>
    <m/>
    <m/>
    <m/>
    <s v="Not Applicable"/>
    <s v="Not Applicable"/>
    <s v="Multi-Sector"/>
    <s v="Multi-Sector"/>
    <s v="Rwanda Revenue Authoriry (RRA)"/>
    <s v="Sectoral Ministry"/>
    <m/>
    <x v="1"/>
    <s v="2020*"/>
    <n v="2021"/>
    <s v="Start date: 01/05/2018_x000a_End date: 30/06/2021_x000a_"/>
    <s v="Not Applicable"/>
    <s v="Technical Assistance"/>
    <s v=" TMEA"/>
    <s v="Grant/GoR"/>
    <s v="Multirateral"/>
    <s v="3. Budgeting &amp; Investment"/>
    <x v="6"/>
    <n v="82610.840385149917"/>
    <s v="The project contributes to increase the number of taxpayers with EBM "/>
  </r>
  <r>
    <x v="10"/>
    <x v="44"/>
    <s v="11.5.1 Cumulative volume of finance [USD millions] mobilized for climate and environmental purposes "/>
    <s v="$3.8 billion"/>
    <s v="To be determined (TBD)"/>
    <s v="To be determined (TBD)"/>
    <m/>
    <s v="Multi-sector"/>
    <s v="Mitigation"/>
    <s v="Ministry of Finance (MINECOFIN)"/>
    <s v="Finance or Planning"/>
    <s v="Finance or Planning"/>
    <s v="Sectoral Ministry "/>
    <s v="To be determined (TBD)"/>
    <m/>
    <m/>
    <s v="Reduced GHG emissions from improved access to technology and knowledge"/>
    <s v="Supports implementation of :                                                          -Green Growth and Climate Resilient Strategy (GGCRS, PoA1 on Low-carbon, climate-resilient energy and transport networks),                                                                                                                             -NST1, Priority Area 7: Promote Sustainable Management of the Environment and Natural Resources to Transition Rwanda towards a Green Economy                                                                                                                                                                                                                                                                                                                    -ENR/SSP2017-2024                                                                                   - Reduction of climate impacts from  access to technology and knowledge                                                                                           - Rwanda NDC MRV, NCs and BUR published and submitted to the UNFCCC"/>
    <x v="495"/>
    <n v="2205799.62"/>
    <n v="0.73526654000000002"/>
    <m/>
    <n v="468527.19"/>
    <m/>
    <m/>
    <m/>
    <s v="Not Applicable"/>
    <s v="Not Applicable"/>
    <s v="Multi-Sector"/>
    <s v="Multi-Sector"/>
    <s v="National Public Prosecution Authority (NPPA)"/>
    <s v="Sectoral Ministry"/>
    <m/>
    <x v="2"/>
    <s v="2020*"/>
    <n v="2023"/>
    <s v="Start date: 01/12/2018_x000a_End date: 30/06/2023_x000a_"/>
    <s v="Not Applicable"/>
    <s v="Technical Assistance"/>
    <s v="Domestic Financing"/>
    <s v="Government of Rwanda(GoR)"/>
    <s v="Government of Rwanda(GoR)"/>
    <s v="1. Knowledge Products (Capacity Building or Technology Transfer)"/>
    <x v="6"/>
    <n v="2205799.62"/>
    <s v="Objective of the Project is designed to support the JRO ambition of enhnancing rule of law to promote accountable governance by providing the most suitable IT environment . Low performing project"/>
  </r>
  <r>
    <x v="11"/>
    <x v="45"/>
    <s v="12.1.1 Number of WtE sites"/>
    <s v="To be determined (TBD)"/>
    <s v="To be determined (TBD)"/>
    <s v="To be determined (TBD)"/>
    <n v="8000000"/>
    <s v="Waste"/>
    <s v="Mitigation"/>
    <s v="Ministry of Infrastructure (MININFRA)"/>
    <s v="Sectoral Ministry "/>
    <m/>
    <s v="Sectoral Ministry "/>
    <s v="To be determined (TBD)"/>
    <m/>
    <s v="Development of WtE plants in Kigali and other urban areas through energy recovery options other than LFG. "/>
    <s v="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6"/>
    <n v="11465359.27"/>
    <n v="1.4331699087500001"/>
    <m/>
    <m/>
    <m/>
    <m/>
    <m/>
    <s v="1.Review of the concept note and development of the project proposal      2. Support to the development of feasibility study                                             3. Promotion and improvement in waste collection services and waste separation at source                                                                                                4 . Valorization of the waste-to-resource value chain, with specific attention to plastics and organic waste                                                                               5. Development of a viable and sustainable business model to generate income streams in waste _x000a_"/>
    <n v="320000"/>
    <s v="Water and Sanitation"/>
    <s v="Sanitation"/>
    <s v="Ministry of Environment (MoE)"/>
    <s v="Sectoral Ministry"/>
    <m/>
    <x v="5"/>
    <m/>
    <m/>
    <s v="To be determined"/>
    <s v="Medium"/>
    <s v="Project"/>
    <s v="Investing for Employment (IFE)"/>
    <m/>
    <s v="To be determined"/>
    <s v="3. Budgeting &amp; Investment"/>
    <x v="8"/>
    <n v="11465359.27"/>
    <s v="IFE-07-RWA-C1 Concept Note: Project (W1)"/>
  </r>
  <r>
    <x v="11"/>
    <x v="45"/>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7"/>
    <n v="0"/>
    <n v="0"/>
    <m/>
    <m/>
    <m/>
    <m/>
    <m/>
    <s v="3. Promotion and improvement in waste collection services and waste separation at source, waste reduce, recycling and disposal                                                                                               4 . Valorization of the waste-to-resource value chain, with specific attention to plastics and organic waste                                                                               5. Development of a viable and sustainable business model to generate income streams in waste "/>
    <n v="600000"/>
    <s v="Water and Sanitation"/>
    <s v="Sanitation"/>
    <s v="Ministry of Environment (MoE)"/>
    <s v="Sectoral Ministry"/>
    <m/>
    <x v="0"/>
    <m/>
    <m/>
    <s v="To be determined"/>
    <s v="High"/>
    <s v="Project"/>
    <m/>
    <m/>
    <s v="To be determined"/>
    <m/>
    <x v="8"/>
    <n v="0"/>
    <s v="new area of Investment; project with business plan"/>
  </r>
  <r>
    <x v="11"/>
    <x v="45"/>
    <s v="12.1.1 Number of WtE sites"/>
    <s v="To be determined (TBD)"/>
    <s v="To be determined (TBD)"/>
    <s v="To be determined (TBD)"/>
    <m/>
    <s v="Waste"/>
    <s v="Mitigation"/>
    <s v="Ministry of Infrastructure (MININFRA)"/>
    <s v="Sectoral Ministry "/>
    <m/>
    <s v="Sectoral Ministry "/>
    <s v="To be determined (TBD)"/>
    <m/>
    <m/>
    <s v="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8"/>
    <n v="7630000"/>
    <n v="0.95374999999999999"/>
    <m/>
    <m/>
    <m/>
    <m/>
    <m/>
    <s v="Not Applicable"/>
    <s v="Not Applicable"/>
    <s v="Water and Sanitation"/>
    <s v="Sanitation"/>
    <s v="Ministry of Environment (MoE)"/>
    <s v="Sectoral Ministry"/>
    <m/>
    <x v="2"/>
    <n v="2022"/>
    <n v="2026"/>
    <s v="Start: 01/09/2022_x000a_End: 31/08/2026_x000a_"/>
    <m/>
    <s v="Project"/>
    <s v="BMZ/Germany"/>
    <s v="Grant/GoR"/>
    <s v="Multirateral"/>
    <s v="3. Budgeting &amp; Investment"/>
    <x v="8"/>
    <n v="7630000"/>
    <s v="New project GIZ 2024"/>
  </r>
  <r>
    <x v="11"/>
    <x v="45"/>
    <s v="12.1.2 Quantity of energy (MW) generated through f WtE"/>
    <s v="22.1MW (SSP)"/>
    <s v="To be determined (TBD)"/>
    <s v="To be determined (TBD)"/>
    <n v="8000000"/>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11"/>
    <x v="46"/>
    <s v="12.2.1 Number of Sites with LFG capture"/>
    <s v="To be determined (TBD)"/>
    <s v="To be determined (TBD)"/>
    <s v="To be determined (TBD)"/>
    <n v="28000000"/>
    <s v="Waste"/>
    <s v="Mitigation"/>
    <s v="Ministry of Infrastructure (MININFRA)"/>
    <s v="Sectoral Ministry "/>
    <s v="Sectoral Ministry "/>
    <s v="Sectoral Ministry "/>
    <s v="To be determined (TBD)"/>
    <m/>
    <s v="Extraction and utilization of landfill gas (LFG) for power generation in connection to semi- or fully- controlled landfills for urban areas."/>
    <s v=" Reduced CH4 emissions from landfill sites and avoided CO2 emissions from displacement of fossil-based electricity use."/>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499"/>
    <n v="27893729.68"/>
    <n v="0.99620463142857141"/>
    <m/>
    <m/>
    <m/>
    <m/>
    <m/>
    <s v="Not Applicable"/>
    <s v="Not Applicable"/>
    <s v="Water and Sanitation"/>
    <s v="Sanitation"/>
    <s v="Water and Sanitation Corporation (WASAC)"/>
    <s v="Sectoral Ministry"/>
    <m/>
    <x v="2"/>
    <s v="2020*"/>
    <n v="2025"/>
    <s v="Start date:_x000a_End date: 2025_x000a_"/>
    <s v="Not Applicable"/>
    <s v="Project"/>
    <s v="Not identified"/>
    <s v="Grant"/>
    <s v="Multirateral"/>
    <s v="3. Budgeting &amp; Investment"/>
    <x v="8"/>
    <n v="27893729.68"/>
    <s v="Feasibility study ongoing and will be completed March, 2021"/>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0"/>
    <n v="0"/>
    <n v="0"/>
    <m/>
    <m/>
    <m/>
    <m/>
    <m/>
    <s v="1.Suppot to develop projects pipeline from the stratgy                                                                                           "/>
    <n v="250000"/>
    <s v="Water and Sanitation"/>
    <s v="Sanitation"/>
    <s v="Water and Sanitation Corporation (WASAC)"/>
    <s v="Sectoral Ministry"/>
    <m/>
    <x v="0"/>
    <m/>
    <m/>
    <s v="To be determined"/>
    <s v="High"/>
    <s v="Technical Assistance"/>
    <s v="Not identified"/>
    <m/>
    <s v="To be determined"/>
    <s v="2. Policy, Strategy &amp; Legislation"/>
    <x v="8"/>
    <n v="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1"/>
    <n v="309972.7604410713"/>
    <n v="1.1070455730038261E-2"/>
    <n v="309972.7604410713"/>
    <m/>
    <m/>
    <m/>
    <m/>
    <s v="Not Applicable"/>
    <s v="Not Applicable"/>
    <s v="Water and Sanitation"/>
    <s v="Sanitation"/>
    <s v="Water and Sanitation Corporation (WASAC)"/>
    <s v="Sectoral Ministry"/>
    <m/>
    <x v="4"/>
    <n v="2021"/>
    <n v="2022"/>
    <s v="Start: 01/07/2021_x000a_End: 30/06/2022_x000a_"/>
    <s v="Not Applicable"/>
    <s v="Project"/>
    <s v="WASAC &amp; CoK"/>
    <s v="Government of Rwanda(GoR)"/>
    <s v="Government of Rwanda(GoR)"/>
    <s v="3. Budgeting &amp; Investment"/>
    <x v="8"/>
    <n v="309972.7604410713"/>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2"/>
    <n v="1112478.5984215455"/>
    <n v="3.9731378515055198E-2"/>
    <n v="1112478.5984215455"/>
    <m/>
    <m/>
    <m/>
    <m/>
    <s v="Not Applicable"/>
    <s v="Not Applicable"/>
    <s v="Water and Sanitation"/>
    <s v="Sanitation"/>
    <s v="Water and Sanitation Corporation (WASAC)"/>
    <s v="Sectoral Ministry"/>
    <m/>
    <x v="4"/>
    <n v="2021"/>
    <n v="2022"/>
    <s v="Start: 01/07/2021_x000a_End: 30/06/2022_x000a_"/>
    <s v="Not Applicable"/>
    <s v="Project"/>
    <s v="WASAC &amp; CoK"/>
    <s v="Government of Rwanda(GoR)"/>
    <s v="Government of Rwanda(GoR)"/>
    <s v="3. Budgeting &amp; Investment"/>
    <x v="8"/>
    <n v="1112478.5984215455"/>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3"/>
    <n v="0"/>
    <n v="0"/>
    <m/>
    <m/>
    <m/>
    <m/>
    <m/>
    <s v=" 1. Support to develop the concept note  2. Support to the development of feasibility study"/>
    <n v="300000"/>
    <s v="Water and Sanitation"/>
    <s v="Sanitation"/>
    <s v="City of Kigali (CoK)"/>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4"/>
    <n v="0"/>
    <n v="0"/>
    <m/>
    <m/>
    <m/>
    <m/>
    <m/>
    <s v=" 1.Support to develop the concept note and ToR"/>
    <n v="300000"/>
    <s v="Water and Sanitation"/>
    <s v="Sanitation"/>
    <s v="City of Kigali (CoK)"/>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5"/>
    <n v="0"/>
    <n v="0"/>
    <m/>
    <m/>
    <m/>
    <m/>
    <m/>
    <s v=" 1. Support to develop the concept note                                                               2. Support to the development of feasibility study"/>
    <n v="300000"/>
    <s v="Water and Sanitation"/>
    <s v="Sanitation"/>
    <s v="Muhanga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6"/>
    <n v="0"/>
    <n v="0"/>
    <m/>
    <m/>
    <m/>
    <m/>
    <m/>
    <s v=" 1. Support to develop the concept note                                                                          2. Support to the development of feasibility study"/>
    <n v="300000"/>
    <s v="Water and Sanitation"/>
    <s v="Sanitation"/>
    <s v="Muhanga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7"/>
    <n v="0"/>
    <n v="0"/>
    <m/>
    <m/>
    <m/>
    <m/>
    <m/>
    <s v=" 1. Support to develop the concept note  2. Support to the development of feasibility study"/>
    <n v="300000"/>
    <s v="Water and Sanitation"/>
    <s v="Sanitation"/>
    <s v="Musanze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8"/>
    <n v="0"/>
    <n v="0"/>
    <m/>
    <m/>
    <m/>
    <m/>
    <m/>
    <s v=" 1. Support to develop the concept note                                                                 2. Support to the development of feasibility study"/>
    <n v="300000"/>
    <s v="Water and Sanitation"/>
    <s v="Sanitation"/>
    <s v="Musanze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09"/>
    <n v="0"/>
    <n v="0"/>
    <m/>
    <m/>
    <m/>
    <m/>
    <m/>
    <s v=" Support to develop the concept note "/>
    <n v="300000"/>
    <s v="Water and Sanitation"/>
    <s v="Sanitation"/>
    <s v="Nyagatare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0"/>
    <n v="0"/>
    <n v="0"/>
    <m/>
    <m/>
    <m/>
    <m/>
    <m/>
    <s v=" 1. Support to develop the concept note 2. Support to the development of feasibility study"/>
    <n v="300000"/>
    <s v="Water and Sanitation"/>
    <s v="Sanitation"/>
    <s v="Nyagatare District"/>
    <s v="Local Government (Districts, Provinces, CoK)"/>
    <m/>
    <x v="0"/>
    <n v="2021"/>
    <n v="2025"/>
    <s v="Start: 01/07/2021_x000a_End: 30/06/2025_x000a_"/>
    <s v="Medium"/>
    <s v="Project"/>
    <m/>
    <m/>
    <s v="To be determined"/>
    <m/>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1"/>
    <n v="0"/>
    <n v="0"/>
    <m/>
    <m/>
    <m/>
    <m/>
    <m/>
    <s v=" 1. Support to develop the concept note                                                                         2. Support to the development of feasibility study"/>
    <n v="300000"/>
    <s v="Water and Sanitation"/>
    <s v="Sanitation"/>
    <s v="Rubavu District"/>
    <s v="Local Government (Districts, Provinces, CoK)"/>
    <m/>
    <x v="0"/>
    <m/>
    <m/>
    <s v="To be determined"/>
    <s v="Medium"/>
    <s v="Project"/>
    <m/>
    <m/>
    <s v="To be determined"/>
    <m/>
    <x v="8"/>
    <n v="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2"/>
    <n v="0"/>
    <n v="0"/>
    <m/>
    <m/>
    <m/>
    <m/>
    <m/>
    <s v=" 1. Support to develop the concept note                                                                        2. Support to the development of feasibility study"/>
    <n v="300000"/>
    <s v="Water and Sanitation"/>
    <s v="Sanitation"/>
    <s v="Rubavu District"/>
    <s v="Local Government (Districts, Provinces, CoK)"/>
    <m/>
    <x v="0"/>
    <m/>
    <m/>
    <s v="To be determined"/>
    <s v="Medium"/>
    <s v="Project"/>
    <m/>
    <m/>
    <s v="To be determined"/>
    <m/>
    <x v="8"/>
    <n v="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3"/>
    <n v="0"/>
    <n v="0"/>
    <m/>
    <m/>
    <m/>
    <m/>
    <m/>
    <s v=" 1. Support to develop the concept note                                                                          2. Support to the development of feasibility study"/>
    <n v="300000"/>
    <s v="Water and Sanitation"/>
    <s v="Sanitation"/>
    <s v="Rusizi District"/>
    <s v="Local Government (Districts, Provinces, CoK)"/>
    <m/>
    <x v="0"/>
    <m/>
    <m/>
    <s v="To be determined"/>
    <s v="Medium"/>
    <s v="Project"/>
    <m/>
    <m/>
    <s v="To be determined"/>
    <m/>
    <x v="8"/>
    <n v="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4"/>
    <n v="0"/>
    <n v="0"/>
    <m/>
    <m/>
    <m/>
    <m/>
    <m/>
    <s v=" 1. Support to develop the concept note                                                                       2. Support to the development of feasibility study"/>
    <n v="300000"/>
    <s v="Water and Sanitation"/>
    <s v="Sanitation"/>
    <s v="Rusizi District"/>
    <s v="Local Government (Districts, Provinces, CoK)"/>
    <m/>
    <x v="0"/>
    <m/>
    <m/>
    <s v="To be determined"/>
    <s v="Medium"/>
    <s v="Project"/>
    <m/>
    <m/>
    <s v="To be determined"/>
    <m/>
    <x v="8"/>
    <n v="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5"/>
    <n v="713892.68506214337"/>
    <n v="2.5496167323647977E-2"/>
    <m/>
    <n v="178473.17126553584"/>
    <n v="178473.17126553584"/>
    <n v="178473.17126553584"/>
    <n v="178473.17126553584"/>
    <s v="Not Applicable"/>
    <s v="Not Applicable"/>
    <s v="Environment and Natural Resources"/>
    <s v="Private Sector Development"/>
    <s v="Rwanda Environment Management Authority (REMA) and Private Sector Federation (PSF)"/>
    <s v="Sectoral Ministry"/>
    <m/>
    <x v="4"/>
    <n v="2021"/>
    <n v="2025"/>
    <s v="Start date: 2021_x000a_End date: 2025"/>
    <s v="Not Applicable"/>
    <s v="Project"/>
    <s v="Private Sector Federation (PSF)"/>
    <s v="Government of Rwanda(GoR)"/>
    <s v="Government of Rwanda(GoR)"/>
    <s v="3. Budgeting &amp; Investment"/>
    <x v="7"/>
    <n v="713892.68506214337"/>
    <s v="This project will step from the current achievements in waste management and particularly in banning the plastic bags including the single use plastics as part of continuous efforts to support in the pollution management, climate resilience, mainstreaming of environment and climate change and waste manage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6"/>
    <n v="0"/>
    <n v="0"/>
    <m/>
    <m/>
    <m/>
    <m/>
    <m/>
    <s v=" Support to develop the concept note "/>
    <n v="250000"/>
    <s v="Water and Sanitation"/>
    <s v="Sanitation"/>
    <s v="Rwanda Environmental NGO's Forum (RENGOF)"/>
    <s v="Non Government Organizations"/>
    <m/>
    <x v="0"/>
    <m/>
    <m/>
    <s v="To be determined"/>
    <s v="Medium"/>
    <s v="Project"/>
    <m/>
    <m/>
    <s v="To be determined"/>
    <s v="3. Budgeting &amp; Investment"/>
    <x v="8"/>
    <n v="0"/>
    <s v="New area of investment"/>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7"/>
    <n v="88000"/>
    <n v="3.142857142857143E-3"/>
    <m/>
    <m/>
    <m/>
    <m/>
    <m/>
    <s v="Not Applicable"/>
    <s v="Not Applicable"/>
    <s v="Environment and Natural Resources"/>
    <s v="Environmental Management"/>
    <s v="Rwanda Environment Management Authority (REMA)"/>
    <s v="Sectoral Ministry"/>
    <m/>
    <x v="1"/>
    <n v="2021"/>
    <n v="2022"/>
    <s v="Start: 01/07/2021_x000a_End: 30/06/2022_x000a_"/>
    <s v="Not Applicable"/>
    <s v="Project"/>
    <s v="Global Environment Facility (GEF) "/>
    <s v="Grant"/>
    <s v="Multirateral"/>
    <s v="3. Budgeting &amp; Investment"/>
    <x v="6"/>
    <n v="8800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8"/>
    <n v="320000"/>
    <n v="1.1428571428571429E-2"/>
    <m/>
    <m/>
    <m/>
    <m/>
    <m/>
    <s v="Not Applicable"/>
    <s v="Not Applicable"/>
    <s v="Environment and Natural Resources"/>
    <s v="Environmental Management"/>
    <s v="Rwanda Environment Management Authority (REMA)"/>
    <s v="Sectoral Ministry"/>
    <m/>
    <x v="2"/>
    <n v="2022"/>
    <n v="2023"/>
    <s v="Start: 01/07/2022_x000a_End: 30/06/2023_x000a_"/>
    <s v="Not Applicable"/>
    <s v="Project"/>
    <s v="Global Environment Facility (GEF) "/>
    <s v="Grant"/>
    <s v="Multirateral"/>
    <s v="3. Budgeting &amp; Investment"/>
    <x v="6"/>
    <n v="32000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19"/>
    <n v="60000"/>
    <n v="2.142857142857143E-3"/>
    <m/>
    <m/>
    <m/>
    <m/>
    <m/>
    <s v="Not Applicable"/>
    <s v="Not Applicable"/>
    <s v="Environment and Natural Resources"/>
    <s v="Environmental Management"/>
    <s v="Rwanda Environment Management Authority (REMA)"/>
    <s v="Sectoral Ministry"/>
    <m/>
    <x v="1"/>
    <n v="2020"/>
    <n v="2024"/>
    <s v="Start: 01/07/2020_x000a_End: 30/12/2021_x000a_"/>
    <s v="Not Applicable"/>
    <s v="Technical Assistance"/>
    <s v="Global Environment Facility (GEF) "/>
    <s v="Grant"/>
    <s v="Multirateral"/>
    <s v="1. Knowledge Products (Capacity Building or Technology Transfer)"/>
    <x v="6"/>
    <n v="6000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0"/>
    <n v="250000"/>
    <n v="8.9285714285714281E-3"/>
    <m/>
    <m/>
    <m/>
    <m/>
    <m/>
    <s v="Not Applicable"/>
    <s v="Not Applicable"/>
    <s v="Environment and Natural Resources"/>
    <s v="Environmental Management"/>
    <s v="Rwanda Environment Management Authority (REMA)"/>
    <s v="Sectoral Ministry"/>
    <m/>
    <x v="2"/>
    <n v="2021"/>
    <n v="2024"/>
    <s v="Start: 01/07/2021_x000a_End: 30/06/2024_x000a_"/>
    <s v="Not Applicable"/>
    <s v="Technical Assistance"/>
    <s v="GCF"/>
    <s v="Grant"/>
    <s v="Multirateral"/>
    <s v="1. Knowledge Products (Capacity Building or Technology Transfer)"/>
    <x v="6"/>
    <n v="250000"/>
    <m/>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1"/>
    <n v="7284911"/>
    <n v="0.26017539285714286"/>
    <n v="409380"/>
    <n v="1415000"/>
    <n v="2007752"/>
    <n v="1546409"/>
    <n v="1906370"/>
    <m/>
    <m/>
    <s v="Environment and Natural Resources"/>
    <s v="Environmental Management"/>
    <s v="Rwanda Environment Management Authority (REMA)"/>
    <s v="Sectoral Ministry"/>
    <m/>
    <x v="2"/>
    <n v="2022"/>
    <n v="2027"/>
    <s v="Start: 01/03/2022_x000a_End: 30/03/2027_x000a_"/>
    <m/>
    <s v="Project"/>
    <s v="UNDP/GEF"/>
    <s v="Grant"/>
    <s v="Multirateral"/>
    <s v="3. Budgeting &amp; Investment"/>
    <x v="6"/>
    <n v="7284911"/>
    <s v="Updated fron Without support to ongoing (UNDP 2024)"/>
  </r>
  <r>
    <x v="11"/>
    <x v="46"/>
    <s v="12.2.1 Number of Sites with LFG capture"/>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2"/>
    <n v="0"/>
    <n v="0"/>
    <m/>
    <m/>
    <m/>
    <m/>
    <m/>
    <s v=" Support to develop the concept note "/>
    <n v="300000"/>
    <s v="Environment and Natural Resources"/>
    <s v="Environmental Management"/>
    <s v="Rwanda Environment Management Authority (REMA)"/>
    <s v="Sectoral Ministry"/>
    <m/>
    <x v="0"/>
    <m/>
    <m/>
    <s v="To be determined"/>
    <s v="Medium"/>
    <s v="Project"/>
    <m/>
    <m/>
    <s v="To be determined"/>
    <m/>
    <x v="6"/>
    <n v="0"/>
    <s v="New area of investment"/>
  </r>
  <r>
    <x v="11"/>
    <x v="46"/>
    <s v="12.2.2 Quantity (MW) of LFG genera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11"/>
    <x v="47"/>
    <s v="12.3.1 Amount produced (t)"/>
    <s v="To be determined (TBD)"/>
    <s v="To be determined (TBD)"/>
    <s v="To be determined (TBD)"/>
    <n v="6000000"/>
    <s v="Waste"/>
    <s v="Mitigation"/>
    <s v="Ministry of Infrastructure (MININFRA)"/>
    <s v="Sectoral Ministry "/>
    <m/>
    <s v="Sectoral Ministry "/>
    <s v="To be determined (TBD)"/>
    <m/>
    <s v="Development of commercial scale aerobic composting systems for agricultural and forestry residue, manure, food processing, household kitchen and garden waste, and biosolids (organic solids from treated sewage)."/>
    <s v="Reduction in CH4 emissions, since methane-producing microbes are not active in the presence of oxygen."/>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11"/>
    <x v="47"/>
    <s v="12.3.2 Composting rate (% organic waste composted)"/>
    <s v="To be determined (TBD)"/>
    <s v="To be determined (TBD)"/>
    <s v="To be determined (TBD)"/>
    <m/>
    <s v="Waste"/>
    <s v="Mitigation"/>
    <s v="Ministry of Infrastructure (MININFRA)"/>
    <s v="Sectoral Ministry "/>
    <m/>
    <s v="Sectoral Ministry "/>
    <s v="To be determined (TBD)"/>
    <m/>
    <m/>
    <m/>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11"/>
    <x v="48"/>
    <s v="12.4.1 Number of WWTP facilities"/>
    <s v="To be determined (TBD)"/>
    <s v="To be determined (TBD)"/>
    <s v="To be determined (TBD)"/>
    <n v="1500000"/>
    <s v="Waste"/>
    <s v="Mitigation"/>
    <s v="Ministry of Infrastructure (MININFRA)"/>
    <s v="Sectoral Ministry "/>
    <s v="Sectoral Ministry "/>
    <s v="Sectoral Ministry "/>
    <s v="To be determined (TBD)"/>
    <m/>
    <s v="Investment in wastewater treatment and reuse technology, reducing methane emissions from wastewater and providing a nutrient-rich digestate that can be used as a fertilizer. "/>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3"/>
    <n v="1643635.0982646428"/>
    <n v="1.0957567321764285"/>
    <n v="61994.552088214259"/>
    <n v="61994.552088214259"/>
    <n v="61994.552088214259"/>
    <n v="354305.02068000002"/>
    <n v="1103346.42132"/>
    <s v="Not Applicable"/>
    <s v="Not Applicable"/>
    <s v="Water and Sanitation"/>
    <s v="Sanitation"/>
    <s v="Ministry of Infrastructure (MININFRA)"/>
    <s v="Sectoral Ministry"/>
    <m/>
    <x v="2"/>
    <s v="2020*"/>
    <n v="2026"/>
    <s v="Start date:7/1/2019_x000a_Current End date:17/30/2025 Extended to 2026"/>
    <s v="Not Applicable"/>
    <s v="Technical Assistance"/>
    <s v="Wolrd Bank/GoR"/>
    <s v="Grant"/>
    <s v="Multirateral"/>
    <s v="1. Knowledge Products (Capacity Building or Technology Transfer)"/>
    <x v="8"/>
    <n v="1020967.9661646427"/>
    <s v="Extended from $309,373 from ongoing to ongoing . MINECOFIN MTPIP"/>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4"/>
    <n v="112889184"/>
    <n v="75.259456"/>
    <m/>
    <m/>
    <m/>
    <m/>
    <m/>
    <s v="Not Applicable"/>
    <s v="Not Applicable"/>
    <s v="Water and Sanitation"/>
    <s v="Sanitation"/>
    <s v="Ministry of Infrastructure (MININFRA)"/>
    <s v="Sectoral Ministry"/>
    <m/>
    <x v="2"/>
    <s v="2020*"/>
    <n v="2024"/>
    <s v="Start date:_x000a_Current End date:2024"/>
    <s v="Not Applicable"/>
    <s v="Project"/>
    <s v="AfDB and EIB"/>
    <s v="Loan"/>
    <s v="Multirateral"/>
    <s v="3. Budgeting &amp; Investment"/>
    <x v="8"/>
    <n v="112889184"/>
    <s v="Kigali Centralized Sewerage Project is a project set to improve collective sanitation services through consumer connections to a networked sanitation service within the city of Kigali, expected to connect 2300 buildings to serve 120,000 population with a wastewater treatment plant of 12,000m3/day capacity with 3.1 Km main trunk and 89.6 Km sewer collection network constructed."/>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5"/>
    <n v="3125763.4254590906"/>
    <n v="2.0838422836393939"/>
    <n v="3125763.4254590906"/>
    <m/>
    <m/>
    <m/>
    <m/>
    <s v="Not Applicable"/>
    <s v="Not Applicable"/>
    <s v="Water and Sanitation"/>
    <s v="Sanitation"/>
    <s v="Ministry of Infrastructure (MININFRA)"/>
    <s v="Sectoral Ministry"/>
    <m/>
    <x v="4"/>
    <n v="2021"/>
    <n v="2022"/>
    <s v="Start: 01/07/2021_x000a_End: 30/06/2022_x000a_"/>
    <s v="Not Applicable"/>
    <s v="Project"/>
    <s v="WASAC &amp; AfDB"/>
    <s v="Grant/GoR"/>
    <s v="Multirateral"/>
    <s v="3. Budgeting &amp; Investment"/>
    <x v="8"/>
    <n v="3125763.4254590906"/>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6"/>
    <n v="4479399.1080500754"/>
    <n v="2.9862660720333838"/>
    <n v="4479399.1080500754"/>
    <m/>
    <m/>
    <m/>
    <m/>
    <s v="Not Applicable"/>
    <s v="Not Applicable"/>
    <s v="Water and Sanitation"/>
    <s v="Sanitation"/>
    <s v="Ministry of Infrastructure (MININFRA)"/>
    <s v="Sectoral Ministry"/>
    <m/>
    <x v="4"/>
    <n v="2021"/>
    <n v="2022"/>
    <s v="Start: 01/07/2021_x000a_End: 30/06/2022_x000a_"/>
    <s v="Not Applicable"/>
    <s v="Project"/>
    <s v="GoR, WASAC &amp; Kigali Water Ltd (Metito)"/>
    <s v="Government of Rwanda(GoR)"/>
    <s v="Government of Rwanda(GoR)"/>
    <s v="3. Budgeting &amp; Investment"/>
    <x v="8"/>
    <n v="4479399.1080500754"/>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7"/>
    <n v="791847.7862475951"/>
    <n v="0.52789852416506344"/>
    <n v="791847.7862475951"/>
    <m/>
    <m/>
    <m/>
    <m/>
    <s v="Not Applicable"/>
    <s v="Not Applicable"/>
    <s v="Water and Sanitation"/>
    <s v="Sanitation"/>
    <s v="Ministry of Infrastructure (MININFRA)"/>
    <s v="Sectoral Ministry"/>
    <m/>
    <x v="4"/>
    <n v="2021"/>
    <n v="2022"/>
    <s v="Start: 01/07/2021_x000a_End: 30/06/2022_x000a_"/>
    <s v="Not Applicable"/>
    <s v="Project"/>
    <s v="WASAC&amp; AfDB"/>
    <s v="Grant/GoR"/>
    <s v="Multirateral"/>
    <s v="3. Budgeting &amp; Investment"/>
    <x v="8"/>
    <n v="791847.7862475951"/>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8"/>
    <n v="14084838.527336443"/>
    <n v="9.3898923515576289"/>
    <n v="14084838.527336443"/>
    <m/>
    <m/>
    <m/>
    <m/>
    <s v="Not Applicable"/>
    <s v="Not Applicable"/>
    <s v="Water and Sanitation"/>
    <s v="Sanitation"/>
    <s v="Ministry of Infrastructure (MININFRA)"/>
    <s v="Sectoral Ministry"/>
    <m/>
    <x v="4"/>
    <n v="2021"/>
    <n v="2022"/>
    <s v="Start: 01/07/2021_x000a_End: 30/06/2022_x000a_"/>
    <s v="Not Applicable"/>
    <s v="Project"/>
    <s v="WASAC, AfDB &amp; CoK"/>
    <s v="Grant/GoR"/>
    <s v="Multirateral"/>
    <s v="3. Budgeting &amp; Investment"/>
    <x v="8"/>
    <n v="14084838.527336443"/>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29"/>
    <n v="2462317.332747465"/>
    <n v="1.6415448884983099"/>
    <n v="2462317.332747465"/>
    <m/>
    <m/>
    <m/>
    <m/>
    <s v="Not Applicable"/>
    <s v="Not Applicable"/>
    <s v="Water and Sanitation"/>
    <s v="Sanitation"/>
    <s v="Ministry of Infrastructure (MININFRA)"/>
    <s v="Sectoral Ministry"/>
    <m/>
    <x v="4"/>
    <n v="2021"/>
    <n v="2022"/>
    <s v="Start: 01/07/2021_x000a_End: 30/06/2022_x000a_"/>
    <s v="Not Applicable"/>
    <s v="Project"/>
    <s v="WASAC, AfDB &amp; CoK"/>
    <s v="Grant/GoR"/>
    <s v="Multirateral"/>
    <s v="3. Budgeting &amp; Investment"/>
    <x v="8"/>
    <n v="2462317.332747465"/>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0"/>
    <n v="51662.126740178552"/>
    <n v="3.4441417826785704E-2"/>
    <n v="51662.126740178552"/>
    <m/>
    <m/>
    <m/>
    <m/>
    <s v="Not Applicable"/>
    <s v="Not Applicable"/>
    <s v="Water and Sanitation"/>
    <s v="Sanitation"/>
    <s v="Ministry of Infrastructure (MININFRA)"/>
    <s v="Sectoral Ministry"/>
    <m/>
    <x v="4"/>
    <n v="2021"/>
    <n v="2022"/>
    <s v="Start: 01/07/2021_x000a_End: 30/06/2022_x000a_"/>
    <s v="Not Applicable"/>
    <s v="Project"/>
    <s v="WASAC &amp; Districts"/>
    <s v="Government of Rwanda(GoR)"/>
    <s v="Government of Rwanda(GoR)"/>
    <s v="3. Budgeting &amp; Investment"/>
    <x v="8"/>
    <n v="51662.126740178552"/>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1"/>
    <n v="197233.54105551704"/>
    <n v="0.13148902737034468"/>
    <n v="197233.54105551704"/>
    <m/>
    <m/>
    <m/>
    <m/>
    <s v="Not Applicable"/>
    <s v="Not Applicable"/>
    <s v="Water and Sanitation"/>
    <s v="Sanitation"/>
    <s v="Ministry of Infrastructure (MININFRA)"/>
    <s v="Sectoral Ministry"/>
    <m/>
    <x v="4"/>
    <n v="2021"/>
    <n v="2022"/>
    <s v="Start: 01/07/2021_x000a_End: 30/06/2022_x000a_"/>
    <s v="Not Applicable"/>
    <s v="Project"/>
    <s v="WASAC &amp; Districts"/>
    <s v="Government of Rwanda(GoR)"/>
    <s v="Government of Rwanda(GoR)"/>
    <s v="3. Budgeting &amp; Investment"/>
    <x v="8"/>
    <n v="197233.54105551704"/>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2"/>
    <n v="1319607.399908623"/>
    <n v="0.87973826660574861"/>
    <n v="1319607.399908623"/>
    <m/>
    <m/>
    <m/>
    <m/>
    <s v="Not Applicable"/>
    <s v="Not Applicable"/>
    <s v="Water and Sanitation"/>
    <s v="Sanitation"/>
    <s v="Ministry of Infrastructure (MININFRA)"/>
    <s v="Sectoral Ministry"/>
    <m/>
    <x v="4"/>
    <n v="2021"/>
    <n v="2022"/>
    <s v="Start: 01/07/2021_x000a_End: 30/06/2022_x000a_"/>
    <s v="Not Applicable"/>
    <s v="Project"/>
    <s v="WASAC &amp; CoK"/>
    <s v="Government of Rwanda(GoR)"/>
    <s v="Government of Rwanda(GoR)"/>
    <s v="3. Budgeting &amp; Investment"/>
    <x v="8"/>
    <n v="1319607.399908623"/>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3"/>
    <n v="7762073.3812609222"/>
    <n v="5.1747155875072819"/>
    <n v="7762073.3812609222"/>
    <m/>
    <m/>
    <m/>
    <m/>
    <s v="Not Applicable"/>
    <s v="Not Applicable"/>
    <s v="Water and Sanitation"/>
    <s v="Sanitation"/>
    <s v="Ministry of Infrastructure (MININFRA)"/>
    <s v="Sectoral Ministry"/>
    <m/>
    <x v="4"/>
    <n v="2021"/>
    <n v="2022"/>
    <s v="Start: 01/07/2021_x000a_End: 30/06/2022_x000a_"/>
    <s v="Not Applicable"/>
    <s v="Project"/>
    <s v="WASAC &amp; CoK"/>
    <s v="Government of Rwanda(GoR)"/>
    <s v="Government of Rwanda(GoR)"/>
    <s v="3. Budgeting &amp; Investment"/>
    <x v="8"/>
    <n v="7762073.3812609222"/>
    <m/>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4"/>
    <n v="0"/>
    <n v="0"/>
    <m/>
    <m/>
    <m/>
    <m/>
    <m/>
    <s v="1.Review of the concept note and development of the project proposal                  2. Support to the development of feasibility study"/>
    <n v="250000"/>
    <s v="Water and Sanitation"/>
    <s v="Sanitation"/>
    <s v="Lake Victoria Basin Integrated Water Resources Management Programme"/>
    <s v="Non Government Organizations"/>
    <m/>
    <x v="5"/>
    <m/>
    <m/>
    <s v="To be determined"/>
    <s v="Medium"/>
    <s v="Project"/>
    <m/>
    <m/>
    <s v="To be determined"/>
    <s v="3. Budgeting &amp; Investment"/>
    <x v="8"/>
    <n v="0"/>
    <s v="New area of Investment"/>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5"/>
    <n v="182883.92866023208"/>
    <n v="0.12192261910682138"/>
    <n v="182883.92866023208"/>
    <m/>
    <m/>
    <m/>
    <m/>
    <s v="Not Applicable"/>
    <s v="Not Applicable"/>
    <s v="Water and Sanitation"/>
    <s v="Sanitation"/>
    <s v="Ministry of Infrastructure (MININFRA)"/>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x v="8"/>
    <n v="182883.92866023208"/>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6"/>
    <n v="182883.92866023208"/>
    <n v="0.12192261910682138"/>
    <n v="182883.92866023208"/>
    <m/>
    <m/>
    <m/>
    <m/>
    <s v="Not Applicable"/>
    <s v="Not Applicable"/>
    <s v="Water and Sanitation"/>
    <s v="Sanitation"/>
    <s v="Ministry of Infrastructure (MININFRA)"/>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x v="8"/>
    <n v="182883.92866023208"/>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7"/>
    <n v="182883.92866023208"/>
    <n v="0.12192261910682138"/>
    <n v="182883.92866023208"/>
    <m/>
    <m/>
    <m/>
    <m/>
    <s v="Not Applicable"/>
    <s v="Not Applicable"/>
    <s v="Water and Sanitation"/>
    <s v="Sanitation"/>
    <s v="Ministry of Infrastructure (MININFRA)"/>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x v="8"/>
    <n v="182883.92866023208"/>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8"/>
    <n v="0"/>
    <n v="0"/>
    <m/>
    <m/>
    <m/>
    <m/>
    <m/>
    <m/>
    <m/>
    <s v="Water and Sanitation"/>
    <s v="Sanitation"/>
    <s v="Ministry of Infrastructure (MININFRA)"/>
    <s v="Sectoral Ministry"/>
    <m/>
    <x v="0"/>
    <m/>
    <m/>
    <s v="To be determined"/>
    <s v="Medium"/>
    <s v="Project"/>
    <s v="MINECOFIN,_x000a_MININFRA,_x000a_WASAC &amp;_x000a_Districts"/>
    <m/>
    <s v="To be determined"/>
    <s v="3. Budgeting &amp; Investment"/>
    <x v="8"/>
    <n v="0"/>
    <s v="New project MINECOFIn MTPIP 2024, Mixed funds $67,242"/>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39"/>
    <n v="182883.92866023208"/>
    <n v="0.12192261910682138"/>
    <n v="182883.92866023208"/>
    <m/>
    <m/>
    <m/>
    <m/>
    <s v="Not Applicable"/>
    <s v="Not Applicable"/>
    <s v="Water and Sanitation"/>
    <s v="Sanitation"/>
    <s v="Ministry of Infrastructure (MININFRA)"/>
    <s v="Sectoral Ministry"/>
    <m/>
    <x v="4"/>
    <n v="2021"/>
    <n v="2022"/>
    <s v="Start: 01/07/2021_x000a_End: 30/06/2022_x000a_"/>
    <s v="Not Applicable"/>
    <s v="Technical Assistance"/>
    <s v="MINECOFIN,_x000a_MININFRA,_x000a_WASAC &amp;_x000a_Districts"/>
    <s v="Government of Rwanda(GoR)"/>
    <s v="Government of Rwanda(GoR)"/>
    <s v="1. Knowledge Products (Capacity Building or Technology Transfer)"/>
    <x v="8"/>
    <n v="182883.92866023208"/>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0"/>
    <n v="4712499.2357879896"/>
    <n v="3.141666157191993"/>
    <n v="4712499.2357879896"/>
    <m/>
    <m/>
    <m/>
    <m/>
    <s v="Not Applicable"/>
    <s v="Not Applicable"/>
    <s v="Water and Sanitation"/>
    <s v="Sanitation"/>
    <s v="Water and Sanitation Corporation (WASAC)"/>
    <s v="Sectoral Ministry"/>
    <m/>
    <x v="4"/>
    <n v="2021"/>
    <n v="2022"/>
    <s v="Start: 01/07/2021_x000a_End: 30/06/2022_x000a_"/>
    <s v="Not Applicable"/>
    <s v="Project"/>
    <s v="WASAC, AfDB &amp; Districts"/>
    <s v="Grant/GoR"/>
    <s v="Multirateral"/>
    <s v="3. Budgeting &amp; Investment"/>
    <x v="8"/>
    <n v="4712499.2357879896"/>
    <m/>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1"/>
    <n v="90240000"/>
    <n v="60.16"/>
    <n v="40000000"/>
    <n v="50240000"/>
    <m/>
    <m/>
    <m/>
    <s v="1.Review of the concept note and development of the project proposal            2. Support to the development of feasibility study"/>
    <n v="250000"/>
    <s v="Water and Sanitation"/>
    <s v="Sanitation"/>
    <s v="Water and Sanitation Corporation (WASAC)"/>
    <s v="Sectoral Ministry"/>
    <m/>
    <x v="5"/>
    <n v="2021"/>
    <n v="2022"/>
    <s v="Start: 01/07/2021_x000a_End: 30/06/2022_x000a_"/>
    <s v="Medium"/>
    <s v="Project"/>
    <s v="French Embassy"/>
    <m/>
    <s v="To be determined"/>
    <s v="3. Budgeting &amp; Investment"/>
    <x v="8"/>
    <n v="90240000"/>
    <s v="New area of investment"/>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2"/>
    <n v="115000000"/>
    <n v="76.666666666666671"/>
    <m/>
    <n v="15000000"/>
    <n v="100000000"/>
    <m/>
    <m/>
    <s v="1.Review of the concept note and development of the project proposal          2. Support to the development of feasibility study"/>
    <n v="250000"/>
    <s v="Water and Sanitation"/>
    <s v="Sanitation"/>
    <s v="Water and Sanitation Corporation (WASAC)"/>
    <s v="Sectoral Ministry"/>
    <m/>
    <x v="5"/>
    <n v="2024"/>
    <n v="2027"/>
    <s v="Start: 01/07/2024_x000a_End: 30/06/2027_x000a_"/>
    <s v="Medium"/>
    <s v="Project"/>
    <m/>
    <m/>
    <s v="To be determined"/>
    <s v="3. Budgeting &amp; Investment"/>
    <x v="8"/>
    <n v="115000000"/>
    <s v="New area of investment"/>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3"/>
    <n v="3700000"/>
    <n v="2.4666666666666668"/>
    <n v="1700000"/>
    <n v="2000000"/>
    <m/>
    <m/>
    <m/>
    <s v="1.Review of the concept note and development of the project proposal            2. Support to the development of feasibility study"/>
    <n v="250000"/>
    <s v="Water and Sanitation"/>
    <s v="Sanitation"/>
    <s v="Water and Sanitation Corporation (WASAC)"/>
    <s v="Sectoral Ministry"/>
    <m/>
    <x v="5"/>
    <n v="2023"/>
    <n v="2026"/>
    <s v="Start: 01/07/2023_x000a_End: 30/06/2024_x000a_"/>
    <s v="Medium"/>
    <s v="Project"/>
    <s v="Ministry of Finance and Economic Planning (MINECOFIN)/GoR"/>
    <m/>
    <s v="To be determined"/>
    <s v="3. Budgeting &amp; Investment"/>
    <x v="8"/>
    <n v="3700000"/>
    <s v="New area of investment"/>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4"/>
    <n v="0"/>
    <n v="0"/>
    <m/>
    <m/>
    <m/>
    <n v="0"/>
    <n v="0"/>
    <s v=" 1. Support to develop the concept note                                                                      2. Support to the development of feasibility study"/>
    <n v="300000"/>
    <s v="Water and Sanitation"/>
    <s v="Sanitation"/>
    <s v="Water and Sanitation Corporation (WASAC)"/>
    <s v="Sectoral Ministry"/>
    <m/>
    <x v="0"/>
    <n v="2023"/>
    <n v="2026"/>
    <s v="To be determined"/>
    <s v="Medium"/>
    <s v="Project"/>
    <m/>
    <m/>
    <s v="To be determined"/>
    <s v="3. Budgeting &amp; Investment"/>
    <x v="8"/>
    <n v="0"/>
    <s v="New project , MINEcOFIN MTPIP2024, Mixed funds $13,295,259"/>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5"/>
    <n v="7687146.8200000003"/>
    <n v="5.1247645466666665"/>
    <m/>
    <m/>
    <m/>
    <m/>
    <m/>
    <m/>
    <m/>
    <s v="Water and Sanitation"/>
    <s v="Sanitation"/>
    <s v="Water and Sanitation Corporation (WASAC)"/>
    <s v="Sectoral Ministry"/>
    <m/>
    <x v="5"/>
    <n v="2023"/>
    <n v="2026"/>
    <s v="Start: 01/07/2023_x000a_End: 30/06/2026_x000a_"/>
    <s v="Medium"/>
    <s v="Project"/>
    <m/>
    <m/>
    <s v="To be determined"/>
    <s v="3. Budgeting &amp; Investment"/>
    <x v="8"/>
    <n v="7687146.8200000003"/>
    <s v="New project 2022"/>
  </r>
  <r>
    <x v="11"/>
    <x v="48"/>
    <s v="12.4.1 Number of WWTP facilitie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6"/>
    <n v="45900000"/>
    <n v="30.6"/>
    <m/>
    <n v="10000000"/>
    <n v="35900000"/>
    <m/>
    <m/>
    <s v="1.Review of the concept note and development of the project proposal                            2. Support to the development of feasibility study"/>
    <n v="250000"/>
    <s v="Water and Sanitation"/>
    <s v="Sanitation"/>
    <s v="Water and Sanitation Corporation (WASAC)"/>
    <s v="Sectoral Ministry"/>
    <m/>
    <x v="5"/>
    <n v="2024"/>
    <n v="2027"/>
    <s v="Start: 01/07/2024_x000a_End: 30/06/2027_x000a_"/>
    <s v="Medium"/>
    <s v="Project"/>
    <s v="Ministry of Finance and Economic Planning (MINECOFIN)/GoR"/>
    <m/>
    <s v="To be determined"/>
    <s v="3. Budgeting &amp; Investment"/>
    <x v="8"/>
    <n v="4590000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7"/>
    <n v="0"/>
    <n v="0"/>
    <m/>
    <m/>
    <m/>
    <m/>
    <m/>
    <s v=" 1. Support to develop the concept note                                                                      2. Support to the development of feasibility study"/>
    <n v="250000"/>
    <s v="Water and Sanitation"/>
    <s v="Sanitation"/>
    <s v="Muhanga District"/>
    <s v="Local Government (Districts, Provinces, CoK)"/>
    <m/>
    <x v="0"/>
    <m/>
    <m/>
    <s v="To be determined"/>
    <s v="Medium"/>
    <s v="Project"/>
    <m/>
    <m/>
    <s v="To be determined"/>
    <m/>
    <x v="8"/>
    <n v="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8"/>
    <n v="0"/>
    <n v="0"/>
    <m/>
    <m/>
    <m/>
    <m/>
    <m/>
    <s v=" 1. Support to develop the concept note                                                                2. Support to the development of feasibility study"/>
    <n v="250000"/>
    <s v="Water and Sanitation"/>
    <s v="Sanitation"/>
    <s v="Musanze District"/>
    <s v="Local Government (Districts, Provinces, CoK)"/>
    <m/>
    <x v="0"/>
    <m/>
    <m/>
    <s v="To be determined"/>
    <s v="Medium"/>
    <s v="Project"/>
    <m/>
    <m/>
    <s v="To be determined"/>
    <m/>
    <x v="8"/>
    <n v="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49"/>
    <n v="0"/>
    <n v="0"/>
    <m/>
    <m/>
    <m/>
    <m/>
    <m/>
    <s v=" 1. Support to develop the concept note                                                                  2. Support to the development of feasibility study"/>
    <n v="250000"/>
    <s v="Water and Sanitation"/>
    <s v="Sanitation"/>
    <s v="Nyagatare District"/>
    <s v="Local Government (Districts, Provinces, CoK)"/>
    <m/>
    <x v="0"/>
    <m/>
    <m/>
    <s v="To be determined"/>
    <s v="Medium"/>
    <s v="Project"/>
    <m/>
    <m/>
    <s v="To be determined"/>
    <m/>
    <x v="8"/>
    <n v="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0"/>
    <n v="0"/>
    <n v="0"/>
    <m/>
    <m/>
    <m/>
    <m/>
    <m/>
    <s v=" Support to develop the concept note "/>
    <n v="250000"/>
    <s v="Water and Sanitation"/>
    <s v="Sanitation"/>
    <s v="Rubavu District"/>
    <s v="Local Government (Districts, Provinces, CoK)"/>
    <m/>
    <x v="0"/>
    <m/>
    <m/>
    <s v="To be determined"/>
    <s v="Medium"/>
    <s v="Project"/>
    <m/>
    <m/>
    <s v="To be determined"/>
    <m/>
    <x v="8"/>
    <n v="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1"/>
    <n v="0"/>
    <n v="0"/>
    <m/>
    <m/>
    <m/>
    <m/>
    <m/>
    <s v=" 1. Support to develop the concept note                                                                 2. Support to the development of feasibility study"/>
    <n v="250000"/>
    <s v="Water and Sanitation"/>
    <s v="Sanitation"/>
    <s v="Rubavu District"/>
    <s v="Local Government (Districts, Provinces, CoK)"/>
    <m/>
    <x v="0"/>
    <m/>
    <m/>
    <s v="To be determined"/>
    <s v="Medium"/>
    <s v="Project"/>
    <m/>
    <m/>
    <s v="To be determined"/>
    <m/>
    <x v="8"/>
    <n v="0"/>
    <s v="New area of investment"/>
  </r>
  <r>
    <x v="11"/>
    <x v="48"/>
    <s v="12.4.1 Number of WWTP facilities"/>
    <s v="To be determined (TBD)"/>
    <s v="To be determined (TBD)"/>
    <s v="To be determined (TBD)"/>
    <m/>
    <s v="Waste"/>
    <s v="Mitigation"/>
    <s v="Ministry of Infrastructure (MININFRA)"/>
    <s v="Sectoral Ministry "/>
    <m/>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2"/>
    <n v="20849.689175193322"/>
    <n v="1.3899792783462215E-2"/>
    <n v="20849.689175193322"/>
    <m/>
    <m/>
    <m/>
    <m/>
    <s v="Not Applicable"/>
    <s v="Not Applicable"/>
    <s v="Water and Sanitation"/>
    <s v="Sanitation"/>
    <s v="DUHAMIC-ADRI"/>
    <s v="Non Government Organizations"/>
    <m/>
    <x v="1"/>
    <s v="2020*"/>
    <n v="2020"/>
    <s v="Start date: 2017_x000a_Current end date: 2020_x000a_"/>
    <s v="Not Applicable"/>
    <s v="Project"/>
    <m/>
    <s v="Grant/GoR"/>
    <s v="Multirateral"/>
    <s v="3. Budgeting &amp; Investment"/>
    <x v="8"/>
    <n v="20849.689175193322"/>
    <s v="Nyarugenge, Rwamagana,Kayonza"/>
  </r>
  <r>
    <x v="11"/>
    <x v="48"/>
    <s v="12.4.2 Number of households connected to WWTP disaggregated by gender of head of households"/>
    <s v="To be determined (TBD)"/>
    <s v="To be determined (TBD)"/>
    <s v="To be determined (TBD)"/>
    <m/>
    <s v="Waste"/>
    <s v="Mitigation"/>
    <s v="Ministry of Infrastructure (MININFRA)"/>
    <s v="Sectoral Ministry "/>
    <s v="Sectoral Ministry "/>
    <s v="Sectoral Ministry "/>
    <s v="To be determined (TBD)"/>
    <m/>
    <m/>
    <s v="Reduction of CH4, and CO2 emissions"/>
    <s v="Supports implementation of :                                                          -Green Growth and Climate Resilient Strategy (GGCRS, PoA 2.1 on ow-carbon and SMART urban infrastructure and services),                                                                                                                             -NST1, Priority Are2.5 Moving towards a Modern Rwandan Household , Outcome 2.5.1 Universal access to basic infrastructure (water, sanitation, electricity, ICT, shelter)                                                                                                                                                                                                                                                                                                             -Water and sanitation Sector Strategic Plan /SSP 2017-2024 Improved  and Sustained household access to basic sanitation Services  "/>
    <x v="553"/>
    <n v="12458252.1335"/>
    <n v="8.3055014223333341"/>
    <n v="1274700.8"/>
    <m/>
    <m/>
    <n v="3485679.9307200001"/>
    <n v="7697871.4027800001"/>
    <s v="Not Applicable"/>
    <s v="Not Applicable"/>
    <s v="Water and Sanitation"/>
    <s v="Sanitation"/>
    <s v="Water and Sanitation Corporation (WASAC)"/>
    <s v="Sectoral Ministry"/>
    <m/>
    <x v="2"/>
    <s v="2020*"/>
    <n v="2026"/>
    <s v="Start date: 1/07/2015_x000a_Current end date: 7/1/2021_x000a_Extended to 2026"/>
    <s v="Not Applicable"/>
    <s v="Project"/>
    <s v="ADF, KFW, CDF/GoR "/>
    <s v="Grant/GoR"/>
    <s v="Multirateral"/>
    <s v="2. Policy, Strategy &amp; Legislation"/>
    <x v="8"/>
    <n v="14535889.523290906"/>
    <s v="Kicukiro, Gasabo and Nyarugenge, Bugesera, Musanze, Muhanga, Burera, Gakenke and Gicumbi. The project intends to provide Rwanda with long-term 25year Master Plans and 10-year investment plans for Water Supply and Sanitation for the entire country.                                                                               Extended from Concluded ($7,648,205.8)  to ongoing MINECOFIN MTPIP 2023-2026"/>
  </r>
  <r>
    <x v="12"/>
    <x v="49"/>
    <s v="13.1.1 Water storage per capita (m³  per capita) "/>
    <s v="Water storage capacity per capita (artificial dam) is  estimated at 6.89m³  in 2018 "/>
    <s v="10 m³  per capita storage by 2025   12 m³  per capita storage by 2030"/>
    <s v="To be determined (TBD)"/>
    <n v="164300000"/>
    <s v="Water"/>
    <s v="Adaptation"/>
    <s v="Ministry of Environment (MoE)_x000a_"/>
    <s v="Environment or Climate Change"/>
    <s v="Environment or Climate Change"/>
    <s v="Sectoral Ministry "/>
    <s v="To be determined (TBD)"/>
    <m/>
    <m/>
    <s v="Global mitigation of climate change and promote carbon sequestration through Ecosystem rehabilitation "/>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4"/>
    <n v="0"/>
    <n v="0"/>
    <m/>
    <m/>
    <m/>
    <m/>
    <m/>
    <s v="No immediate activity  so far "/>
    <n v="250000"/>
    <s v="Environment and Natural Resources"/>
    <s v="Integrated Water Resources Management "/>
    <s v="Rwanda Water Resources Board (RWB)"/>
    <s v="Sectoral Ministry"/>
    <m/>
    <x v="0"/>
    <m/>
    <m/>
    <s v="To be determined"/>
    <s v="High"/>
    <s v="Project"/>
    <m/>
    <m/>
    <s v="To be determined"/>
    <s v="3. Budgeting &amp; Investment"/>
    <x v="2"/>
    <n v="0"/>
    <m/>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5"/>
    <n v="10000000"/>
    <n v="6.0864272671941569E-2"/>
    <m/>
    <m/>
    <m/>
    <m/>
    <m/>
    <s v="1.Review of the concept note and development of the project proposal                       2. Support to the development of feasibility study"/>
    <n v="260000"/>
    <s v="Environment and Natural Resources"/>
    <s v="Integrated Water Resources Management "/>
    <s v="Rwanda Water Resources Board (RWB)"/>
    <s v="Sectoral Ministry"/>
    <m/>
    <x v="5"/>
    <m/>
    <m/>
    <s v="To be determined"/>
    <s v="High"/>
    <s v="Project"/>
    <s v="GCF"/>
    <m/>
    <s v="To be determined"/>
    <s v="3. Budgeting &amp; Investment"/>
    <x v="2"/>
    <n v="10000000"/>
    <s v="Concept note submited to GCF"/>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6"/>
    <n v="28080"/>
    <n v="1.7090687766281194E-4"/>
    <m/>
    <n v="28080"/>
    <m/>
    <m/>
    <m/>
    <s v="Not Applicable"/>
    <m/>
    <s v="Environment and Natural Resources"/>
    <s v="Integrated Water Resources Management "/>
    <s v="ARECO Rwanda Nziza"/>
    <s v="Non Government Organizations"/>
    <m/>
    <x v="1"/>
    <n v="2021"/>
    <n v="2022"/>
    <s v="Start date:2021_x000a_Current end date: 2022"/>
    <m/>
    <s v="Technical Assistance"/>
    <s v="SNV"/>
    <s v="Grant"/>
    <s v="Multirateral"/>
    <s v="4. Monitoring &amp; Evaluation (M&amp;E)"/>
    <x v="2"/>
    <n v="28080"/>
    <s v="Burera District: Cyanika, Rugarama, Gahunga Musanze District: Nyange sector.                                                                                                                                          Dissemination of RWHTs around the   park was funded by Netherland cooperation to the Water for Virunga (W4V) for reducing soil erosion and facilitation of water access in households surrounding the park, by ARECO Rwanda NziZa who is involved in monitoring construction works from July to December 2020"/>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7"/>
    <n v="0"/>
    <n v="0"/>
    <m/>
    <m/>
    <m/>
    <m/>
    <m/>
    <s v=" 1.Support to develop the concept note                                                                2. Purchase and distribution of water storage equipment "/>
    <n v="260000"/>
    <s v="Environment and Natural Resources"/>
    <s v="Integrated Water Resources Management "/>
    <s v="Rwanda Water Resources Board (RWB)"/>
    <s v="Sectoral Ministry"/>
    <m/>
    <x v="0"/>
    <m/>
    <m/>
    <s v="To be determined"/>
    <s v="Medium"/>
    <s v="Project"/>
    <m/>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8"/>
    <n v="0"/>
    <n v="0"/>
    <m/>
    <m/>
    <m/>
    <m/>
    <m/>
    <s v=" Support to develop the concept note and develop awereness tools"/>
    <n v="260000"/>
    <s v="Environment and Natural Resources"/>
    <s v="Integrated Water Resources Management "/>
    <s v="Rwanda Water Resources Board (RWB)"/>
    <s v="Sectoral Ministry"/>
    <m/>
    <x v="0"/>
    <m/>
    <m/>
    <s v="To be determined"/>
    <s v="Medium"/>
    <s v="Technical Assistance"/>
    <m/>
    <m/>
    <s v="To be determined"/>
    <s v="1. Knowledge Products (Capacity Building or Technology Transfer)"/>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59"/>
    <n v="26554424.219999999"/>
    <n v="0.16162157163724894"/>
    <m/>
    <m/>
    <m/>
    <m/>
    <m/>
    <s v=" Support to develop the concept note and develop awereness tools"/>
    <n v="260000"/>
    <s v="Environment and Natural Resources"/>
    <s v="Integrated Water Resources Management "/>
    <s v="Rwanda Water Resources Board (RWB)"/>
    <s v="Sectoral Ministry"/>
    <m/>
    <x v="5"/>
    <m/>
    <m/>
    <s v="To be determined"/>
    <s v="Medium"/>
    <s v="Project"/>
    <m/>
    <m/>
    <s v="To be determined"/>
    <s v="3. Budgeting &amp; Investment"/>
    <x v="2"/>
    <n v="26554424.219999999"/>
    <s v="Concept note 2022, 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0"/>
    <n v="0"/>
    <n v="0"/>
    <m/>
    <m/>
    <m/>
    <m/>
    <m/>
    <s v=" 1.Support to develop the concept note. . Purchase and distribution of water storage equipment "/>
    <n v="260000"/>
    <s v="Environment and Natural Resources"/>
    <s v="Integrated Water Resources Management "/>
    <s v="Rwanda Water Resources Board (RWB)"/>
    <s v="Sectoral Ministry"/>
    <m/>
    <x v="5"/>
    <m/>
    <m/>
    <s v="To be determined"/>
    <s v="Medium"/>
    <s v="Project"/>
    <m/>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1"/>
    <n v="171001.68641920207"/>
    <n v="1.0407893269580163E-3"/>
    <n v="171001.68641920207"/>
    <m/>
    <m/>
    <m/>
    <m/>
    <s v="Not Applicable"/>
    <s v="Not Applicable"/>
    <s v="Environment and Natural Resources"/>
    <s v="Environmental Management"/>
    <s v="Rwanda Environment Management Authority (REMA)"/>
    <s v="Sectoral Ministry"/>
    <m/>
    <x v="1"/>
    <s v="2020*"/>
    <n v="2021"/>
    <s v="Start date:15/11/2016 _x000a_Current End date:15/11/2021_x000a_"/>
    <s v="Not Applicable"/>
    <s v="Project"/>
    <s v="ITALY"/>
    <s v="Grant/GoR"/>
    <s v="Bilateral"/>
    <s v="3. Budgeting &amp; Investment"/>
    <x v="9"/>
    <n v="171001.68641920207"/>
    <s v=" Gasabo, Kicukiro"/>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2"/>
    <n v="0"/>
    <n v="0"/>
    <m/>
    <m/>
    <m/>
    <m/>
    <m/>
    <s v="1.Review of the concept note and development of the project proposal  2. Support to the development of feasibility study"/>
    <n v="350000"/>
    <s v="Environment and Natural Resources"/>
    <s v="Environmental Management"/>
    <s v="Ministry of Environment (MoE)"/>
    <s v="Sectoral Ministry"/>
    <m/>
    <x v="5"/>
    <m/>
    <m/>
    <s v="To be determined"/>
    <s v="High"/>
    <s v="Project"/>
    <m/>
    <m/>
    <s v="To be determined"/>
    <s v="2. Policy, Strategy &amp; Legislation"/>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3"/>
    <n v="0"/>
    <n v="0"/>
    <m/>
    <m/>
    <m/>
    <m/>
    <m/>
    <s v="1.Review of the concept note and development of the project proposal  2. Support to the development of feasibility study"/>
    <n v="350000"/>
    <s v="Environment and Natural Resources"/>
    <s v="Environmental Management"/>
    <s v="Rwanda Environment Management Authority (REMA)"/>
    <s v="Sectoral Ministry"/>
    <m/>
    <x v="0"/>
    <m/>
    <m/>
    <s v="To be determined"/>
    <s v="High"/>
    <s v="Project"/>
    <m/>
    <m/>
    <s v="To be determined"/>
    <s v="2. Policy, Strategy &amp; Legislation"/>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4"/>
    <n v="0"/>
    <n v="0"/>
    <m/>
    <m/>
    <m/>
    <m/>
    <m/>
    <s v="1.Review of the concept note and development of the project proposal  2. Support to the development of feasibility study"/>
    <n v="350000"/>
    <s v="Environment and Natural Resources"/>
    <s v="Environmental Management"/>
    <s v="Rwanda Environment Management Authority (REMA)"/>
    <s v="Sectoral Ministry"/>
    <m/>
    <x v="0"/>
    <m/>
    <m/>
    <s v="To be determined"/>
    <s v="Medium"/>
    <s v="Project"/>
    <s v="Rwanda Green Fund "/>
    <m/>
    <s v="To be determined"/>
    <m/>
    <x v="2"/>
    <n v="0"/>
    <s v="New area of investement                                                                                Updated from  (REMA,2024)"/>
  </r>
  <r>
    <x v="13"/>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5"/>
    <n v="0"/>
    <n v="0"/>
    <m/>
    <m/>
    <m/>
    <m/>
    <m/>
    <s v="1.Review of the concept note and development of the project proposal  2. Support to the development of feasibility study"/>
    <n v="350000"/>
    <s v="Environment and Natural Resources"/>
    <s v="Environmental Management"/>
    <s v="International Union for Conservation of Nature (IUCN)"/>
    <s v="Sectoral Ministry"/>
    <m/>
    <x v="0"/>
    <m/>
    <m/>
    <s v="To be determined"/>
    <s v="Medium"/>
    <s v="Project"/>
    <s v="RPCL"/>
    <m/>
    <s v="To be determined"/>
    <m/>
    <x v="2"/>
    <n v="0"/>
    <s v="New area of investement                                                                                Updated from  (IUCN,2024)"/>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6"/>
    <n v="0"/>
    <n v="0"/>
    <m/>
    <m/>
    <m/>
    <m/>
    <m/>
    <s v="1.Review of the concept note and development of the project proposal  2. Support to the development of feasibility study"/>
    <n v="350000"/>
    <s v="Environment and Natural Resources"/>
    <s v="Environmental Management"/>
    <s v="Rwanda Environment Management Authority (REMA)"/>
    <s v="Sectoral Ministry"/>
    <m/>
    <x v="0"/>
    <m/>
    <m/>
    <s v="To be determined"/>
    <s v="Medium"/>
    <s v="Project"/>
    <s v="KfW"/>
    <m/>
    <s v="To be determined"/>
    <m/>
    <x v="9"/>
    <n v="0"/>
    <s v="New area of investement                                                                                Updated from  (REMA,2024)"/>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7"/>
    <n v="2483558.7651102506"/>
    <n v="1.5115999787646078E-2"/>
    <m/>
    <n v="161473.03361019894"/>
    <n v="848706.44135373202"/>
    <n v="636801.80319195846"/>
    <n v="836577.48695436097"/>
    <s v="Not Applicable"/>
    <s v="Not Applicable"/>
    <s v="Environment and Natural Resources"/>
    <s v="Environmental Management"/>
    <s v="Rwanda Environment Management Authority (REMA)"/>
    <s v="Sectoral Ministry"/>
    <m/>
    <x v="2"/>
    <s v="2020*"/>
    <n v="2027"/>
    <s v="Start date: 12/7/2017_x000a_End date: 30/4/2021                     Extended to 2027_x000a_"/>
    <s v="Not Applicable"/>
    <s v="Project"/>
    <s v="FONERWA, ITALY, LDCFII "/>
    <s v="Grant/GoR"/>
    <s v="Multirateral"/>
    <s v="3. Budgeting &amp; Investment"/>
    <x v="9"/>
    <n v="2483558.7651102506"/>
    <s v="Kicukiro, Gasabo                                                                                Updated from $1,114,274 (REMA,2024)"/>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8"/>
    <n v="3000000"/>
    <n v="1.8259281801582473E-2"/>
    <m/>
    <m/>
    <n v="1000000"/>
    <n v="1000000"/>
    <n v="1000000"/>
    <s v="Not Applicable"/>
    <s v="Not Applicable"/>
    <s v="Environment and Natural Resources"/>
    <s v="Environmental Management"/>
    <s v="Rwanda Wildlife Conservaation Association (RWCA)"/>
    <s v="Non Government Organizations"/>
    <s v="Dr. Olivier Nsengimana"/>
    <x v="2"/>
    <n v="2020"/>
    <n v="2024"/>
    <s v="Start date: 2020_x000a_End date: 2024  _x000a_"/>
    <s v="Not Applicable"/>
    <s v="Project"/>
    <s v="U, National geographic society, Rainforest Track, water aid Rwanda, Worldlife conservation society"/>
    <s v="Grant"/>
    <s v="Multirateral"/>
    <s v="3. Budgeting &amp; Investment"/>
    <x v="2"/>
    <n v="3000000"/>
    <s v="RWCA New projec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69"/>
    <n v="960000"/>
    <n v="5.8429701765063905E-3"/>
    <m/>
    <m/>
    <n v="960000"/>
    <m/>
    <m/>
    <s v="Not Applicable"/>
    <s v="Not Applicable"/>
    <s v="Environment and Natural Resources"/>
    <s v="Environmental Management"/>
    <s v="Rwanda Wildlife Conservaation Association (RWCA)"/>
    <s v="Non Government Organizations"/>
    <s v="Dr. Olivier Nsengimana"/>
    <x v="2"/>
    <n v="2020"/>
    <n v="2024"/>
    <s v="Start date: 2020_x000a_End date: 2024  _x000a_"/>
    <s v="Not Applicable"/>
    <s v="Project"/>
    <s v="EU, National geographic society, Rainforest Track, water aid Rwanda, Worldlife conservation society"/>
    <s v="Grant"/>
    <s v="Multirateral"/>
    <s v="3. Budgeting &amp; Investment"/>
    <x v="9"/>
    <n v="960000"/>
    <s v="RWCA New projec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0"/>
    <n v="4000000"/>
    <n v="2.4345709068776627E-2"/>
    <m/>
    <m/>
    <n v="4000000"/>
    <m/>
    <m/>
    <s v="Not Applicable"/>
    <s v="Not Applicable"/>
    <s v="Environment and Natural Resources"/>
    <s v="Environmental Management"/>
    <s v="Rwanda Wildlife Conservaation Association (RWCA)"/>
    <s v="Non Government Organizations"/>
    <s v="Dr. Olivier Nsengimana"/>
    <x v="4"/>
    <n v="2024"/>
    <n v="2027"/>
    <s v="Start date: 2024_x000a_End date: 2027_x000a_"/>
    <s v="Not Applicable"/>
    <s v="Project"/>
    <s v="FONERWA, ITALY, LDCFII "/>
    <s v="Grant"/>
    <s v="Multirateral"/>
    <s v="3. Budgeting &amp; Investment"/>
    <x v="2"/>
    <n v="4000000"/>
    <s v="RWCA New projec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1"/>
    <n v="16534700"/>
    <n v="0.10063724893487523"/>
    <m/>
    <m/>
    <m/>
    <m/>
    <m/>
    <s v="1.Review of the concept note and development of the project proposal  2. Support to the development of feasibility study  3. Conduct awaireness raising on climate resilience technologies"/>
    <n v="350000"/>
    <s v="Environment and Natural Resources"/>
    <s v="Environmental Management"/>
    <s v="Albertine Rift Conservation Society (ARCOS)"/>
    <s v="Non Government Organizations"/>
    <m/>
    <x v="5"/>
    <m/>
    <m/>
    <s v="To be determined"/>
    <s v="High"/>
    <s v="Project"/>
    <s v="International Climate Initiative ( IKI) "/>
    <m/>
    <s v="To be determined"/>
    <s v="3. Budgeting &amp; Investment"/>
    <x v="2"/>
    <n v="16534700"/>
    <s v="Developed by International Union for Conservation of Nature (IUCN) in collaboration with the Ministry of Ministry of Environment and Albertine Rift Conservation Society ( ARCOS)"/>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2"/>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3"/>
    <n v="0"/>
    <n v="0"/>
    <m/>
    <m/>
    <m/>
    <m/>
    <m/>
    <s v=" Support to develop the concept note "/>
    <n v="300000"/>
    <s v="Environment and Natural Resources"/>
    <s v="Environmental Management"/>
    <s v="Albertine Rift Conservation Society (ARCOS)"/>
    <s v="Non Government Organizations"/>
    <m/>
    <x v="0"/>
    <m/>
    <m/>
    <s v="To be determined"/>
    <s v="Medium"/>
    <s v="Project"/>
    <m/>
    <m/>
    <s v="To be determined"/>
    <s v="3. Budgeting &amp; Investment"/>
    <x v="2"/>
    <n v="0"/>
    <s v="New area of investment ARCOS 2024"/>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4"/>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5"/>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6"/>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7"/>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8"/>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79"/>
    <n v="0"/>
    <n v="0"/>
    <m/>
    <m/>
    <m/>
    <m/>
    <m/>
    <s v=" Support to develop the concept note "/>
    <n v="300000"/>
    <s v="Environment and Natural Resources"/>
    <s v="Environmental Management"/>
    <s v="City of Kigali (CoK)"/>
    <s v="Local Government (Districts, Provinces, CoK)"/>
    <m/>
    <x v="0"/>
    <m/>
    <m/>
    <s v="To be determined"/>
    <s v="Medium"/>
    <s v="Project"/>
    <m/>
    <m/>
    <s v="To be determined"/>
    <s v="3. Budgeting &amp; Investment"/>
    <x v="9"/>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0"/>
    <n v="0"/>
    <n v="0"/>
    <m/>
    <m/>
    <m/>
    <m/>
    <m/>
    <s v=" Support to develop the concept note "/>
    <n v="300000"/>
    <s v="Agriculture"/>
    <s v="Environmental Management"/>
    <s v="Rwanda Agriculture Board (RAB)"/>
    <s v="Sectoral Ministry"/>
    <m/>
    <x v="0"/>
    <m/>
    <m/>
    <s v="To be determined"/>
    <s v="Medium"/>
    <s v="Project"/>
    <m/>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1"/>
    <n v="590692.4340079031"/>
    <n v="3.5952065368709866E-3"/>
    <n v="590692.4340079031"/>
    <m/>
    <m/>
    <m/>
    <m/>
    <s v="Not Applicable"/>
    <s v="Not Applicable"/>
    <s v="Environment and Natural Resources"/>
    <s v="Environmental Management"/>
    <s v="Ngororero District"/>
    <s v="Local Government (Districts, Provinces, CoK)"/>
    <m/>
    <x v="1"/>
    <s v="2020*"/>
    <n v="2020"/>
    <s v="Start date:24/02/2017                End date: 30/06/2020"/>
    <s v="Not Applicable"/>
    <s v="Project"/>
    <s v="FONERWA"/>
    <s v="Government of Rwanda(GoR)"/>
    <s v="Government of Rwanda(GoR)"/>
    <s v="3. Budgeting &amp; Investment"/>
    <x v="2"/>
    <n v="590692.4340079031"/>
    <m/>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2"/>
    <n v="1465411.69866"/>
    <n v="8.9191217203895314E-3"/>
    <m/>
    <m/>
    <m/>
    <n v="522259.42235999997"/>
    <n v="943152.27630000003"/>
    <s v="Not Applicable"/>
    <s v="Not Applicable"/>
    <s v="Environment and Natural Resources"/>
    <s v="Environmental Management"/>
    <s v="Rwanda Water Resources Board (RWB)"/>
    <s v="Sectoral Ministry"/>
    <m/>
    <x v="2"/>
    <n v="2023"/>
    <n v="2026"/>
    <s v="Start date:01/07/2023                End date: 30/06/2026"/>
    <s v="Not Applicable"/>
    <s v="Project"/>
    <s v="Ministry of Finance and Economic Planning (MINECOFIN)/GoR"/>
    <s v="Government of Rwanda(GoR)"/>
    <s v="Government of Rwanda(GoR)"/>
    <s v="3. Budgeting &amp; Investment"/>
    <x v="2"/>
    <n v="1465411.69866"/>
    <s v="Submitted to MINECOFIN.                                                             Updated from indicative to ongoing ( MINECOFIN, MTPIP, 2023-2026)"/>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idem as above "/>
    <x v="583"/>
    <n v="399374.81833472446"/>
    <n v="2.4307657841431797E-3"/>
    <m/>
    <n v="36117.122068759156"/>
    <n v="230002.18120541127"/>
    <n v="133042.26262658078"/>
    <n v="213.25243397325855"/>
    <s v="Not Applicable"/>
    <s v="Not Applicable"/>
    <s v="Environment and Natural Resources"/>
    <s v="Environmental Management"/>
    <s v="Albertine Rift Conservation Society (ARCOS)"/>
    <s v="Non Government Organizations"/>
    <m/>
    <x v="2"/>
    <n v="2022"/>
    <n v="2027"/>
    <s v="Start date:2022                            End date: 2027"/>
    <s v="Not Applicable"/>
    <s v="Project"/>
    <s v="German Federal Ministry of Environment through the International Climate Initiative (IKI)/ Global Nature Fund"/>
    <s v="Grant"/>
    <s v="Multirateral"/>
    <s v="3. Budgeting &amp; Investment"/>
    <x v="2"/>
    <n v="399374.81833472446"/>
    <s v="ARCOS 2024"/>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4"/>
    <n v="0"/>
    <n v="0"/>
    <m/>
    <m/>
    <m/>
    <m/>
    <m/>
    <s v="1.Review of the concept note and development of the project proposal            2. Support to the development of feasibility study"/>
    <n v="300000"/>
    <s v="Environment and Natural Resources"/>
    <s v="Integrated Water Resources Management "/>
    <s v="Rwanda Water Resources Board (RWB)"/>
    <s v="Sectoral Ministry"/>
    <s v="Musana S.Bernard, "/>
    <x v="0"/>
    <m/>
    <m/>
    <s v="To be determined"/>
    <s v="High"/>
    <s v="Project"/>
    <s v="FONERWA"/>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5"/>
    <n v="0"/>
    <n v="0"/>
    <m/>
    <m/>
    <m/>
    <m/>
    <m/>
    <s v="1.Support to develop the concept note and project proposal                                 2. Support to the development of feasibility study"/>
    <n v="300000"/>
    <s v="Environment and Natural Resources"/>
    <s v="Integrated Water Resources Management "/>
    <s v="Rwanda Water Resources Board (RWB)"/>
    <s v="Sectoral Ministry"/>
    <m/>
    <x v="0"/>
    <m/>
    <m/>
    <s v="To be determined"/>
    <s v="High"/>
    <s v="Project"/>
    <m/>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6"/>
    <n v="765910.21003756311"/>
    <n v="4.661656786595028E-3"/>
    <m/>
    <m/>
    <m/>
    <m/>
    <m/>
    <s v="1.Review of the concept note and development of the project proposal                          2. Support to the development of feasibility study"/>
    <n v="300000"/>
    <s v="Environment and Natural Resources"/>
    <s v="Environmental Management"/>
    <s v="Rwanda Water Resources Board (RWB)"/>
    <s v="Sectoral Ministry"/>
    <m/>
    <x v="5"/>
    <n v="2021"/>
    <n v="2024"/>
    <s v="Start date:01/07/2021                  End date: 30/06/2024"/>
    <s v="High"/>
    <s v="Project"/>
    <s v="Ministry of Finance and Economic Planning (MINECOFIN)/GoR"/>
    <m/>
    <s v="To be determined"/>
    <s v="3. Budgeting &amp; Investment"/>
    <x v="2"/>
    <n v="765910.21003756311"/>
    <s v="Submitted to MINECOFIN"/>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Trade and Industry (MINICOM)"/>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7"/>
    <n v="12347738.387284342"/>
    <n v="7.515361160854743E-2"/>
    <n v="4115912.7957614474"/>
    <n v="4115912.7957614474"/>
    <n v="4115912.7957614474"/>
    <m/>
    <m/>
    <s v="Not Applicable"/>
    <s v="Not Applicable"/>
    <s v="Environment and Natural Resources"/>
    <s v="Environmental Management"/>
    <s v="Ministry of Trade and Industry (MINICOM)"/>
    <s v="Sectoral Ministry"/>
    <m/>
    <x v="1"/>
    <s v="2020*"/>
    <n v="2023"/>
    <s v="Start date: 01/07/2011_x000a_End date: 30/06/2023_x000a_"/>
    <s v="Not Applicable"/>
    <s v="Project"/>
    <s v="Ministry of Finance and Economic Planning (MINECOFIN)/GoR"/>
    <s v="Government of Rwanda(GoR)"/>
    <s v="Government of Rwanda(GoR)"/>
    <s v="3. Budgeting &amp; Investment"/>
    <x v="9"/>
    <n v="12347738.387284342"/>
    <s v="The project’s objective is to relocate the Gikondo industrial park that has been identified as a marchland so as to conserve and protect the environment. Project was put on hold"/>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8"/>
    <n v="1567483.6871513617"/>
    <n v="9.5403754543600828E-3"/>
    <n v="182938.69051457665"/>
    <n v="1384544.9966367851"/>
    <m/>
    <m/>
    <m/>
    <s v="Not Applicable"/>
    <s v="Not Applicable"/>
    <s v="Environment and Natural Resources"/>
    <s v="Integrated Water Resources Management "/>
    <s v="Rwanda Water Resources Board (RWB)"/>
    <s v="Sectoral Ministry"/>
    <m/>
    <x v="2"/>
    <n v="2020"/>
    <n v="2023"/>
    <s v="Start date: 07/01/2020_x000a_End date: 30/06/2023_x000a_"/>
    <s v="Not Applicable"/>
    <s v="Project"/>
    <s v="FONERWA"/>
    <s v="Government of Rwanda(GoR)"/>
    <s v="Government of Rwanda(GoR)"/>
    <s v="3. Budgeting &amp; Investment"/>
    <x v="2"/>
    <n v="1567483.6871513617"/>
    <m/>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89"/>
    <n v="13503734.013013363"/>
    <n v="8.2189494905741706E-2"/>
    <n v="29843.609233146606"/>
    <n v="188382.95132127954"/>
    <n v="2348949.9638479855"/>
    <n v="10936557.488610951"/>
    <n v="0"/>
    <m/>
    <m/>
    <s v="Environment and Natural Resources"/>
    <s v="Integrated Water Resources Management "/>
    <s v="Rwanda Environment Management Authority (REMA)"/>
    <s v="Sectoral Ministry"/>
    <m/>
    <x v="2"/>
    <n v="2021"/>
    <n v="2025"/>
    <s v="Start date:01/07/2021                  End date:  30/12/2025"/>
    <s v="High"/>
    <s v="Project"/>
    <s v="NDF"/>
    <s v="Grant/GoR"/>
    <s v="Multirateral"/>
    <s v="3. Budgeting &amp; Investment"/>
    <x v="2"/>
    <n v="13503734.013013363"/>
    <s v="At indicative status,the project was called Tackling storm water, soil erosion, and sedimentation in Kigali City flood hotspots (Gatsata, Gisozi and MAGERWA-RWANDEX).                              Updated from indicative ( by RWB) to ongoing (REMA)"/>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0"/>
    <n v="47890.6662"/>
    <n v="2.9148305660377358E-4"/>
    <m/>
    <m/>
    <m/>
    <n v="47890.6662"/>
    <m/>
    <m/>
    <m/>
    <s v="Environment and Natural Resources"/>
    <s v="Integrated Water Resources Management "/>
    <s v="Rwanda Water Resources Board (RWB)"/>
    <s v="Sectoral Ministry"/>
    <m/>
    <x v="2"/>
    <n v="2023"/>
    <n v="2024"/>
    <s v="Start date:2023                              End date:  2024"/>
    <s v="Not Applicable"/>
    <s v="Project"/>
    <s v="Grant (Source TBD)"/>
    <s v="Grant"/>
    <s v="Bilateral"/>
    <s v="3. Budgeting &amp; Investment"/>
    <x v="2"/>
    <n v="47890.6662"/>
    <s v="New project (MINECOFIN MTPIP 2023-2026)"/>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1"/>
    <n v="872397.04946517816"/>
    <n v="5.3097811896845905E-3"/>
    <m/>
    <m/>
    <m/>
    <m/>
    <m/>
    <s v="1.Review of the concept note and development of the project proposal  2. Support to the development of feasibility study"/>
    <n v="260000"/>
    <s v="Environment and Natural Resources"/>
    <s v="Integrated Water Resources Management "/>
    <s v="Rwanda Water Resources Board (RWB)"/>
    <s v="Sectoral Ministry"/>
    <s v="Remy Nobert DUHUZE"/>
    <x v="5"/>
    <n v="2021"/>
    <n v="2024"/>
    <s v="Start date:01/07/2021                      End date: 30/06/2024"/>
    <s v="High"/>
    <s v="Project"/>
    <s v="Ministry of Finance and Economic Planning (MINECOFIN)/GoR"/>
    <m/>
    <s v="To be determined"/>
    <s v="3. Budgeting &amp; Investment"/>
    <x v="2"/>
    <n v="872397.04946517816"/>
    <s v="Submitted to MINECOFIN"/>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2"/>
    <n v="3566316.554913858"/>
    <n v="2.1706126323273633E-2"/>
    <n v="0"/>
    <n v="0"/>
    <n v="204554.12750198398"/>
    <n v="1355627.0064539129"/>
    <n v="2006135.4209579611"/>
    <m/>
    <m/>
    <s v="Environment and Natural Resources"/>
    <s v="Integrated Water Resources Management "/>
    <s v="Rwanda Environment Management Authority (REMA)"/>
    <s v="Sectoral Ministry"/>
    <m/>
    <x v="2"/>
    <n v="2024"/>
    <n v="2029"/>
    <s v="Start: 01/01/2024                                               End: 31/12/2029"/>
    <m/>
    <s v="Project"/>
    <s v="WB (IDA)"/>
    <s v="Grant/GoR"/>
    <s v="Multirateral"/>
    <s v="3. Budgeting &amp; Investment"/>
    <x v="3"/>
    <n v="50000000"/>
    <s v="Full proposal in development under NDC deep dive project/FONERWA.                                                                              Updated from indicative (Climate adaptation in the volcanoes region of Rwanda by RWB) to ongoing VCRP by REMA (2024)    https://projects.worldbank.org/en/projects-operations/project-detail/P17816 1  "/>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3"/>
    <n v="30500000"/>
    <n v="0.1856360316494218"/>
    <m/>
    <m/>
    <m/>
    <m/>
    <m/>
    <s v="1.Review of the concept note and development of the project proposal  2. Support to the development of feasibility study"/>
    <n v="260000"/>
    <s v="Environment and Natural Resources"/>
    <s v="Integrated Water Resources Management "/>
    <s v="Rwanda Water Resources Board (RWB)"/>
    <s v="Sectoral Ministry"/>
    <m/>
    <x v="5"/>
    <m/>
    <m/>
    <s v="To be determined"/>
    <s v="High"/>
    <s v="Project"/>
    <s v="GCF"/>
    <m/>
    <s v="To be determined"/>
    <s v="3. Budgeting &amp; Investment"/>
    <x v="2"/>
    <n v="30500000"/>
    <s v="Concept Note development and Feasibility study Submitted to AfDB"/>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4"/>
    <n v="32761.333333333332"/>
    <n v="1.9939947250963684E-4"/>
    <n v="32761.333333333332"/>
    <m/>
    <m/>
    <m/>
    <m/>
    <s v="Not Applicable"/>
    <s v="Not Applicable"/>
    <s v="Environment and Natural Resources"/>
    <s v="Environmental Management"/>
    <s v="Rwanda Environment Management Authority (REMA)"/>
    <s v="Sectoral Ministry"/>
    <m/>
    <x v="1"/>
    <s v="2020*"/>
    <n v="2021"/>
    <s v="Start date: 2018_x000a_End date: 2021_x000a_"/>
    <s v="Not Applicable"/>
    <s v="Project"/>
    <s v="GGGI and Italian Ministry of Environment,  Lands and Seas (IMELS) "/>
    <s v="Grant"/>
    <s v="Multirateral"/>
    <s v="1. Knowledge Products (Capacity Building or Technology Transfer)"/>
    <x v="9"/>
    <n v="32761.333333333332"/>
    <s v="https://gggi.org/project/project-reference-profiles-rwanda-rw15-imels-gggi-contribution-agreement-phase-2/ "/>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5"/>
    <n v="0"/>
    <n v="0"/>
    <m/>
    <m/>
    <m/>
    <m/>
    <m/>
    <s v=" Support to develop the concept note and cconduct feasibility study"/>
    <n v="550000"/>
    <s v="Environment and Natural Resources"/>
    <s v="Environmental Management"/>
    <s v="Vie et Environment Rwanda (VER)"/>
    <s v="Non Government Organizations"/>
    <m/>
    <x v="0"/>
    <m/>
    <m/>
    <s v="To be determined"/>
    <s v="Medium"/>
    <s v="Project"/>
    <m/>
    <m/>
    <s v="To be determined"/>
    <s v="3. Budgeting &amp; Investment"/>
    <x v="2"/>
    <n v="0"/>
    <s v="New area of investment"/>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6"/>
    <n v="31600.631306229199"/>
    <n v="1.923349440427827E-4"/>
    <n v="15800.3156531146"/>
    <n v="15800.3156531146"/>
    <m/>
    <m/>
    <m/>
    <s v="Not Applicable"/>
    <s v="Not Applicable"/>
    <s v="Environment and Natural Resources"/>
    <s v="Integrated Water Resources Management "/>
    <s v="DUHAMIC-ADRI"/>
    <s v="Non Government Organizations"/>
    <m/>
    <x v="1"/>
    <s v="2020*"/>
    <n v="2022"/>
    <s v="Start date: 2018_x000a_End date: 2022_x000a_"/>
    <s v="Not Applicable"/>
    <s v="Technical Assistance"/>
    <m/>
    <s v="Grant/GoR"/>
    <s v="Multirateral"/>
    <s v="1. Knowledge Products (Capacity Building or Technology Transfer)"/>
    <x v="2"/>
    <n v="31600.631306229199"/>
    <s v="Functionnal environmental committee at District level (Rulindo and Gakenke)"/>
  </r>
  <r>
    <x v="12"/>
    <x v="49"/>
    <s v="13.1.1 Water storage per capita (m³  per capita) "/>
    <s v="Water storage capacity per capita (artificial dam) is  estimated at 6.89m³  in 2018 "/>
    <s v="10 m³  per capita storage by 2025   12 m³  per capita storage by 2030"/>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mproved quantity and quality of water resources which sustain new and existing hydropower plants"/>
    <x v="597"/>
    <n v="1956029.7703083153"/>
    <n v="1.1905232929448055E-2"/>
    <n v="643813.42343610513"/>
    <n v="643813.42343610513"/>
    <n v="643813.42343610513"/>
    <n v="7800"/>
    <n v="16789.5"/>
    <s v="Not Applicable"/>
    <s v="Not Applicable"/>
    <s v="Environment and Natural Resources"/>
    <s v="Water Supply "/>
    <s v="Rwanda Water Resources Board (RWB)"/>
    <s v="Sectoral Ministry"/>
    <m/>
    <x v="2"/>
    <s v="2020*"/>
    <n v="2030"/>
    <s v="Start date: 30/11/2011_x000a_Current End date: 30/06/2037_x000a_"/>
    <s v="Not Applicable"/>
    <s v="Project"/>
    <s v="Living water international/GoR "/>
    <s v="Grant"/>
    <s v="Multirateral"/>
    <s v="3. Budgeting &amp; Investment"/>
    <x v="2"/>
    <n v="3219067.1171805258"/>
    <s v="Countrywide Updated MINCOFIN MTPIP 2023-2026"/>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8"/>
    <n v="177823727.19499999"/>
    <n v="1.0823111819537432"/>
    <n v="59954231.75"/>
    <m/>
    <m/>
    <n v="34361893.363980003"/>
    <n v="83507602.081019998"/>
    <s v="Not Applicable"/>
    <s v="Not Applicable"/>
    <s v="Water and Sanitation"/>
    <s v="Water Supply "/>
    <s v="Water and Sanitation Corporation (WASAC)"/>
    <s v="Sectoral Ministry"/>
    <m/>
    <x v="2"/>
    <s v="2020*"/>
    <n v="2026"/>
    <s v="Start date: 7/12/2017_x000a_End date: 12/31/2025               Extended to 2026_x000a_"/>
    <s v="Not Applicable"/>
    <s v="Project"/>
    <s v="AfDB"/>
    <s v="Grant"/>
    <s v="Multirateral"/>
    <s v="3. Budgeting &amp; Investment"/>
    <x v="2"/>
    <n v="479633854"/>
    <s v=" increase water supply and sanitation in the city of Kigali, and 6 satellite cities (Rubavu, Rusizi, Nyagatare, Muhanga, Huye, Musanze and Karongi).                                                             Extended (initial $ 479,633,854)MINECOFIN MTPIP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599"/>
    <n v="13821409.12542"/>
    <n v="8.4123001372002432E-2"/>
    <n v="974992.2"/>
    <m/>
    <m/>
    <n v="5269496.9254200002"/>
    <n v="7576920"/>
    <s v="Not Applicable"/>
    <s v="Not Applicable"/>
    <s v="Water and Sanitation"/>
    <s v="Water Supply "/>
    <s v="Water and Sanitation Corporation (WASAC)"/>
    <s v="Sectoral Ministry"/>
    <m/>
    <x v="2"/>
    <s v="2020*"/>
    <n v="2026"/>
    <s v="Start date: 01/07/2013 _x000a_End date: 30/10/2021_x000a_Extended to 2026"/>
    <s v="Not Applicable"/>
    <s v="Project"/>
    <s v="JICA/GoR "/>
    <s v="Grant/GoR"/>
    <s v="Bilateral"/>
    <s v="3. Budgeting &amp; Investment"/>
    <x v="2"/>
    <n v="20646355.082341269"/>
    <s v="Improve water access and production in urban cities (Nyarugenge  Bugesera, Kicukiro, Gasabo and Gicumbi)                                                                          Extended from Concluded ($7,799,938)  to ongoing MINECOFIN MTPIP 2023-2026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0"/>
    <n v="392340"/>
    <n v="2.3879488740109556E-3"/>
    <m/>
    <m/>
    <m/>
    <n v="78780"/>
    <n v="313560"/>
    <s v="Not Applicable"/>
    <s v="Not Applicable"/>
    <s v="Water and Sanitation"/>
    <s v="Water Supply "/>
    <s v="Nyagatare District/LODA"/>
    <s v="Local Government (Districts, Provinces, CoK)"/>
    <m/>
    <x v="2"/>
    <n v="2023"/>
    <n v="2026"/>
    <s v="Start date:2023 _x000a_End date:2026_x000a_"/>
    <s v="Not Applicable"/>
    <s v="Project"/>
    <s v="Ministry of Finance and Economic Planning (MINECOFIN)/GoR"/>
    <s v="Government of Rwanda(GoR)"/>
    <s v="Government of Rwanda(GoR)"/>
    <s v="3. Budgeting &amp; Investment"/>
    <x v="2"/>
    <n v="392340"/>
    <s v="Nyagatare District                                                                                   New project MTPIP 2023-26  MINECOFIN"/>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1"/>
    <n v="8009734.5248315651"/>
    <n v="4.8750666614921272E-2"/>
    <n v="4004867.2624157825"/>
    <n v="4004867.2624157825"/>
    <m/>
    <m/>
    <m/>
    <s v="Not Applicable"/>
    <s v="Not Applicable"/>
    <s v="Water and Sanitation"/>
    <s v="Water Supply "/>
    <s v="Water and Sanitation Corporation (WASAC)"/>
    <s v="Sectoral Ministry"/>
    <m/>
    <x v="1"/>
    <s v="2020*"/>
    <n v="2022"/>
    <s v="Start date: 01/01/2014_x000a_End date:  12/1/2022_x000a_"/>
    <s v="Not Applicable"/>
    <s v="Project"/>
    <s v="UNICEF/GoR"/>
    <s v="Grant/GoR"/>
    <s v="Multirateral"/>
    <s v="3. Budgeting &amp; Investment"/>
    <x v="2"/>
    <n v="8009734.5248315651"/>
    <s v="Improve water access for critical districts up to 70 % (Gatsibo, Gicumbi, Burera, Gisagara, Muhanga and  Bugesera)"/>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2"/>
    <n v="2606655.5622800002"/>
    <n v="1.586521949044431E-2"/>
    <n v="915247"/>
    <n v="915247"/>
    <m/>
    <n v="677935.81362000003"/>
    <n v="98225.748659999997"/>
    <s v="Not Applicable"/>
    <s v="Not Applicable"/>
    <s v="Water and Sanitation"/>
    <s v="Water Supply "/>
    <s v="Water and Sanitation Corporation (WASAC)"/>
    <s v="Sectoral Ministry"/>
    <m/>
    <x v="2"/>
    <s v="2020*"/>
    <n v="2026"/>
    <s v="Start date: 1/1/2015_x000a_End date:  6/30/2022_x000a_Extended to 2026"/>
    <s v="Not Applicable"/>
    <s v="Project"/>
    <s v="CHINA/GoR"/>
    <s v="Grant/GoR"/>
    <s v="Bilateral"/>
    <s v="3. Budgeting &amp; Investment"/>
    <x v="2"/>
    <n v="7182891.0667171627"/>
    <s v="Extended from Concluded ($6,406,730)  to ongoing MINECOFIN MTPIP 2023-2026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s v="Improved quantity and quality of water resources which sustain new and existing hydropower plants"/>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3"/>
    <n v="12333751.804060001"/>
    <n v="7.5068483287035914E-2"/>
    <n v="2396213.6"/>
    <n v="2396213.6"/>
    <m/>
    <n v="341924.60405999998"/>
    <n v="7199400"/>
    <s v="Not Applicable"/>
    <s v="Not Applicable"/>
    <s v="Water and Sanitation"/>
    <s v="Water Supply "/>
    <s v="Water and Sanitation Corporation (WASAC)"/>
    <s v="Sectoral Ministry"/>
    <m/>
    <x v="2"/>
    <s v="2020*"/>
    <n v="2026"/>
    <s v="Start date: 3/4/2016_x000a_End date:  31- Dece-2022_x000a_Extended to 2026"/>
    <s v="Not Applicable"/>
    <s v="Project"/>
    <s v="Water for People/ GoR "/>
    <s v="Grant/GoR"/>
    <s v="Multirateral"/>
    <s v="3. Budgeting &amp; Investment"/>
    <x v="2"/>
    <n v="21918607.075307667"/>
    <s v="Gicumbi. Extended from Concluded ($14,377,282)  to ongoing MINECOFIN MTPIP 2023-2026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4"/>
    <n v="14118471.197441656"/>
    <n v="8.5931048067204238E-2"/>
    <m/>
    <m/>
    <m/>
    <m/>
    <m/>
    <s v="Not Applicable"/>
    <s v="Not Applicable"/>
    <s v="Water and Sanitation"/>
    <s v="Water Supply "/>
    <s v="Water and Sanitation Corporation (WASAC)"/>
    <s v="Sectoral Ministry"/>
    <m/>
    <x v="2"/>
    <n v="2020"/>
    <n v="2024"/>
    <s v="Start date: 7/1/2020_x000a_Current End date: 30/6/2024_x000a_"/>
    <s v="Not Applicable"/>
    <s v="Project"/>
    <s v="Ministry of Finance and Economic Planning (MINECOFIN)/GoR"/>
    <s v="Government of Rwanda(GoR)"/>
    <s v="Government of Rwanda(GoR)"/>
    <s v="3. Budgeting &amp; Investment"/>
    <x v="2"/>
    <n v="14118471.197441656"/>
    <s v="Construction of Nyankora Water supply system in Nyagatare Distric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5"/>
    <n v="1404806.5014777877"/>
    <n v="8.5502525957260357E-3"/>
    <m/>
    <m/>
    <m/>
    <m/>
    <m/>
    <s v="Not Applicable"/>
    <s v="Not Applicable"/>
    <s v="Water and Sanitation"/>
    <s v="Water Supply "/>
    <s v="Water and Sanitation Corporation (WASAC)"/>
    <s v="Sectoral Ministry"/>
    <m/>
    <x v="1"/>
    <n v="2020"/>
    <n v="2021"/>
    <s v="Start: 1/7/2020_x000a_End: 30/6/2021_x000a_"/>
    <s v="Not Applicable"/>
    <s v="Project"/>
    <s v="Ministry of Finance and Economic Planning (MINECOFIN)/GoR"/>
    <s v="Government of Rwanda(GoR)"/>
    <s v="Government of Rwanda(GoR)"/>
    <s v="3. Budgeting &amp; Investment"/>
    <x v="2"/>
    <n v="1404806.5014777877"/>
    <s v="Burera, Gicumbi and Nyagatare districts"/>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6"/>
    <n v="476457.16174694191"/>
    <n v="2.8999218609065242E-3"/>
    <e v="#REF!"/>
    <m/>
    <m/>
    <m/>
    <m/>
    <s v="Not Applicable"/>
    <s v="Not Applicable"/>
    <s v="Water and Sanitation"/>
    <s v="Water Supply "/>
    <s v="City of Kigali (CoK)"/>
    <s v="Local Government (Districts, Provinces, CoK)"/>
    <m/>
    <x v="1"/>
    <n v="2020"/>
    <n v="2021"/>
    <s v="Start: 6/12/2020_x000a_End: 30/6/2021"/>
    <s v="Not Applicable"/>
    <s v="Project"/>
    <s v="Ministry of Finance and Economic Planning (MINECOFIN)/GoR"/>
    <s v="Government of Rwanda(GoR)"/>
    <s v="Government of Rwanda(GoR)"/>
    <s v="3. Budgeting &amp; Investment"/>
    <x v="2"/>
    <n v="476457.16174694191"/>
    <s v="CoK"/>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ubnational or city "/>
    <s v="Subnational or city "/>
    <s v="Local Government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7"/>
    <n v="224680.98011626204"/>
    <n v="1.3675044437995254E-3"/>
    <e v="#REF!"/>
    <m/>
    <m/>
    <m/>
    <m/>
    <s v="Not Applicable"/>
    <s v="Not Applicable"/>
    <s v="Water and Sanitation"/>
    <s v="Water Supply "/>
    <s v="City of Kigali (CoK)"/>
    <s v="Local Government (Districts, Provinces, CoK)"/>
    <m/>
    <x v="1"/>
    <n v="2020"/>
    <n v="2020"/>
    <s v="Start: 5/2/2020_x000a_End: 12/2/2020"/>
    <s v="Not Applicable"/>
    <s v="Project"/>
    <s v="KFW/GoR"/>
    <s v="Grant/GoR"/>
    <s v="Multirateral"/>
    <s v="3. Budgeting &amp; Investment"/>
    <x v="2"/>
    <n v="224680.98011626204"/>
    <s v="CoK"/>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8"/>
    <n v="14377282.471247666"/>
    <n v="8.7506284061154391E-2"/>
    <n v="819812.6406226299"/>
    <m/>
    <m/>
    <m/>
    <m/>
    <s v="Not Applicable"/>
    <s v="Not Applicable"/>
    <s v="Water and Sanitation"/>
    <s v="Water Supply "/>
    <s v="Water and Sanitation Corporation (WASAC)"/>
    <s v="Sectoral Ministry"/>
    <m/>
    <x v="1"/>
    <n v="2020"/>
    <n v="2021"/>
    <s v="Start: 01/12/2019_x000a_End: 30/06/2021_x000a_"/>
    <s v="Not Applicable"/>
    <s v="Project"/>
    <s v="Ministry of Finance and Economic Planning (MINECOFIN)/GoR"/>
    <s v="Government of Rwanda(GoR)"/>
    <s v="Government of Rwanda(GoR)"/>
    <s v="3. Budgeting &amp; Investment"/>
    <x v="2"/>
    <n v="14377282.471247666"/>
    <s v="Karongi"/>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09"/>
    <n v="12654395.789728075"/>
    <n v="7.7020059584467893E-2"/>
    <n v="204445.98276807557"/>
    <n v="4792427"/>
    <m/>
    <n v="6957524.1574799996"/>
    <n v="699998.64947999991"/>
    <s v="Not Applicable"/>
    <s v="Not Applicable"/>
    <s v="Water and Sanitation"/>
    <s v="Water Supply "/>
    <s v="Water and Sanitation Corporation (WASAC)"/>
    <s v="Sectoral Ministry"/>
    <m/>
    <x v="2"/>
    <s v="2020*"/>
    <n v="2026"/>
    <s v="Start date: 3/25/2018_x000a_End date: 6/30/2021_x000a_Extended to 2026"/>
    <s v="Not Applicable"/>
    <s v="Project"/>
    <s v="AfDB/GoR"/>
    <s v="Grant/GoR"/>
    <s v="Multirateral"/>
    <s v="3. Budgeting &amp; Investment"/>
    <x v="2"/>
    <n v="21793004.806960002"/>
    <s v="The project intends to implement Kigali bulk water through PPP approach to avail water to Bugesera International Airport and Kigali city.Kicukiro and Bugesera.                                                                                                                                                                                                                                                                   Extended from Concluded ($14,377,282)  to ongoing MINECOFIN MTPIP 2023-2026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0"/>
    <n v="23764578.300482132"/>
    <n v="0.14464137736142502"/>
    <n v="4357948.3687424138"/>
    <n v="19406629.931739718"/>
    <m/>
    <m/>
    <m/>
    <s v="Not Applicable"/>
    <s v="Not Applicable"/>
    <s v="Water and Sanitation"/>
    <s v="Water Supply "/>
    <s v="Water and Sanitation Corporation (WASAC)"/>
    <s v="Sectoral Ministry"/>
    <m/>
    <x v="4"/>
    <n v="2021"/>
    <n v="2023"/>
    <s v="Start: 01/07/2021_x000a_End: 30/06/2023_x000a_"/>
    <s v="Not Applicable"/>
    <s v="Project"/>
    <s v="WASAC Ltd,  District"/>
    <s v="Government of Rwanda(GoR)"/>
    <s v="Government of Rwanda(GoR)"/>
    <s v="3. Budgeting &amp; Investment"/>
    <x v="2"/>
    <n v="23764578.300482132"/>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1"/>
    <n v="8337480.1889537731"/>
    <n v="5.0745466761739334E-2"/>
    <n v="8337480.1889537731"/>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8337480.188953773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2"/>
    <n v="30909060"/>
    <n v="0.18812574558734024"/>
    <m/>
    <m/>
    <m/>
    <m/>
    <m/>
    <m/>
    <m/>
    <s v="Water and Sanitation"/>
    <s v="Water Supply "/>
    <s v="Water and Sanitation Corporation (WASAC)"/>
    <s v="Sectoral Ministry"/>
    <m/>
    <x v="5"/>
    <m/>
    <m/>
    <s v="To be determined"/>
    <s v="Medium"/>
    <s v="Project"/>
    <s v="WASAC &amp; AfDB"/>
    <m/>
    <s v="To be determined"/>
    <s v="3. Budgeting &amp; Investment"/>
    <x v="2"/>
    <n v="30909060"/>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3"/>
    <n v="4919936.3721394418"/>
    <n v="2.9944834888249797E-2"/>
    <n v="4919936.3721394418"/>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4919936.3721394418"/>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4"/>
    <n v="33579000"/>
    <n v="0.2043761412051126"/>
    <m/>
    <m/>
    <m/>
    <m/>
    <m/>
    <m/>
    <m/>
    <s v="Water and Sanitation"/>
    <s v="Water Supply "/>
    <s v="Water and Sanitation Corporation (WASAC)"/>
    <s v="Sectoral Ministry"/>
    <m/>
    <x v="5"/>
    <m/>
    <m/>
    <s v="To be determined"/>
    <s v="Not Applicable"/>
    <s v="Project"/>
    <m/>
    <m/>
    <s v="To be determined"/>
    <s v="3. Budgeting &amp; Investment"/>
    <x v="2"/>
    <n v="33579000"/>
    <s v="feasiblity Study 2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5"/>
    <n v="20475000"/>
    <n v="0.12461959829580037"/>
    <m/>
    <m/>
    <m/>
    <m/>
    <m/>
    <m/>
    <m/>
    <s v="Water and Sanitation"/>
    <s v="Water Supply "/>
    <s v="Water and Sanitation Corporation (WASAC)"/>
    <s v="Sectoral Ministry"/>
    <m/>
    <x v="5"/>
    <m/>
    <m/>
    <s v="To be determined"/>
    <s v="Not Applicable"/>
    <s v="Project"/>
    <m/>
    <m/>
    <s v="To be determined"/>
    <s v="3. Budgeting &amp; Investment"/>
    <x v="2"/>
    <n v="20475000"/>
    <s v="feasiblity Study 2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6"/>
    <n v="20475000"/>
    <n v="0.12461959829580037"/>
    <m/>
    <m/>
    <m/>
    <m/>
    <m/>
    <m/>
    <m/>
    <s v="Water and Sanitation"/>
    <s v="Water Supply "/>
    <s v="Water and Sanitation Corporation (WASAC)"/>
    <s v="Sectoral Ministry"/>
    <m/>
    <x v="5"/>
    <m/>
    <m/>
    <s v="To be determined"/>
    <s v="Medium"/>
    <s v="Project"/>
    <m/>
    <m/>
    <s v="To be determined"/>
    <s v="3. Budgeting &amp; Investment"/>
    <x v="2"/>
    <n v="20475000"/>
    <s v="feasiblity Study 2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7"/>
    <n v="0"/>
    <n v="0"/>
    <m/>
    <m/>
    <m/>
    <m/>
    <m/>
    <m/>
    <m/>
    <s v="Water and Sanitation"/>
    <s v="Water Supply "/>
    <s v="Water and Sanitation Corporation (WASAC)"/>
    <s v="Sectoral Ministry"/>
    <m/>
    <x v="0"/>
    <m/>
    <m/>
    <s v="To be determined"/>
    <s v="Medium"/>
    <s v="Project"/>
    <m/>
    <m/>
    <s v="To be determined"/>
    <s v="3. Budgeting &amp; Investment"/>
    <x v="2"/>
    <n v="0"/>
    <s v="New project MINECOFIN MTPIP 2024 mixed funds $3,188,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8"/>
    <n v="0"/>
    <n v="0"/>
    <m/>
    <m/>
    <m/>
    <m/>
    <m/>
    <m/>
    <m/>
    <s v="Water and Sanitation"/>
    <s v="Water Supply "/>
    <s v="Water and Sanitation Corporation (WASAC)"/>
    <s v="Sectoral Ministry"/>
    <m/>
    <x v="0"/>
    <m/>
    <m/>
    <s v="To be determined"/>
    <s v="High"/>
    <s v="Project"/>
    <m/>
    <m/>
    <s v="To be determined"/>
    <s v="3. Budgeting &amp; Investment"/>
    <x v="2"/>
    <n v="0"/>
    <s v="New project MINECOFIN MTPIP 2024 mixed funds $11,701,139"/>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19"/>
    <n v="2546467.2459047735"/>
    <n v="1.5498887680491623E-2"/>
    <n v="2546467.2459047735"/>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2546467.245904773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0"/>
    <n v="7672502.1796800001"/>
    <n v="4.6698126474010955E-2"/>
    <m/>
    <m/>
    <m/>
    <m/>
    <m/>
    <s v="Not Applicable"/>
    <m/>
    <s v="Water and Sanitation"/>
    <s v="Water Supply "/>
    <s v="Water and Sanitation Corporation (WASAC)"/>
    <s v="Sectoral Ministry"/>
    <m/>
    <x v="5"/>
    <m/>
    <m/>
    <s v="To be determined"/>
    <m/>
    <s v="Project"/>
    <s v="WASAC &amp; AfDB"/>
    <m/>
    <s v="To be determined"/>
    <m/>
    <x v="2"/>
    <n v="7672502.1796800001"/>
    <s v="Feasiblity Study 2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1"/>
    <n v="2852880.7959670243"/>
    <n v="1.7363851466628267E-2"/>
    <n v="2852880.7959670243"/>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2852880.7959670243"/>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2"/>
    <n v="5450446.1189032905"/>
    <n v="3.3173743876465552E-2"/>
    <n v="5450446.1189032905"/>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5450446.118903290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3"/>
    <n v="227313.35765678561"/>
    <n v="1.3835262182397177E-3"/>
    <n v="227313.35765678561"/>
    <m/>
    <m/>
    <m/>
    <m/>
    <s v="Not Applicable"/>
    <s v="Not Applicable"/>
    <s v="Water and Sanitation"/>
    <s v="Water Supply "/>
    <s v="Water and Sanitation Corporation (WASAC)"/>
    <s v="Sectoral Ministry"/>
    <m/>
    <x v="4"/>
    <n v="2021"/>
    <n v="2022"/>
    <s v="Start: 01/07/2021_x000a_End: 30/06/2022_x000a_"/>
    <s v="Not Applicable"/>
    <s v="Project"/>
    <s v="Wasac &amp;Districts "/>
    <s v="Government of Rwanda(GoR)"/>
    <s v="Government of Rwanda(GoR)"/>
    <s v="3. Budgeting &amp; Investment"/>
    <x v="2"/>
    <n v="227313.3576567856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4"/>
    <n v="13367949.128423655"/>
    <n v="8.1363050081702096E-2"/>
    <n v="13367949.128423655"/>
    <m/>
    <m/>
    <m/>
    <m/>
    <s v="Not Applicable"/>
    <s v="Not Applicable"/>
    <s v="Water and Sanitation"/>
    <s v="Water Supply "/>
    <s v="Water and Sanitation Corporation (WASAC)"/>
    <s v="Sectoral Ministry"/>
    <m/>
    <x v="4"/>
    <n v="2021"/>
    <n v="2022"/>
    <s v="Start: 01/07/2021_x000a_End: 30/06/2022_x000a_"/>
    <s v="Not Applicable"/>
    <s v="Project"/>
    <s v="WASAC &amp; JICA"/>
    <s v="Grant/GoR"/>
    <s v="Bilateral"/>
    <s v="3. Budgeting &amp; Investment"/>
    <x v="2"/>
    <n v="13367949.12842365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5"/>
    <n v="35641547.401481137"/>
    <n v="0.21692968594936785"/>
    <n v="35641547.401481137"/>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35641547.401481137"/>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6"/>
    <n v="900799.37904755992"/>
    <n v="5.482649902906634E-3"/>
    <n v="900799.37904755992"/>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900799.37904755992"/>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7"/>
    <n v="7390512.3635745561"/>
    <n v="4.4981815968195712E-2"/>
    <n v="7390512.3635745561"/>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7390512.363574556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8"/>
    <n v="980257.8576188439"/>
    <n v="5.966268153492659E-3"/>
    <n v="980257.8576188439"/>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980257.8576188439"/>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29"/>
    <n v="204830.00009945992"/>
    <n v="1.2466828977447347E-3"/>
    <n v="204830.00009945992"/>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204830.00009945992"/>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0"/>
    <n v="7721880.67223843"/>
    <n v="4.6998665077531525E-2"/>
    <n v="1929948.9086984305"/>
    <m/>
    <m/>
    <n v="993477.50735999993"/>
    <n v="4798454.2561799996"/>
    <s v="Not Applicable"/>
    <s v="Not Applicable"/>
    <s v="Water and Sanitation"/>
    <s v="Water Supply "/>
    <s v="Water and Sanitation Corporation (WASAC)"/>
    <s v="Sectoral Ministry"/>
    <m/>
    <x v="2"/>
    <n v="2021"/>
    <n v="2026"/>
    <s v="Start: 01/07/2021_x000a_End: 30/06/2022                              Extended to 2026_x000a_"/>
    <s v="Not Applicable"/>
    <s v="Project"/>
    <s v="WASAC &amp; AfDB"/>
    <s v="Grant/GoR"/>
    <s v="Multirateral"/>
    <s v="3. Budgeting &amp; Investment"/>
    <x v="2"/>
    <n v="7721880.67223843"/>
    <s v="Extended from Planned ($1,929,949)   to ongoing MINECOFIN MTPIP 2023-2026 "/>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1"/>
    <n v="1058842.83024"/>
    <n v="6.4445698736457701E-3"/>
    <m/>
    <m/>
    <m/>
    <n v="419125.15398"/>
    <n v="639717.67625999998"/>
    <s v="Not Applicable"/>
    <s v="Not Applicable"/>
    <s v="Water and Sanitation"/>
    <s v="Water Supply "/>
    <s v="Nyanza District/LODA"/>
    <s v="Local Government (Districts, Provinces, CoK)"/>
    <m/>
    <x v="2"/>
    <n v="2023"/>
    <n v="2026"/>
    <s v="Start: 2023_x000a_End: 2026                              _x000a_"/>
    <s v="Not Applicable"/>
    <s v="Project"/>
    <s v="Mixed (TBD)"/>
    <s v="Grant/GoR"/>
    <s v="Multirateral"/>
    <s v="3. Budgeting &amp; Investment"/>
    <x v="2"/>
    <n v="1058842.83024"/>
    <s v="Nyanza District.                                                                                        New project MTPIP 2023-26 MINECOFIN"/>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2"/>
    <n v="1058045.274"/>
    <n v="6.4397156055995127E-3"/>
    <m/>
    <m/>
    <m/>
    <n v="460386.06432"/>
    <n v="597659.20967999997"/>
    <s v="Not Applicable"/>
    <s v="Not Applicable"/>
    <s v="Water and Sanitation"/>
    <s v="Water Supply "/>
    <s v="Nyanza District/LODA"/>
    <s v="Local Government (Districts, Provinces, CoK)"/>
    <m/>
    <x v="2"/>
    <n v="2023"/>
    <n v="2026"/>
    <s v="Start: 2023_x000a_End: 2026                              _x000a_"/>
    <s v="Not Applicable"/>
    <s v="Project"/>
    <s v="Mixed (TBD)"/>
    <s v="Grant/GoR"/>
    <s v="Multirateral"/>
    <s v="3. Budgeting &amp; Investment"/>
    <x v="2"/>
    <n v="1058045.274"/>
    <s v="Nyanza District.                                                                                        New project MTPIP 2023-26 MINECOFIN"/>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3"/>
    <n v="21385"/>
    <n v="1.3015824710894706E-4"/>
    <n v="21385"/>
    <m/>
    <m/>
    <m/>
    <m/>
    <s v="Not Applicable"/>
    <s v="Not Applicable"/>
    <s v="Water and Sanitation"/>
    <s v="Water Supply "/>
    <s v="Action  pour la Protection de l'Environnement et la  Protection des Filieres  Agricoles (APEFA)"/>
    <s v="Non Government Organizations"/>
    <m/>
    <x v="1"/>
    <s v="2020*"/>
    <n v="2021"/>
    <s v="Start: 2018_x000a_End: 2021_x000a_"/>
    <s v="Not Applicable"/>
    <s v="Project"/>
    <s v="FAO"/>
    <s v="Grant/GoR"/>
    <s v="Multirateral"/>
    <s v="3. Budgeting &amp; Investment"/>
    <x v="2"/>
    <n v="64155"/>
    <s v="RENGOF 2024 projec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4"/>
    <n v="2306997.2150125373"/>
    <n v="1.4041370754793288E-2"/>
    <n v="2306997.2150125373"/>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2306997.2150125373"/>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5"/>
    <n v="20475000"/>
    <n v="0.12461959829580037"/>
    <m/>
    <m/>
    <m/>
    <m/>
    <m/>
    <s v="Not Applicable"/>
    <s v="Not Applicable"/>
    <s v="Water and Sanitation"/>
    <s v="Water Supply "/>
    <s v="Water and Sanitation Corporation (WASAC)"/>
    <s v="Sectoral Ministry"/>
    <m/>
    <x v="5"/>
    <m/>
    <m/>
    <s v="To be determined"/>
    <s v="High"/>
    <s v="Project"/>
    <m/>
    <m/>
    <s v="To be determined"/>
    <s v="3. Budgeting &amp; Investment"/>
    <x v="2"/>
    <n v="20475000"/>
    <s v="feasiblity Study 2022"/>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6"/>
    <n v="933510.79469958728"/>
    <n v="5.6817455550796552E-3"/>
    <n v="933510.79469958728"/>
    <m/>
    <m/>
    <m/>
    <m/>
    <s v="Not Applicable"/>
    <s v="Not Applicable"/>
    <s v="Water and Sanitation"/>
    <s v="Water Supply "/>
    <s v="Water and Sanitation Corporation (WASAC)"/>
    <s v="Sectoral Ministry"/>
    <m/>
    <x v="4"/>
    <n v="2021"/>
    <n v="2022"/>
    <s v="Start: 01/07/2021_x000a_End: 30/06/2022_x000a_"/>
    <s v="Not Applicable"/>
    <s v="Project"/>
    <s v="WASAC &amp; AfDB"/>
    <s v="Grant/GoR"/>
    <s v="Multirateral"/>
    <s v="3. Budgeting &amp; Investment"/>
    <x v="2"/>
    <n v="933510.79469958728"/>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7"/>
    <n v="3242775.5976440655"/>
    <n v="1.9736917818892669E-2"/>
    <n v="3242775.5976440655"/>
    <m/>
    <m/>
    <m/>
    <m/>
    <s v="Not Applicable"/>
    <s v="Not Applicable"/>
    <s v="Water and Sanitation"/>
    <s v="Water Supply "/>
    <s v="Water and Sanitation Corporation (WASAC)"/>
    <s v="Sectoral Ministry"/>
    <m/>
    <x v="4"/>
    <n v="2021"/>
    <n v="2022"/>
    <s v="Start: 01/07/2021_x000a_End: 30/06/2022_x000a_"/>
    <s v="Not Applicable"/>
    <s v="Project"/>
    <s v="WASAC &amp; Gicumbi Districts"/>
    <s v="Government of Rwanda(GoR)"/>
    <s v="Government of Rwanda(GoR)"/>
    <s v="3. Budgeting &amp; Investment"/>
    <x v="2"/>
    <n v="3242775.597644065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8"/>
    <n v="935084.49399723171"/>
    <n v="5.691323761395202E-3"/>
    <n v="935084.49399723171"/>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935084.4939972317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39"/>
    <n v="3526158.3501136913"/>
    <n v="2.1461706330576331E-2"/>
    <n v="3526158.3501136913"/>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3526158.3501136913"/>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0"/>
    <n v="1321629.460357531"/>
    <n v="8.0440015846471764E-3"/>
    <n v="1321629.460357531"/>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1321629.46035753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1"/>
    <n v="1752063.1668112066"/>
    <n v="1.0663805032326272E-2"/>
    <n v="1752063.1668112066"/>
    <m/>
    <m/>
    <m/>
    <m/>
    <s v="Not Applicable"/>
    <s v="Not Applicable"/>
    <s v="Water and Sanitation"/>
    <s v="Water Supply "/>
    <s v="Water and Sanitation Corporation (WASAC)"/>
    <s v="Sectoral Ministry"/>
    <m/>
    <x v="4"/>
    <n v="2021"/>
    <n v="2022"/>
    <s v="Start: 01/07/2021_x000a_End: 30/06/2022_x000a_"/>
    <s v="Not Applicable"/>
    <s v="Project"/>
    <s v="WASAC &amp; Districts"/>
    <s v="Government of Rwanda(GoR)"/>
    <s v="Government of Rwanda(GoR)"/>
    <s v="3. Budgeting &amp; Investment"/>
    <x v="2"/>
    <n v="1752063.1668112066"/>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2"/>
    <n v="2292085.1646067668"/>
    <n v="1.3950609644593832E-2"/>
    <n v="2292085.1646067668"/>
    <m/>
    <m/>
    <m/>
    <m/>
    <s v="Not Applicable"/>
    <s v="Not Applicable"/>
    <s v="Water and Sanitation"/>
    <s v="Water Supply "/>
    <s v="Water and Sanitation Corporation (WASAC)"/>
    <s v="Sectoral Ministry"/>
    <m/>
    <x v="4"/>
    <n v="2021"/>
    <n v="2022"/>
    <s v="Start: 01/07/2021_x000a_End: 30/06/2022_x000a_"/>
    <s v="Not Applicable"/>
    <s v="Project"/>
    <s v="WASAC &amp; Austria"/>
    <s v="Grant/GoR"/>
    <s v="Bilateral"/>
    <s v="3. Budgeting &amp; Investment"/>
    <x v="2"/>
    <n v="2292085.1646067668"/>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3"/>
    <n v="14742000"/>
    <n v="8.9726110772976264E-2"/>
    <m/>
    <m/>
    <m/>
    <m/>
    <m/>
    <m/>
    <m/>
    <s v="Water and Sanitation"/>
    <s v="Water Supply "/>
    <s v="Water and Sanitation Corporation (WASAC)"/>
    <s v="Sectoral Ministry"/>
    <m/>
    <x v="5"/>
    <m/>
    <m/>
    <s v="To be determined"/>
    <s v="Medium"/>
    <s v="Project"/>
    <m/>
    <m/>
    <s v="To be determined"/>
    <s v="3. Budgeting &amp; Investment"/>
    <x v="2"/>
    <n v="14742000"/>
    <s v="feasiblity Study 2021"/>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4"/>
    <n v="177123.40122871631"/>
    <n v="1.0780486988966299E-3"/>
    <n v="177123.40122871631"/>
    <m/>
    <m/>
    <m/>
    <m/>
    <s v="Not Applicable"/>
    <s v="Not Applicable"/>
    <s v="Water and Sanitation"/>
    <s v="Water Supply "/>
    <s v="Water and Sanitation Corporation (WASAC)"/>
    <s v="Sectoral Ministry"/>
    <m/>
    <x v="4"/>
    <n v="2021"/>
    <n v="2022"/>
    <s v="Start: 01/07/2021_x000a_End: 30/06/2022_x000a_"/>
    <s v="Not Applicable"/>
    <s v="Project"/>
    <s v="WASAC &amp; WFP, Karongi District"/>
    <s v="Grant/GoR"/>
    <s v="Multirateral"/>
    <s v="3. Budgeting &amp; Investment"/>
    <x v="2"/>
    <n v="177123.4012287163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5"/>
    <n v="1239891.0417642852"/>
    <n v="7.5465066449439148E-3"/>
    <n v="1239891.0417642852"/>
    <m/>
    <m/>
    <m/>
    <m/>
    <s v="Not Applicable"/>
    <s v="Not Applicable"/>
    <s v="Water and Sanitation"/>
    <s v="Water Supply "/>
    <s v="Water and Sanitation Corporation (WASAC)"/>
    <s v="Sectoral Ministry"/>
    <m/>
    <x v="4"/>
    <n v="2021"/>
    <n v="2022"/>
    <s v="Start: 01/07/2021_x000a_End: 30/06/2022_x000a_"/>
    <s v="Not Applicable"/>
    <s v="Technical Assistance"/>
    <s v="WASAC &amp; Districts"/>
    <s v="Government of Rwanda(GoR)"/>
    <s v="Government of Rwanda(GoR)"/>
    <s v="1. Knowledge Products (Capacity Building or Technology Transfer)"/>
    <x v="2"/>
    <n v="1239891.0417642852"/>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6"/>
    <n v="1239891.0417642852"/>
    <n v="7.5465066449439148E-3"/>
    <n v="1239891.0417642852"/>
    <m/>
    <m/>
    <m/>
    <m/>
    <s v="Not Applicable"/>
    <s v="Not Applicable"/>
    <s v="Water and Sanitation"/>
    <s v="Water Supply "/>
    <s v="Water and Sanitation Corporation (WASAC)"/>
    <s v="Sectoral Ministry"/>
    <m/>
    <x v="4"/>
    <n v="2021"/>
    <n v="2022"/>
    <s v="Start: 01/07/2021_x000a_End: 30/06/2022_x000a_"/>
    <s v="Not Applicable"/>
    <s v="Technical Assistance"/>
    <s v="WASAC &amp; Districts"/>
    <s v="Government of Rwanda(GoR)"/>
    <s v="Government of Rwanda(GoR)"/>
    <s v="1. Knowledge Products (Capacity Building or Technology Transfer)"/>
    <x v="2"/>
    <n v="1239891.0417642852"/>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7"/>
    <n v="548413.9657140245"/>
    <n v="3.3378817146319201E-3"/>
    <n v="548413.9657140245"/>
    <m/>
    <m/>
    <m/>
    <m/>
    <s v="Not Applicable"/>
    <s v="Not Applicable"/>
    <s v="Water and Sanitation"/>
    <s v="Water Supply "/>
    <s v="Water and Sanitation Corporation (WASAC)"/>
    <s v="Sectoral Ministry"/>
    <m/>
    <x v="4"/>
    <n v="2021"/>
    <n v="2022"/>
    <s v="Start: 01/07/2021_x000a_End: 30/06/2022_x000a_"/>
    <s v="Not Applicable"/>
    <s v="Technical Assistance"/>
    <s v="WASAC&amp; AfDB"/>
    <s v="Grant/GoR"/>
    <s v="Multirateral"/>
    <s v="1. Knowledge Products (Capacity Building or Technology Transfer)"/>
    <x v="2"/>
    <n v="548413.965714024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8"/>
    <n v="447695.02178518521"/>
    <n v="2.7248631879804334E-3"/>
    <n v="447695.02178518521"/>
    <m/>
    <m/>
    <m/>
    <m/>
    <s v="Not Applicable"/>
    <s v="Not Applicable"/>
    <s v="Water and Sanitation"/>
    <s v="Water Supply "/>
    <s v="Water and Sanitation Corporation (WASAC)"/>
    <s v="Sectoral Ministry"/>
    <m/>
    <x v="4"/>
    <n v="2021"/>
    <n v="2022"/>
    <s v="Start: 01/07/2021_x000a_End: 30/06/2022_x000a_"/>
    <s v="Not Applicable"/>
    <s v="Technical Assistance"/>
    <s v="WASAC&amp; AfDB"/>
    <s v="Grant/GoR"/>
    <s v="Multirateral"/>
    <s v="1. Knowledge Products (Capacity Building or Technology Transfer)"/>
    <x v="2"/>
    <n v="447695.02178518521"/>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49"/>
    <n v="725253.4993191727"/>
    <n v="4.4142026738841914E-3"/>
    <n v="725253.4993191727"/>
    <m/>
    <m/>
    <m/>
    <m/>
    <s v="Not Applicable"/>
    <s v="Not Applicable"/>
    <s v="Water and Sanitation"/>
    <s v="Water Supply "/>
    <s v="Water and Sanitation Corporation (WASAC)"/>
    <s v="Sectoral Ministry"/>
    <m/>
    <x v="4"/>
    <n v="2021"/>
    <n v="2022"/>
    <s v="Start: 01/07/2021_x000a_End: 30/06/2022_x000a_"/>
    <s v="Not Applicable"/>
    <s v="Technical Assistance"/>
    <s v="WASAC&amp; AfDB"/>
    <s v="Grant/GoR"/>
    <s v="Multirateral"/>
    <s v="1. Knowledge Products (Capacity Building or Technology Transfer)"/>
    <x v="2"/>
    <n v="725253.4993191727"/>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0"/>
    <n v="1162397.8516540173"/>
    <n v="7.0748499796349203E-3"/>
    <n v="1162397.8516540173"/>
    <m/>
    <m/>
    <m/>
    <m/>
    <s v="Not Applicable"/>
    <s v="Not Applicable"/>
    <s v="Water and Sanitation"/>
    <s v="Water Supply "/>
    <s v="Water and Sanitation Corporation (WASAC)"/>
    <s v="Sectoral Ministry"/>
    <m/>
    <x v="4"/>
    <n v="2021"/>
    <n v="2022"/>
    <s v="Start: 01/07/2021_x000a_End: 30/06/2022_x000a_"/>
    <s v="Not Applicable"/>
    <s v="Technical Assistance"/>
    <s v="GoR, JICA_x000a_,WASAC"/>
    <s v="Grant/GoR"/>
    <s v="Bilateral"/>
    <s v="2. Policy, Strategy &amp; Legislation"/>
    <x v="2"/>
    <n v="1162397.8516540173"/>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1"/>
    <n v="245342.27005191005"/>
    <n v="1.4932578822392578E-3"/>
    <n v="245342.27005191005"/>
    <m/>
    <m/>
    <m/>
    <m/>
    <s v="Not Applicable"/>
    <s v="Not Applicable"/>
    <s v="Water and Sanitation"/>
    <s v="Water Supply "/>
    <s v="Water and Sanitation Corporation (WASAC)"/>
    <s v="Sectoral Ministry"/>
    <m/>
    <x v="4"/>
    <n v="2021"/>
    <n v="2022"/>
    <s v="Start: 01/07/2021_x000a_End: 30/06/2022_x000a_"/>
    <s v="Not Applicable"/>
    <s v="Technical Assistance"/>
    <s v="GoR,WASAC, The Netherlands"/>
    <s v="Government of Rwanda(GoR)"/>
    <s v="Government of Rwanda(GoR)"/>
    <s v="1. Knowledge Products (Capacity Building or Technology Transfer)"/>
    <x v="2"/>
    <n v="245342.27005191005"/>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126453.59999999999"/>
    <n v="7.6965063907486299E-4"/>
    <m/>
    <m/>
    <m/>
    <n v="126453.59999999999"/>
    <m/>
    <s v="Not Applicable"/>
    <s v="Not Applicable"/>
    <s v="Water and Sanitation"/>
    <s v="Water Supply "/>
    <s v="Water and Sanitation Corporation (WASAC)"/>
    <s v="Sectoral Ministry"/>
    <m/>
    <x v="2"/>
    <n v="2024"/>
    <n v="2026"/>
    <s v="Start:2024_x000a_End: 2026_x000a_"/>
    <s v="Not Applicable"/>
    <s v="Technical Assistance"/>
    <s v="GoR,WASAC, The Netherlands"/>
    <s v="Government of Rwanda(GoR)"/>
    <s v="Government of Rwanda(GoR)"/>
    <s v="1. Knowledge Products (Capacity Building or Technology Transfer)"/>
    <x v="2"/>
    <n v="126453.59999999999"/>
    <s v="New project MINECOFIM MTPIP 2023-2026"/>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3"/>
    <n v="1209152.9442776083"/>
    <n v="7.3594214502593321E-3"/>
    <n v="1209152.9442776083"/>
    <m/>
    <m/>
    <m/>
    <m/>
    <s v="Not Applicable"/>
    <s v="Not Applicable"/>
    <s v="Water and Sanitation"/>
    <s v="Water Supply "/>
    <s v="Water and Sanitation Corporation (WASAC)"/>
    <s v="Sectoral Ministry"/>
    <m/>
    <x v="4"/>
    <n v="2021"/>
    <n v="2022"/>
    <s v="Start: 01/07/2021_x000a_End: 30/06/2022_x000a_"/>
    <s v="Not Applicable"/>
    <s v="Technical Assistance"/>
    <s v="AfDB/GoR "/>
    <s v="Grant/GoR"/>
    <s v="Multirateral"/>
    <s v="2. Policy, Strategy &amp; Legislation"/>
    <x v="2"/>
    <n v="1209152.9442776083"/>
    <s v="The overall project goal is to provide the Government of Rwanda with long-term 25 year masterplans that will allow the identification and implementation of effective water supply and sanitation projects."/>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4"/>
    <n v="6000000"/>
    <n v="3.6518563603164945E-2"/>
    <m/>
    <n v="1000000"/>
    <n v="2000000"/>
    <n v="2000000"/>
    <n v="1000000"/>
    <s v="Not Applicable"/>
    <s v="Not Applicable"/>
    <s v="Water and Sanitation"/>
    <s v="Water Supply "/>
    <s v="Water and Sanitation Corporation (WASAC)"/>
    <s v="Sectoral Ministry"/>
    <m/>
    <x v="4"/>
    <n v="2022"/>
    <n v="2025"/>
    <s v="Start: 01/07/2022_x000a_End: 30/06/2025_x000a_"/>
    <s v="Not Applicable"/>
    <s v="Project"/>
    <s v="GoR "/>
    <s v="Government of Rwanda(GoR)"/>
    <s v="Government of Rwanda(GoR)"/>
    <s v="3. Budgeting &amp; Investment"/>
    <x v="2"/>
    <n v="6000000"/>
    <m/>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5"/>
    <n v="0"/>
    <n v="0"/>
    <m/>
    <m/>
    <m/>
    <m/>
    <m/>
    <s v=" Support to develop the concept note "/>
    <n v="250000"/>
    <s v="Water and Sanitation"/>
    <s v="Water Supply "/>
    <s v="City of Kigali (CoK)"/>
    <s v="Local Government (Districts, Provinces, CoK)"/>
    <m/>
    <x v="0"/>
    <m/>
    <m/>
    <s v="To be determined"/>
    <s v="Medium"/>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6"/>
    <n v="0"/>
    <n v="0"/>
    <m/>
    <m/>
    <m/>
    <m/>
    <m/>
    <s v=" 1. Support to develop the concept note                                                               2. Support to the development of feasibility study"/>
    <n v="300000"/>
    <s v="Water and Sanitation"/>
    <s v="Water Supply "/>
    <s v="Huye District"/>
    <s v="Local Government (Districts, Provinces, CoK)"/>
    <m/>
    <x v="0"/>
    <m/>
    <m/>
    <s v="To be determined"/>
    <s v="Medium"/>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7"/>
    <n v="0"/>
    <n v="0"/>
    <m/>
    <m/>
    <m/>
    <m/>
    <m/>
    <s v="Not Applicable"/>
    <s v="Not Applicable"/>
    <s v="Water and Sanitation"/>
    <s v="Water Supply "/>
    <s v="City of Kigali (CoK)"/>
    <s v="Local Government (Districts, Provinces, CoK)"/>
    <m/>
    <x v="0"/>
    <m/>
    <m/>
    <s v="To be determined"/>
    <s v="Low"/>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8"/>
    <n v="0"/>
    <n v="0"/>
    <m/>
    <m/>
    <m/>
    <m/>
    <m/>
    <s v="Not Applicable"/>
    <s v="Not Applicable"/>
    <s v="Water and Sanitation"/>
    <s v="Water Supply "/>
    <s v="City of Kigali (CoK)"/>
    <s v="Local Government (Districts, Provinces, CoK)"/>
    <m/>
    <x v="0"/>
    <m/>
    <m/>
    <s v="To be determined"/>
    <s v="Low"/>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9"/>
    <n v="0"/>
    <n v="0"/>
    <m/>
    <m/>
    <m/>
    <m/>
    <m/>
    <s v="Not Applicable"/>
    <s v="Not Applicable"/>
    <s v="Water and Sanitation"/>
    <s v="Water Supply "/>
    <s v="City of Kigali (CoK)"/>
    <s v="Local Government (Districts, Provinces, CoK)"/>
    <m/>
    <x v="0"/>
    <m/>
    <m/>
    <s v="To be determined"/>
    <s v="Low"/>
    <s v="Project"/>
    <m/>
    <m/>
    <s v="To be determined"/>
    <m/>
    <x v="9"/>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0"/>
    <n v="0"/>
    <n v="0"/>
    <m/>
    <m/>
    <m/>
    <m/>
    <m/>
    <s v=" Support to develop the concept note "/>
    <n v="250000"/>
    <s v="Water and Sanitation"/>
    <s v="Water Supply "/>
    <s v="City of Kigali (CoK)"/>
    <s v="Local Government (Districts, Provinces, CoK)"/>
    <m/>
    <x v="0"/>
    <m/>
    <m/>
    <s v="To be determined"/>
    <s v="Medium"/>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1"/>
    <n v="0"/>
    <n v="0"/>
    <m/>
    <m/>
    <m/>
    <m/>
    <m/>
    <s v="1.Review of the concept note and development of the project proposal                                                                                                   2. Support to the development of feasibility study"/>
    <n v="250000"/>
    <s v="Water and Sanitation"/>
    <s v="Water Supply "/>
    <s v="Deutsche Gesellschaft für Internationale Zusammenarbeit (GIZ)"/>
    <s v="Non Government Organizations"/>
    <m/>
    <x v="5"/>
    <n v="2021"/>
    <n v="2022"/>
    <s v="Start: 01/07/2021_x000a_End: 30/06/2022_x000a_"/>
    <s v="Medium"/>
    <s v="Project"/>
    <s v="German Federal Ministry for Economic Cooperation and Dvpt (BMZ)"/>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2"/>
    <n v="0"/>
    <n v="0"/>
    <m/>
    <m/>
    <m/>
    <m/>
    <m/>
    <s v=" 1. Support to develop the concept note                                                                        2. Purchase and distribution of  rainwater harvesting equipment "/>
    <n v="750000"/>
    <s v="Water and Sanitation"/>
    <s v="Water Supply "/>
    <s v="Rwanda Environmental   Conservation Organization (RECOR)"/>
    <s v="Non Government Organizations"/>
    <m/>
    <x v="0"/>
    <m/>
    <m/>
    <s v="To be determined"/>
    <s v="Medium"/>
    <s v="Project"/>
    <m/>
    <m/>
    <s v="To be determined"/>
    <m/>
    <x v="2"/>
    <n v="0"/>
    <s v="New area of investment"/>
  </r>
  <r>
    <x v="12"/>
    <x v="49"/>
    <s v="13.1.2 Renewable water resource availability per capita per annum (m³ /capita/a)"/>
    <s v="Rwanda is still a water scarce country with 670 m³  of water per capita per year and 25% of the population still unable to access safe drinking water in 2015 "/>
    <s v="1000 m³ /capita/a of renewable resource availability by 2030 "/>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3"/>
    <n v="8000000"/>
    <n v="4.8691418137553254E-2"/>
    <m/>
    <n v="1500000"/>
    <n v="3000000"/>
    <n v="3500000"/>
    <m/>
    <s v="Not Applicable"/>
    <s v="Not Applicable"/>
    <s v="Water and Sanitation"/>
    <s v="Water Supply "/>
    <s v="Water and Sanitation Corporation (WASAC)"/>
    <s v="Sectoral Ministry"/>
    <m/>
    <x v="4"/>
    <n v="2022"/>
    <n v="2024"/>
    <s v="Start: 01/07/2022_x000a_End: 30/06/2024_x000a_"/>
    <s v="Not Applicable"/>
    <s v="Project"/>
    <s v="GoR "/>
    <s v="Government of Rwanda(GoR)"/>
    <s v="Government of Rwanda(GoR)"/>
    <s v="3. Budgeting &amp; Investment"/>
    <x v="2"/>
    <n v="8000000"/>
    <m/>
  </r>
  <r>
    <x v="12"/>
    <x v="50"/>
    <s v="13.2.1 Percentage of catchments with water balance and allocation models"/>
    <s v="To be determined (TBD)"/>
    <s v="To be determined (TBD)"/>
    <s v="To be determined (TBD)"/>
    <n v="10000000"/>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4"/>
    <n v="11180226.628743859"/>
    <n v="1.1180226628743859"/>
    <n v="5584818.362371929"/>
    <n v="5584818.362371929"/>
    <m/>
    <n v="3529.9679999999998"/>
    <n v="7059.9359999999997"/>
    <s v="Not Applicable"/>
    <s v="Not Applicable"/>
    <s v="Environment and Natural Resources"/>
    <s v="Integrated Water Resources Management "/>
    <s v="Rwanda Water Resources Board (RWB)"/>
    <s v="Sectoral Ministry"/>
    <m/>
    <x v="2"/>
    <s v="2020*"/>
    <n v="2026"/>
    <s v="Start date: 1/7/2019_x000a_End date: 2026_x000a_"/>
    <s v="Not Applicable"/>
    <s v="Project"/>
    <s v="Netherlands/GoR"/>
    <s v="Grant/GoR"/>
    <s v="Bilateral"/>
    <s v="3. Budgeting &amp; Investment"/>
    <x v="2"/>
    <n v="11180226.628743859"/>
    <s v="Nyagatare, Rutsiro, Rubavu, Rwamagana, Muhanga, Ngororero and Gicumbi. Extended MTPIP 2026 MINECOFIN 2023-2026"/>
  </r>
  <r>
    <x v="12"/>
    <x v="50"/>
    <s v="13.2.1 Percentage of catchments with water balance and allocation model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5"/>
    <n v="0"/>
    <n v="0"/>
    <m/>
    <m/>
    <m/>
    <m/>
    <m/>
    <s v="1. Development of the project proposal                                                                                                   2. Support to the development of feasibility study"/>
    <n v="750000"/>
    <s v="Environment and Natural Resources"/>
    <s v="Integrated Water Resources Management "/>
    <s v="Rwanda Water Resources Board (RWB)"/>
    <s v="Sectoral Ministry"/>
    <s v="Dr. Hussein Bizimana"/>
    <x v="0"/>
    <m/>
    <m/>
    <s v="To be determined"/>
    <s v="High"/>
    <s v="Project"/>
    <m/>
    <m/>
    <s v="To be determined"/>
    <s v="3. Budgeting &amp; Investment"/>
    <x v="2"/>
    <n v="0"/>
    <s v="New area of investment"/>
  </r>
  <r>
    <x v="12"/>
    <x v="50"/>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6"/>
    <n v="0"/>
    <n v="0"/>
    <m/>
    <m/>
    <m/>
    <m/>
    <m/>
    <s v="Not Applicable"/>
    <s v="Not Applicable"/>
    <s v="Environment and Natural Resources"/>
    <s v="Integrated Water Resources Management "/>
    <s v="Rural Environment and Development Organization (REDO)"/>
    <s v="Non Government Organizations"/>
    <m/>
    <x v="0"/>
    <m/>
    <m/>
    <s v="To be determined"/>
    <s v="Low"/>
    <s v="Project"/>
    <m/>
    <m/>
    <s v="To be determined"/>
    <m/>
    <x v="2"/>
    <n v="0"/>
    <s v="New area of investment"/>
  </r>
  <r>
    <x v="12"/>
    <x v="50"/>
    <s v="13.2.1 Percentage of catchments with water balance and allocation models"/>
    <s v="To be determined (TBD)"/>
    <s v="To be determined (TBD)"/>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67"/>
    <n v="78000"/>
    <n v="7.7999999999999996E-3"/>
    <n v="78000"/>
    <m/>
    <m/>
    <m/>
    <m/>
    <s v="Not Applicable"/>
    <s v="Not Applicable"/>
    <s v="Environment and Natural Resources"/>
    <s v="Integrated Water Resources Management "/>
    <s v="Action  pour la Protection de l'Environnement et la  Protection des Filieres  Agricoles (APEFA)"/>
    <s v="Non Government Organizations"/>
    <m/>
    <x v="1"/>
    <s v="2020*"/>
    <n v="2021"/>
    <s v="Start date: 24/11/2019_x000a_End date: 20/10/2021_x000a_"/>
    <s v="Not Applicable"/>
    <s v="Technical Assistance"/>
    <s v="Food and Agriculture Organization of the United Nations (FAO)"/>
    <s v="Grant"/>
    <s v="Multirateral"/>
    <s v="1. Knowledge Products (Capacity Building or Technology Transfer)"/>
    <x v="2"/>
    <n v="78000"/>
    <s v="UPDATED RENGOF 2024"/>
  </r>
  <r>
    <x v="12"/>
    <x v="50"/>
    <s v="13.2.1 Percentage of catchments with water balance and allocation models"/>
    <s v="To be determined (TBD)"/>
    <s v="To be determined (TBD)"/>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52"/>
    <n v="495956.41670571407"/>
    <n v="4.9595641670571407E-2"/>
    <n v="123989.10417642852"/>
    <n v="123989.10417642852"/>
    <n v="123989.10417642852"/>
    <n v="123989.10417642852"/>
    <m/>
    <s v="Not Applicable"/>
    <s v="Not Applicable"/>
    <s v="Water and Sanitation"/>
    <s v="Water Supply "/>
    <s v="Water and Sanitation Corporation (WASAC)"/>
    <s v="Sectoral Ministry"/>
    <m/>
    <x v="2"/>
    <s v="2020*"/>
    <n v="2024"/>
    <s v="Start date: 1/7/2019_x000a_End date: 30/6/2024_x000a_"/>
    <s v="Not Applicable"/>
    <s v="Technical Assistance"/>
    <s v="Ministry of Finance and Economic Planning (MINECOFIN)/GoR"/>
    <s v="Government of Rwanda(GoR)"/>
    <s v="Government of Rwanda(GoR)"/>
    <s v="1. Knowledge Products (Capacity Building or Technology Transfer)"/>
    <x v="2"/>
    <n v="495956.41670571407"/>
    <s v="The project’s output is the development of water access roll out program for households and productive use areas connections. "/>
  </r>
  <r>
    <x v="12"/>
    <x v="50"/>
    <s v="13.2.2 % of Catchments with management committees/Task Forces (at least 30% women involved in the committees)"/>
    <s v="35% in  2018  (ENR,  SSP 2017-2024)"/>
    <s v="100% in  2018  (ENR,  SSP 2017-2024"/>
    <s v="To be determined (TBD)"/>
    <m/>
    <s v="Water"/>
    <s v="Adaptation"/>
    <s v="Ministry of Infrastructure (MININFRA)"/>
    <s v="Sectoral Ministry "/>
    <m/>
    <s v="Sectoral Ministry "/>
    <s v="To be determined (TBD)"/>
    <m/>
    <m/>
    <m/>
    <s v="Supports implementation of :                                                          -Green Growth and Climate Resilient Strategy (GGCRS, PoA 3.2 Integrated Water Resource Management),                                     - GGCRS intervention 2.1.5 Adopting smart water supply and waste monitoring in cities and industries                                                                                                                           -NST1, Priority Area 7: Promote Sustainable Management of the Environment and Natural Resources to Transition Rwanda towards a Green Economy                                                                                                                                                                                                                                                                                                                    -ENR/SSP2017-2024                                                                               -Increase the access to water services"/>
    <x v="6"/>
    <n v="0"/>
    <n v="0"/>
    <m/>
    <m/>
    <m/>
    <m/>
    <m/>
    <s v="Support to the sector for project identification"/>
    <s v="Not Applicable"/>
    <s v="To be determined"/>
    <s v="To be determined"/>
    <s v="To be detemined"/>
    <s v="To be determined"/>
    <m/>
    <x v="3"/>
    <m/>
    <m/>
    <s v="To be determined"/>
    <s v="Not Applicable"/>
    <s v="To be determined"/>
    <m/>
    <m/>
    <s v="To be determined"/>
    <m/>
    <x v="1"/>
    <m/>
    <m/>
  </r>
  <r>
    <x v="12"/>
    <x v="51"/>
    <s v="13.3.1 Number of operational hydrological stations"/>
    <s v="To be determined (TBD)"/>
    <s v="To be determined (TBD)"/>
    <s v="To be determined (TBD)"/>
    <n v="360000000"/>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8"/>
    <n v="0"/>
    <n v="0"/>
    <m/>
    <m/>
    <m/>
    <m/>
    <m/>
    <s v="Not Applicable"/>
    <s v="Not Applicable"/>
    <s v="Environment and Natural Resources"/>
    <s v="Integrated Water Resources Management "/>
    <s v="Rwanda Water Resources Board (RWB)"/>
    <s v="Sectoral Ministry"/>
    <m/>
    <x v="0"/>
    <m/>
    <m/>
    <s v="To be determined"/>
    <s v="Low"/>
    <s v="Technical Assistance"/>
    <m/>
    <m/>
    <s v="To be determined"/>
    <s v="1. Knowledge Products (Capacity Building or Technology Transfer)"/>
    <x v="2"/>
    <n v="0"/>
    <s v="New area of investment"/>
  </r>
  <r>
    <x v="12"/>
    <x v="51"/>
    <s v="13.3.1 Number of operational hydrological stations"/>
    <s v="To be determined (TBD)"/>
    <s v="To be determined (TBD)"/>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69"/>
    <n v="0"/>
    <n v="0"/>
    <m/>
    <m/>
    <m/>
    <m/>
    <m/>
    <s v=" Support to develop theproject proposal and feasibility study    "/>
    <n v="300000"/>
    <s v="Environment and Natural Resources"/>
    <s v="Integrated Water Resources Management "/>
    <s v="Rwanda Water Resources Board (RWB)"/>
    <s v="Sectoral Ministry"/>
    <s v="Alsaad Ndayizeye"/>
    <x v="0"/>
    <m/>
    <m/>
    <s v="To be determined"/>
    <s v="High"/>
    <s v="Technical Assistance"/>
    <m/>
    <m/>
    <s v="To be determined"/>
    <s v="1. Knowledge Products (Capacity Building or Technology Transfer)"/>
    <x v="2"/>
    <n v="0"/>
    <s v="New area of investment"/>
  </r>
  <r>
    <x v="12"/>
    <x v="51"/>
    <s v="13.3.1 Number of operational hydrological stations"/>
    <s v="To be determined (TBD)"/>
    <s v="To be determined (TBD)"/>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0"/>
    <n v="0"/>
    <n v="0"/>
    <m/>
    <m/>
    <m/>
    <m/>
    <m/>
    <s v="Not Applicable"/>
    <s v="Not Applicable"/>
    <s v="Environment and Natural Resources"/>
    <s v="Integrated Water Resources Management "/>
    <s v="Rwanda Water Resources Board (RWB)"/>
    <s v="Sectoral Ministry"/>
    <m/>
    <x v="0"/>
    <m/>
    <m/>
    <s v="To be determined"/>
    <s v="Low"/>
    <s v="Technical Assistance"/>
    <m/>
    <m/>
    <s v="To be determined"/>
    <s v="2. Policy, Strategy &amp; Legislation"/>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1"/>
    <n v="431197.93877041503"/>
    <n v="1.1977720521400418E-3"/>
    <n v="431197.93877041503"/>
    <m/>
    <m/>
    <m/>
    <m/>
    <s v="Not Applicable"/>
    <s v="Not Applicable"/>
    <s v="Environment and Natural Resources"/>
    <s v="Integrated Water Resources Management "/>
    <s v="Ministry of Environment (MoE)"/>
    <s v="Sectoral Ministry"/>
    <m/>
    <x v="1"/>
    <s v="2020*"/>
    <n v="2021"/>
    <s v="Start date: 1/7/2019_x000a_End date: 30/6/2021_x000a_"/>
    <s v="Not Applicable"/>
    <s v="Project"/>
    <s v="ADAPTATION FUND"/>
    <s v="Grant/GoR"/>
    <s v="Multirateral"/>
    <m/>
    <x v="2"/>
    <n v="431197.93877041503"/>
    <s v="Kayonza, Kirehe and Ngoma"/>
  </r>
  <r>
    <x v="12"/>
    <x v="51"/>
    <s v="13.3.2 Percentage of water bodies with good ambient water quality"/>
    <s v="15% of water bodies with ambient water quality by (2017/18) "/>
    <s v="45% of water bodies with ambient water quality by 2025"/>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2"/>
    <n v="1382142.7966022249"/>
    <n v="3.8392855461172916E-3"/>
    <n v="1382142.7966022249"/>
    <m/>
    <m/>
    <m/>
    <m/>
    <s v="Not Applicable"/>
    <s v="Not Applicable"/>
    <s v="Water and Sanitation"/>
    <s v="Water Supply "/>
    <s v="Water and Sanitation Corporation (WASAC)"/>
    <s v="Sectoral Ministry"/>
    <m/>
    <x v="1"/>
    <n v="2020"/>
    <n v="2021"/>
    <s v="Start: 1/7/2019_x000a_End: 31/08/2021_x000a_"/>
    <s v="Not Applicable"/>
    <s v="Project"/>
    <s v="Netherlands/GoR"/>
    <s v="Grant/GoR"/>
    <s v="Bilateral"/>
    <s v="3. Budgeting &amp; Investment"/>
    <x v="2"/>
    <n v="1382142.7966022249"/>
    <s v="Musanze and Nyabihu"/>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3"/>
    <n v="10503968.488714281"/>
    <n v="2.9177690246428561E-2"/>
    <n v="4959564.1670571407"/>
    <n v="4959564.1670571407"/>
    <m/>
    <n v="584840.15460000001"/>
    <m/>
    <s v="Not Applicable"/>
    <s v="Not Applicable"/>
    <s v="Environment and Natural Resources"/>
    <s v="Integrated Water Resources Management "/>
    <s v="Rwanda Water Resources Board (RWB)"/>
    <s v="Sectoral Ministry"/>
    <m/>
    <x v="2"/>
    <s v="2020*"/>
    <n v="2024"/>
    <s v="Start date: 7/1/2019 _x000a_End date: 30/6/2024_x000a_"/>
    <s v="Not Applicable"/>
    <s v="Project"/>
    <s v="Netherlands/GoR"/>
    <s v="Grant/GoR"/>
    <s v="Bilateral"/>
    <s v="3. Budgeting &amp; Investment"/>
    <x v="2"/>
    <n v="10503968.488714281"/>
    <s v="Reduced land degradation, river sedimentation and flooding areas of Rubavu, Nyabihu, Rutsiro and Ngororero                               (Extendesd to 2025 by adding $ 584,840.1 (MINECOFIM MTPIP 2023-2026)"/>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4"/>
    <n v="0"/>
    <n v="0"/>
    <m/>
    <m/>
    <m/>
    <m/>
    <m/>
    <s v="Not Applicable"/>
    <s v="Not Applicable"/>
    <s v="Environment and Natural Resources"/>
    <s v="Integrated Water Resources Management "/>
    <s v="International Union for Conservation of Nature (IUCN)"/>
    <s v="Sectoral Ministry"/>
    <m/>
    <x v="0"/>
    <s v="2020*"/>
    <n v="2023"/>
    <s v="Start date: 7/1/2019 _x000a_End date: 30/6/2023_x000a_"/>
    <s v="Not Applicable"/>
    <s v="Project"/>
    <s v="Embassy of the Kingdom of the_x000a_Netherlands in Rwanda"/>
    <s v="Grant/GoR"/>
    <s v="Bilateral"/>
    <s v="3. Budgeting &amp; Investment"/>
    <x v="2"/>
    <n v="0"/>
    <s v="Western Province - Rubavu, Nyabihu, Rutsiro and Ngororero. The project has yielded tangible benefits that include reduced impacts of flooding in the catchment, landscapes restored, enhanced agricultural yields and improved community livelihoods"/>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5"/>
    <n v="0"/>
    <n v="0"/>
    <m/>
    <m/>
    <m/>
    <m/>
    <m/>
    <s v=" Support to develop the concept note and feasibility study    "/>
    <n v="450000"/>
    <s v="Environment and Natural Resources"/>
    <s v="Integrated Water Resources Management "/>
    <s v="International Union for Conservation of Nature (IUCN)"/>
    <s v="Sectoral Ministry"/>
    <m/>
    <x v="5"/>
    <m/>
    <m/>
    <s v="To be determined"/>
    <s v="Medium"/>
    <s v="Project"/>
    <s v="EU"/>
    <s v="Grant/GoR"/>
    <s v="To be determined"/>
    <m/>
    <x v="2"/>
    <n v="0"/>
    <s v="new area "/>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6"/>
    <n v="24589.5"/>
    <n v="6.8304166666666662E-5"/>
    <m/>
    <m/>
    <m/>
    <n v="7800"/>
    <n v="16789.5"/>
    <s v="Not Applicable"/>
    <s v="Not Applicable"/>
    <s v="Environment and Natural Resources"/>
    <s v="Integrated Water Resources Management "/>
    <s v="Rwanda Water Resources Board (RWB)"/>
    <s v="Sectoral Ministry"/>
    <m/>
    <x v="2"/>
    <n v="2023"/>
    <n v="2026"/>
    <s v="Start date: 2023_x000a_End date: 2026_x000a_"/>
    <s v="Not Applicable"/>
    <s v="Project"/>
    <s v="Ministry of Finance and Economic Planning (MINECOFIN)/GoR"/>
    <s v="Government of Rwanda(GoR)"/>
    <s v="Government of Rwanda(GoR)"/>
    <s v="3. Budgeting &amp; Investment"/>
    <x v="2"/>
    <n v="24589.5"/>
    <s v="MINECOFIM MTPIP 2023-2026"/>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7"/>
    <n v="46013924.813220002"/>
    <n v="0.12781645781450002"/>
    <m/>
    <m/>
    <m/>
    <n v="16238445.05088"/>
    <n v="29775479.762340002"/>
    <s v="Not Applicable"/>
    <s v="Not Applicable"/>
    <s v="Environment and Natural Resources"/>
    <s v="Integrated Water Resources Management "/>
    <s v="Rwanda Water Resources Board (RWB)"/>
    <s v="Sectoral Ministry"/>
    <m/>
    <x v="2"/>
    <n v="2020"/>
    <n v="2026"/>
    <s v="Start date: 01/07/2020_x000a_End date: 30/6/2022_x000a_Extended to 2026"/>
    <s v="Not Applicable"/>
    <s v="Project"/>
    <s v="Ministry of Finance and Economic Planning (MINECOFIN)/GoR and Loan"/>
    <s v="Loan/GoR"/>
    <s v="Multirateral"/>
    <s v="3. Budgeting &amp; Investment"/>
    <x v="2"/>
    <n v="46013924.813219994"/>
    <s v="The project will contribute to securing domestic and irrigation water resources and generating hydropower in Nyagatare district (Extendesd to 2026 from $ 584,840.1 (MINECOFIM MTPIP 2023-2026)"/>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8"/>
    <n v="0"/>
    <n v="0"/>
    <m/>
    <m/>
    <m/>
    <m/>
    <m/>
    <s v=" Support to develop the concept note and feasibility study    "/>
    <n v="450000"/>
    <s v="Environment and Natural Resources"/>
    <s v="Integrated Water Resources Management "/>
    <s v="Rwanda Water Resources Board (RWB)"/>
    <s v="Sectoral Ministry"/>
    <m/>
    <x v="0"/>
    <m/>
    <m/>
    <s v="To be determined"/>
    <s v="Medium"/>
    <s v="Project"/>
    <m/>
    <m/>
    <s v="To be determined"/>
    <m/>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79"/>
    <n v="0"/>
    <n v="0"/>
    <m/>
    <m/>
    <m/>
    <m/>
    <m/>
    <s v="Not Applicable"/>
    <s v="Not Applicable"/>
    <s v="Environment and Natural Resources"/>
    <s v="Integrated Water Resources Management "/>
    <s v="Rwanda Water Resources Board (RWB)"/>
    <s v="Sectoral Ministry"/>
    <m/>
    <x v="0"/>
    <m/>
    <m/>
    <s v="To be determined"/>
    <s v="Low"/>
    <s v="Technical Assistance"/>
    <m/>
    <m/>
    <s v="To be determined"/>
    <s v="1. Knowledge Products (Capacity Building or Technology Transfer)"/>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0"/>
    <n v="0"/>
    <n v="0"/>
    <m/>
    <m/>
    <m/>
    <m/>
    <m/>
    <s v=" Support to develop the concept note and feasibility study    "/>
    <n v="450000"/>
    <s v="Environment and Natural Resources"/>
    <s v="Integrated Water Resources Management "/>
    <s v="Rwanda Water Resources Board (RWB)"/>
    <s v="Sectoral Ministry"/>
    <m/>
    <x v="0"/>
    <m/>
    <m/>
    <s v="To be determined"/>
    <s v="Medium"/>
    <s v="Project"/>
    <m/>
    <m/>
    <s v="To be determined"/>
    <s v="3. Budgeting &amp; Investment"/>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Environment or Climate Change"/>
    <s v="Environment or Climate Change"/>
    <s v="Sectoral Ministry "/>
    <s v="To be determined (TBD)"/>
    <m/>
    <s v="This project aims to restore the Upper Nyabarongo Catchment as an effort to build resilience against flooding and landslides. The most significant challenges in this catchment is soil erosion and sediment flow into the river, causing high levels of turbidity, total dissolved solids and increased risk of floods and landslides due to high slopes and climate change. "/>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1"/>
    <n v="44882721"/>
    <n v="0.124674225"/>
    <m/>
    <m/>
    <m/>
    <m/>
    <m/>
    <s v=" Full proposal development and feasibility study    "/>
    <n v="450000"/>
    <s v="Environment and Natural Resources"/>
    <s v="Integrated Water Resources Management "/>
    <s v="Rwanda Water Resources Board (RWB)"/>
    <s v="Sectoral Ministry"/>
    <m/>
    <x v="5"/>
    <m/>
    <m/>
    <s v="To be determined"/>
    <s v="Medium"/>
    <s v="Project"/>
    <s v="GCF"/>
    <m/>
    <s v="To be determined"/>
    <s v="3. Budgeting &amp; Investment"/>
    <x v="2"/>
    <n v="44882721"/>
    <s v="Full proposal in review in the NDA. The project intends to improve water quality and quantity of water bodies, as well as reduce pressures on natural resources by diversifying livelihoods."/>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2"/>
    <n v="1627012.5781373566"/>
    <n v="4.5194793837148792E-3"/>
    <n v="813506.28906867828"/>
    <n v="813506.28906867828"/>
    <m/>
    <m/>
    <m/>
    <s v="Not Applicable"/>
    <s v="Not Applicable"/>
    <s v="Environment and Natural Resources"/>
    <s v="Environmental Management"/>
    <s v="Local Administrative Development Agency (LODA)"/>
    <s v="Sectoral Ministry"/>
    <m/>
    <x v="1"/>
    <s v="2020*"/>
    <n v="2022"/>
    <s v="Start date: 1/07/2019_x000a_End date: 30/06/2022_x000a_"/>
    <s v="Not Applicable"/>
    <s v="Project"/>
    <s v="FONERWA"/>
    <s v="Grant/GoR"/>
    <s v="Government of Rwanda(GoR)"/>
    <s v="3. Budgeting &amp; Investment"/>
    <x v="2"/>
    <n v="1627012.5781373566"/>
    <s v="Ngororero, Muhanga, Karongi"/>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3"/>
    <n v="0"/>
    <n v="0"/>
    <m/>
    <m/>
    <m/>
    <m/>
    <m/>
    <s v=" Support to develop the concept note and cconduct feasibility study"/>
    <n v="550000"/>
    <s v="Environment and Natural Resources"/>
    <s v="Environmental Management"/>
    <s v="ENABEL/EMBASSY OF BELGIUM "/>
    <s v="Non Government Organizations"/>
    <m/>
    <x v="0"/>
    <m/>
    <m/>
    <s v="To be determined"/>
    <s v="Medium"/>
    <s v="Project"/>
    <m/>
    <m/>
    <s v="To be determined"/>
    <s v="3. Budgeting &amp; Investment"/>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4"/>
    <n v="0"/>
    <n v="0"/>
    <m/>
    <m/>
    <m/>
    <m/>
    <m/>
    <s v=" Support to develop the concept note and cconduct feasibility study"/>
    <n v="550000"/>
    <s v="Environment and Natural Resources"/>
    <s v="Environmental Management"/>
    <s v="Rwanda Environment Management Authority (REMA)"/>
    <s v="Sectoral Ministry"/>
    <m/>
    <x v="0"/>
    <m/>
    <m/>
    <s v="To be determined"/>
    <s v="Medium"/>
    <s v="Project"/>
    <m/>
    <m/>
    <s v="To be determined"/>
    <s v="3. Budgeting &amp; Investment"/>
    <x v="2"/>
    <n v="0"/>
    <s v="New area of investment REMA 2024"/>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5"/>
    <n v="0"/>
    <n v="0"/>
    <m/>
    <m/>
    <m/>
    <m/>
    <m/>
    <s v=" Support to develop the concept note and cconduct feasibility study"/>
    <n v="550000"/>
    <s v="Environment and Natural Resources"/>
    <s v="Environmental Management"/>
    <s v="Action  pour la Protection de l'Environnement et la  Protection des Filieres  Agricoles (APEFA)"/>
    <s v="Non Government Organizations"/>
    <m/>
    <x v="0"/>
    <m/>
    <m/>
    <s v="To be determined"/>
    <s v="Medium"/>
    <s v="Project"/>
    <m/>
    <m/>
    <s v="To be determined"/>
    <m/>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6"/>
    <n v="0"/>
    <n v="0"/>
    <m/>
    <m/>
    <m/>
    <m/>
    <m/>
    <s v=" Support to develop the concept note and cconduct feasibility study"/>
    <n v="500000"/>
    <s v="Environment and Natural Resources"/>
    <s v="Environmental Management"/>
    <s v="Action  pour la Protection de l'Environnement et la  Protection des Filieres  Agricoles (APEFA)"/>
    <s v="Non Government Organizations"/>
    <m/>
    <x v="0"/>
    <m/>
    <m/>
    <s v="To be determined"/>
    <s v="Medium"/>
    <s v="Project"/>
    <m/>
    <m/>
    <s v="To be determined"/>
    <m/>
    <x v="2"/>
    <n v="0"/>
    <s v="New area of investment"/>
  </r>
  <r>
    <x v="12"/>
    <x v="51"/>
    <s v="13.3.2 Percentage of water bodies with good ambient water quality"/>
    <s v="15% of water bodies with ambient water quality by (2017/18) "/>
    <s v="45% of water bodies with ambient water quality by 2025"/>
    <s v="To be determined (TBD)"/>
    <m/>
    <s v="Water"/>
    <s v="Adaptation"/>
    <s v="Ministry of Environment (MoE)_x000a_"/>
    <s v="Sectoral Ministry "/>
    <m/>
    <s v="Sectoral Ministry "/>
    <s v="To be determined (TBD)"/>
    <m/>
    <m/>
    <m/>
    <s v="Supports implementation of :                                                          -Green Growth and Climate Resilient Strategy (GGCRS, PoA 3.2 Integrated Water Resource Management),                                                                                                                             -NST1, Priority Area 7: Promote Sustainable Management of the Environment and Natural Resources to Transition              -NST1 Intervention: Manage and protect water catchments to mitigate disasters in partnership with local communitiesRwanda towards a Green Economy                                                                                                                                                                                                                                                                                                                    -ENR/SSP2017-2024                                                                               "/>
    <x v="687"/>
    <n v="0"/>
    <n v="0"/>
    <m/>
    <m/>
    <m/>
    <m/>
    <m/>
    <s v=" Support to develop the concept note and cconduct feasibility study"/>
    <n v="500000"/>
    <s v="Environment and Natural Resources"/>
    <s v="Environmental Management"/>
    <s v="Rwanda Water Resources Board (RWB)"/>
    <s v="Sectoral Ministry"/>
    <m/>
    <x v="0"/>
    <m/>
    <m/>
    <s v="To be determined"/>
    <s v="Medium"/>
    <s v="Project"/>
    <s v="Ministry of Finance and Economic Planning (MINECOFIN)/GoR"/>
    <m/>
    <s v="To be determined"/>
    <s v="3. Budgeting &amp; Investment"/>
    <x v="2"/>
    <n v="0"/>
    <s v="budget and timeline not mentionned"/>
  </r>
  <r>
    <x v="12"/>
    <x v="52"/>
    <s v="13.4.1 Percentage of urban population in areas covered by master plans with storm water considerations"/>
    <s v="60% (SSP 2018-2024 WASAN)"/>
    <s v="90% (SSP 2018-2024 WASAN)"/>
    <s v="To be determined (TBD)"/>
    <n v="400000000"/>
    <s v="Water"/>
    <s v="Adaptation"/>
    <s v="Ministry of Infrastructure (MININFRA)"/>
    <s v="Sectoral Ministry "/>
    <s v="Sectoral Ministry "/>
    <s v="Sectoral Ministry "/>
    <s v="To be determined (TBD)"/>
    <s v="affected Districts (Rubavu, Nyabihu, Musanze and Burera)"/>
    <s v="Establisment of Mitigation measures for flood control and Early warning system for floods in volcano area"/>
    <s v="Reduced GHG emissions from community-based DRR programs such as improved farming techniques"/>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8"/>
    <n v="18250475.69423892"/>
    <n v="4.5626189235597296E-2"/>
    <n v="17048501.82425892"/>
    <m/>
    <m/>
    <n v="671920.57764000003"/>
    <n v="530053.29234000004"/>
    <s v="Not Applicable"/>
    <s v="Not Applicable"/>
    <s v="Environment and Natural Resources"/>
    <s v="Integrated Water Resources Management "/>
    <s v="Rwanda Water Resources Board (RWB)"/>
    <s v="Sectoral Ministry"/>
    <m/>
    <x v="2"/>
    <s v="2020*"/>
    <n v="2026"/>
    <s v="Start date: 01/07/2019_x000a_Current End date: 2026_x000a_"/>
    <s v="Not Applicable"/>
    <s v="Project"/>
    <s v="Ministry of Finance and Economic Planning (MINECOFIN)/GoR"/>
    <s v="Government of Rwanda(GoR)"/>
    <s v="Government of Rwanda(GoR)"/>
    <s v="3. Budgeting &amp; Investment"/>
    <x v="2"/>
    <n v="18250475.69423892"/>
    <s v="The project’s objective is to reduce the adverse impacts of floods and likelihood of rivers in Volcanoes area during heavy rainfall                                                                                          ( Extended up to 2026 see MINECOFIN MTPIP 2023-2026)"/>
  </r>
  <r>
    <x v="12"/>
    <x v="52"/>
    <s v="13.4.1 Percentage of urban population in areas covered by master plans with storm water considerations"/>
    <s v="60% (SSP 2018-2024 WASAN)"/>
    <s v="90% (SSP 2018-2024 WASAN)"/>
    <s v="To be determined (TBD)"/>
    <m/>
    <s v="Water"/>
    <s v="Adaptation"/>
    <s v="Ministry of Infrastructure (MININFRA)"/>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89"/>
    <n v="1823993"/>
    <n v="4.5599825000000004E-3"/>
    <m/>
    <m/>
    <m/>
    <m/>
    <m/>
    <s v="Not Applicable"/>
    <s v="Not Applicable"/>
    <s v="Environment and Natural Resources"/>
    <s v="Integrated Water Resources Management "/>
    <s v="Global Green Growth Institute (GGGI)"/>
    <s v="Non Government Organizations"/>
    <m/>
    <x v="1"/>
    <n v="2020"/>
    <n v="2022"/>
    <s v="Start date: 2020_x000a_End date: 2022"/>
    <s v="Not Applicable"/>
    <s v="Technical Assistance"/>
    <s v="GCF"/>
    <s v="Grant/GoR"/>
    <s v="Multirateral"/>
    <s v="1. Knowledge Products (Capacity Building or Technology Transfer)"/>
    <x v="2"/>
    <n v="1823993"/>
    <m/>
  </r>
  <r>
    <x v="12"/>
    <x v="52"/>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0"/>
    <n v="0"/>
    <n v="0"/>
    <m/>
    <m/>
    <m/>
    <m/>
    <m/>
    <s v=" Support to develop the concept note and cconduct feasibility study"/>
    <n v="500000"/>
    <s v="Environment and Natural Resources"/>
    <s v="Integrated Water Resources Management "/>
    <s v="To be detemined"/>
    <s v="To be determined"/>
    <m/>
    <x v="0"/>
    <m/>
    <m/>
    <s v="To be determined"/>
    <s v="High"/>
    <s v="Technical Assistance"/>
    <m/>
    <m/>
    <s v="To be determined"/>
    <s v="3. Budgeting &amp; Investment"/>
    <x v="2"/>
    <n v="0"/>
    <s v="budget and timeline not mentionned"/>
  </r>
  <r>
    <x v="12"/>
    <x v="52"/>
    <s v="13.4.1 Percentage of urban population in areas covered by master plans with storm water considerations"/>
    <s v="60% (SSP 2018-2024 WASAN)"/>
    <s v="90% (SSP 2018-2024 WASAN)"/>
    <s v="To be determined (TBD)"/>
    <m/>
    <s v="Water"/>
    <s v="Adaptation"/>
    <s v="Ministry of Environment (MoE)_x000a_"/>
    <s v="Sectoral Ministry "/>
    <s v="Sectoral Ministry "/>
    <s v="Sectoral Ministry "/>
    <s v="To be determined (TBD)"/>
    <m/>
    <m/>
    <m/>
    <s v="Supports implementation of :                                                          -Green Growth and Climate Resilient Strategy (GGCRS, PoA 3.2 Integrated Water Resource Management),                                                                                                                             -NST1, Priority Area  Improved mechanisms for disaster preparedness responses and mitigation in different sectors              -NST1 Intervention: Develop a project to manage water flows from the volcano region and other rivers to mitigate related_x000a_disasters and improve water resource management                                                                                                                                                                                                                                                                                                                 -ENR/SSP2017-2024                                                                               "/>
    <x v="691"/>
    <n v="5937230.668930578"/>
    <n v="1.4843076672326445E-2"/>
    <n v="2968615.334465289"/>
    <n v="2968615.334465289"/>
    <m/>
    <m/>
    <m/>
    <s v="Not Applicable"/>
    <s v="Not Applicable"/>
    <s v="Environment and Natural Resources"/>
    <s v="Integrated Water Resources Management "/>
    <s v="City of Kigali (CoK)"/>
    <s v="Sectoral Ministry"/>
    <m/>
    <x v="1"/>
    <s v="2020*"/>
    <n v="2022"/>
    <s v="Start date: 06/12/2019_x000a_End date: 30/6/2022_x000a_"/>
    <s v="Not Applicable"/>
    <s v="Project"/>
    <s v="FONERWA"/>
    <s v="Government of Rwanda(GoR)"/>
    <s v="Government of Rwanda(GoR)"/>
    <s v="3. Budgeting &amp; Investment"/>
    <x v="2"/>
    <n v="5937230.668930578"/>
    <m/>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n v="20000000"/>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2"/>
    <n v="140693.51867147477"/>
    <n v="7.0346759335737381E-3"/>
    <n v="140693.51867147477"/>
    <m/>
    <m/>
    <m/>
    <m/>
    <s v="Not Applicable"/>
    <s v="Not Applicable"/>
    <s v="Multi-Sector"/>
    <s v="Meteorology"/>
    <s v="DUHAMIC-ADRI"/>
    <s v="Non Government Organizations"/>
    <m/>
    <x v="1"/>
    <n v="2020"/>
    <n v="2021"/>
    <s v="Start date: 2020_x000a_End date: 2021_x000a_"/>
    <s v="Not Applicable"/>
    <s v="Project"/>
    <m/>
    <s v="Grant/GoR"/>
    <s v="Multirateral"/>
    <s v="3. Budgeting &amp; Investment"/>
    <x v="6"/>
    <n v="140693.51867147477"/>
    <s v="Houses rehabilitation in Gakenke and Muhanga  Districts"/>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3"/>
    <n v="4703865.3590139262"/>
    <n v="0.23519326795069631"/>
    <n v="1175966.3397534816"/>
    <m/>
    <n v="1175966.3397534816"/>
    <n v="1175966.3397534816"/>
    <n v="1175966.3397534816"/>
    <s v="Not Applicable"/>
    <s v="Not Applicable"/>
    <s v="Multi-Sector"/>
    <s v="Meteorology"/>
    <s v="Rwanda Housing Authority (RHA)"/>
    <s v="Sectoral Ministry"/>
    <m/>
    <x v="2"/>
    <s v="2020*"/>
    <n v="2024"/>
    <s v="Start date: 1/7/2018_x000a_End date: 30/6/2024_x000a_"/>
    <s v="Not Applicable"/>
    <s v="Project"/>
    <s v="Ministry of Finance and Economic Planning (MINECOFIN)/GoR"/>
    <s v="Government of Rwanda(GoR)"/>
    <s v="Government of Rwanda(GoR)"/>
    <m/>
    <x v="6"/>
    <n v="4703865.3590139262"/>
    <s v=" The project that aims to construct houses for households’ to be relocated from high risk zone in Rubavu"/>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4"/>
    <n v="0"/>
    <n v="0"/>
    <m/>
    <m/>
    <m/>
    <m/>
    <m/>
    <s v="1.Feasibility study                                                                                                       2. Design the  Meteorological  center"/>
    <n v="700000"/>
    <s v="Multi-Sector"/>
    <s v="Meteorology"/>
    <s v="Rwanda Housing Authority (RHA)"/>
    <s v="Sectoral Ministry"/>
    <m/>
    <x v="0"/>
    <m/>
    <m/>
    <s v="To be determined"/>
    <s v="High"/>
    <s v="Project"/>
    <m/>
    <m/>
    <s v="To be determined"/>
    <m/>
    <x v="6"/>
    <n v="0"/>
    <s v="New area of investment"/>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5"/>
    <n v="10627298.25612"/>
    <n v="0.53136491280599996"/>
    <m/>
    <m/>
    <n v="2331852.4460399998"/>
    <n v="4147722.9050400001"/>
    <n v="4147722.9050400001"/>
    <m/>
    <m/>
    <s v="Multi-Sector"/>
    <s v="Meteorology"/>
    <s v="RWANDA SPACE AGENCY"/>
    <s v="Sectoral Ministry"/>
    <m/>
    <x v="2"/>
    <n v="2023"/>
    <n v="2026"/>
    <s v="Start date: 2023_x000a_End date: 2026_x000a_"/>
    <s v="Not Applicable"/>
    <s v="Project"/>
    <s v="GoR/AFD "/>
    <s v="Loan/GoR"/>
    <s v="Multirateral"/>
    <s v="3. Budgeting &amp; Investment"/>
    <x v="6"/>
    <n v="10627298.25612"/>
    <s v="New project MINECOFIN MTPIP 2024 "/>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6"/>
    <n v="0"/>
    <n v="0"/>
    <m/>
    <m/>
    <m/>
    <m/>
    <m/>
    <s v="1.Feasibility study                                                                                                       2. Design the  Meteorological  center"/>
    <n v="500000"/>
    <s v="Multi-Sector"/>
    <s v="Meteorology"/>
    <s v="Rwanda Housing Authority (RHA)"/>
    <s v="Sectoral Ministry"/>
    <m/>
    <x v="0"/>
    <m/>
    <m/>
    <s v="To be determined"/>
    <s v="High"/>
    <s v="Project"/>
    <m/>
    <m/>
    <s v="To be determined"/>
    <m/>
    <x v="6"/>
    <n v="0"/>
    <s v="New area of investment"/>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7"/>
    <n v="0"/>
    <n v="0"/>
    <m/>
    <m/>
    <m/>
    <m/>
    <m/>
    <s v="Not Applicable"/>
    <s v="Not Applicable"/>
    <s v="Multi-Sector"/>
    <s v="Meteorology"/>
    <s v="Meteo Rwanda"/>
    <s v="Sectoral Ministry"/>
    <m/>
    <x v="0"/>
    <m/>
    <m/>
    <s v="To be determined"/>
    <s v="Low"/>
    <s v="Technical Assistance"/>
    <m/>
    <m/>
    <s v="To be determined"/>
    <s v="1. Knowledge Products (Capacity Building or Technology Transfer)"/>
    <x v="6"/>
    <n v="0"/>
    <s v="New area of investment"/>
  </r>
  <r>
    <x v="14"/>
    <x v="53"/>
    <s v="14.1.1 Number of population covered by Disaster risk reduction (DRR) programs disaggregated by gender "/>
    <s v="85% occurred extreme weather events  were  warned in lead time (2020-2021)"/>
    <s v="95% occurred extreme weather events  were  warned in lead time by 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8"/>
    <n v="0"/>
    <n v="0"/>
    <m/>
    <m/>
    <m/>
    <m/>
    <m/>
    <s v=" Support to develop the concept note "/>
    <n v="250000"/>
    <s v="Multi-Sector"/>
    <s v="Meteorology"/>
    <s v="Meteo Rwanda"/>
    <s v="Sectoral Ministry"/>
    <m/>
    <x v="0"/>
    <m/>
    <m/>
    <s v="To be determined"/>
    <s v="Medium"/>
    <s v="Technical Assistance"/>
    <m/>
    <m/>
    <s v="To be determined"/>
    <s v="1. Knowledge Products (Capacity Building or Technology Transfer)"/>
    <x v="6"/>
    <n v="0"/>
    <s v="New area of investment"/>
  </r>
  <r>
    <x v="14"/>
    <x v="53"/>
    <s v="14.1.2 Number of effective city contingency plans developed with gender consideration"/>
    <s v="To be determined (TBD)"/>
    <s v="To be determined (TBD)"/>
    <s v="To be determined (TBD)"/>
    <m/>
    <s v="Multi-sector"/>
    <s v="Adaptation"/>
    <s v="Ministry in Charge of Emergency Management (MINEMA)"/>
    <s v="Sectoral Ministry "/>
    <s v="Sectoral Ministry "/>
    <s v="Sectoral Ministry "/>
    <s v="To be determined (TBD)"/>
    <s v="MoE (Meteo Rwanda, REMA, RWB, MINALOC, MININFRA, NISR)"/>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x v="699"/>
    <n v="0"/>
    <n v="0"/>
    <m/>
    <m/>
    <m/>
    <m/>
    <m/>
    <s v="Not Applicable"/>
    <s v="Not Applicable"/>
    <s v="Multi-Sector"/>
    <s v="Meteorology"/>
    <s v="Ministry of Emergencies Management (MINEMA)"/>
    <s v="Sectoral Ministry"/>
    <m/>
    <x v="0"/>
    <m/>
    <m/>
    <s v="To be determined"/>
    <s v="Low"/>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n v="10000000"/>
    <s v="Multi-sector"/>
    <s v="Adaptation"/>
    <s v="Ministry in Charge of Emergency Management (MINEMA)"/>
    <s v="Sectoral Ministry "/>
    <s v="Sectoral Ministry "/>
    <s v="Sectoral Ministry "/>
    <s v="Munyarugero Jean / METEO RWANDA ; 0788684086"/>
    <s v="MoE (Meteo Rwanda, REMA, RWB, MINALOC, MININFRA, NISR)"/>
    <m/>
    <s v="Reduced GHG emissions from community-based DRR programs such as improved farming techniques"/>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0"/>
    <n v="853722.37"/>
    <n v="8.5372237000000004E-2"/>
    <n v="374000.3"/>
    <n v="279722.07"/>
    <n v="200000"/>
    <m/>
    <m/>
    <s v="Not Applicable"/>
    <s v="Not Applicable"/>
    <s v="Multi-Sector"/>
    <s v="Meteorology"/>
    <s v="Meteo Rwanda"/>
    <s v="Sectoral Ministry"/>
    <m/>
    <x v="2"/>
    <s v="2020*"/>
    <n v="2024"/>
    <s v="Start Date: 3/12/2018  _x000a_End date: 30/6/2023                   Extended to 2024_x000a_"/>
    <s v="Not Applicable"/>
    <s v="Technical Assistance"/>
    <s v="UNDP"/>
    <s v="Grant/GoR"/>
    <s v="Multirateral"/>
    <s v="1. Knowledge Products (Capacity Building or Technology Transfer)"/>
    <x v="6"/>
    <n v="853722.37"/>
    <s v="Reduced GHG emissions from community-based DRR programs_x000a_such as improved farming techniques Countrywide.                    Updated ongoing-ongoing from $359,820 UNDP-2024)"/>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1"/>
    <n v="0"/>
    <n v="0"/>
    <m/>
    <m/>
    <m/>
    <m/>
    <m/>
    <s v="Not Applicable"/>
    <s v="Not Applicable"/>
    <s v="Multi-Sector"/>
    <s v="Meteorology"/>
    <s v="Meteo Rwanda"/>
    <s v="Sectoral Ministry"/>
    <m/>
    <x v="0"/>
    <m/>
    <m/>
    <s v="To be determined"/>
    <s v="Low"/>
    <s v="Technical Assistance"/>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2"/>
    <n v="0"/>
    <n v="0"/>
    <m/>
    <m/>
    <m/>
    <m/>
    <m/>
    <s v="1. Support to develop the concept note                                                   2.Feasibility study                                                                                                       3. Design the  Meteorological  center "/>
    <n v="250000"/>
    <s v="Multi-Sector"/>
    <s v="Meteorology"/>
    <s v="Meteo Rwanda"/>
    <s v="Sectoral Ministry"/>
    <m/>
    <x v="0"/>
    <m/>
    <m/>
    <s v="To be determined"/>
    <s v="Medium"/>
    <s v="Technical Assistance"/>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3"/>
    <n v="0"/>
    <n v="0"/>
    <m/>
    <m/>
    <m/>
    <m/>
    <m/>
    <s v=" 1. Support to develop the concept note                                                                      2. Stakeholder engagement "/>
    <n v="250000"/>
    <s v="Multi-Sector"/>
    <s v="Meteorology"/>
    <s v="Meteo Rwanda"/>
    <s v="Sectoral Ministry"/>
    <m/>
    <x v="0"/>
    <m/>
    <m/>
    <s v="To be determined"/>
    <s v="Medium"/>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4"/>
    <n v="0"/>
    <n v="0"/>
    <m/>
    <m/>
    <m/>
    <m/>
    <m/>
    <s v=" Support to develop the concept note and Feasibility study "/>
    <n v="250000"/>
    <s v="Multi-Sector"/>
    <s v="Meteorology"/>
    <s v="Meteo Rwanda"/>
    <s v="Sectoral Ministry"/>
    <m/>
    <x v="0"/>
    <m/>
    <m/>
    <s v="To be determined"/>
    <s v="Medium"/>
    <s v="Technical Assistance"/>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in Charge of Emergency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5"/>
    <n v="0"/>
    <n v="0"/>
    <m/>
    <m/>
    <m/>
    <m/>
    <m/>
    <s v=" Support to develop the concept note  and conduct Feasibility study "/>
    <n v="300000"/>
    <s v="Multi-Sector"/>
    <s v="Meteorology"/>
    <s v="Meteo Rwanda"/>
    <s v="Sectoral Ministry"/>
    <m/>
    <x v="0"/>
    <m/>
    <m/>
    <s v="To be determined"/>
    <s v="Medium"/>
    <s v="Technical Assistance"/>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6"/>
    <n v="10539073.854996424"/>
    <n v="1.0539073854996424"/>
    <m/>
    <m/>
    <m/>
    <m/>
    <m/>
    <s v="Not Applicable"/>
    <s v="Not Applicable"/>
    <s v="Multi-Sector"/>
    <s v="Meteorology"/>
    <s v="Ministry of Emergencies Management (MINEMA)"/>
    <s v="Sectoral Ministry"/>
    <m/>
    <x v="2"/>
    <n v="2020"/>
    <n v="2023"/>
    <s v="Start date: 1/7/2020_x000a_End date: 30/6/2023_x000a_"/>
    <s v="Not Applicable"/>
    <s v="Project"/>
    <s v="Ministry of Finance and Economic Planning (MINECOFIN)/GoR"/>
    <s v="Government of Rwanda(GoR)"/>
    <s v="Government of Rwanda(GoR)"/>
    <m/>
    <x v="6"/>
    <n v="10539073.854996424"/>
    <s v="Building resilience to minimize the effects of lightening hazard risks on human, material, environmental dimensions’ capacity Rutsiro"/>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7"/>
    <n v="0"/>
    <n v="0"/>
    <m/>
    <m/>
    <m/>
    <m/>
    <m/>
    <s v="1.Review of the concept note and development of the project proposal                 "/>
    <n v="250000"/>
    <s v="Multi-Sector"/>
    <s v="Meteorology"/>
    <s v="Ministry of Emergencies Management (MINEMA)"/>
    <s v="Sectoral Ministry"/>
    <m/>
    <x v="5"/>
    <m/>
    <m/>
    <s v="To be determined"/>
    <s v="High"/>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8"/>
    <n v="0"/>
    <n v="0"/>
    <m/>
    <m/>
    <m/>
    <m/>
    <m/>
    <s v="1.Review of the concept note and development of the project proposal              2. Support to the development of feasibility study"/>
    <n v="250000"/>
    <s v="Multi-Sector"/>
    <s v="Meteorology"/>
    <s v="Ministry of Emergencies Management (MINEMA)"/>
    <s v="Sectoral Ministry"/>
    <m/>
    <x v="5"/>
    <m/>
    <m/>
    <s v="To be determined"/>
    <s v="Medium"/>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09"/>
    <n v="0"/>
    <n v="0"/>
    <m/>
    <m/>
    <m/>
    <m/>
    <m/>
    <s v="1.Review of the concept note and development of the project proposal           2. Coonduct capacity need assessment"/>
    <n v="250000"/>
    <s v="Multi-Sector"/>
    <s v="Meteorology"/>
    <s v="Ministry of Emergencies Management (MINEMA)"/>
    <s v="Sectoral Ministry"/>
    <m/>
    <x v="5"/>
    <m/>
    <m/>
    <s v="To be determined"/>
    <s v="Medium"/>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0"/>
    <n v="0"/>
    <n v="0"/>
    <m/>
    <m/>
    <m/>
    <m/>
    <m/>
    <s v="1.Review of the concept note and development of the project proposal            2. Develop mainstreaming tools"/>
    <n v="250000"/>
    <s v="Multi-Sector"/>
    <s v="Meteorology"/>
    <s v="Ministry of Emergencies Management (MINEMA)"/>
    <s v="Sectoral Ministry"/>
    <m/>
    <x v="5"/>
    <m/>
    <m/>
    <s v="To be determined"/>
    <s v="Medium"/>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m/>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1"/>
    <n v="0"/>
    <n v="0"/>
    <m/>
    <m/>
    <m/>
    <m/>
    <m/>
    <s v="1.Review of the concept note and development of the project proposal             2. Support to the development of feasibility study. Construction design "/>
    <n v="250000"/>
    <s v="Multi-Sector"/>
    <s v="Meteorology"/>
    <s v="Ministry of Emergencies Management (MINEMA)"/>
    <s v="Sectoral Ministry"/>
    <m/>
    <x v="5"/>
    <m/>
    <m/>
    <s v="To be determined"/>
    <s v="Medium"/>
    <s v="Project"/>
    <m/>
    <m/>
    <s v="To be determined"/>
    <m/>
    <x v="6"/>
    <n v="0"/>
    <s v="New area of investment"/>
  </r>
  <r>
    <x v="14"/>
    <x v="54"/>
    <s v="14.2.1 Percentage of extreme weather events for which advance warning was provided at least 30 minutes in advance"/>
    <s v="85% occurred extreme weather events  were  warned in lead time (SSP ENR sector  2018-2024)"/>
    <s v="95% occurred extreme weather events    warned in lead time (SSP ENR sector  2018-2024)"/>
    <s v="To be determined (TBD)"/>
    <m/>
    <s v="Multi-sector"/>
    <s v="Adaptation"/>
    <s v="Ministry of Emergencies Management (MINEMA)"/>
    <s v="Sectoral Ministry "/>
    <s v="Sectoral Ministry "/>
    <s v="Sectoral Ministry "/>
    <s v="To be determined (TBD)"/>
    <m/>
    <m/>
    <m/>
    <s v="Supports implementation of :                                                          -GGCRS, PoA 3, SI 2.2.3  Improving disaster resilience through integrated urban stormwater and drainage management                                                                                                                           -NST1, Priority Area 7: Promote Sustainable Management of the Environment and Natural Resources to Transition              -NST1 Intervention: Develop a project to manage water flows from the volcano region and other rivers to mitigate related_x000a_disasters and improve water resource management                                                                                                                                                                                                                                                                                                                 -ENR/SSP2017-2024   response to disaster across the Country "/>
    <x v="712"/>
    <n v="2017516.0497540913"/>
    <n v="0.20175160497540914"/>
    <n v="672505.34991803044"/>
    <n v="672505.34991803044"/>
    <n v="672505.34991803044"/>
    <m/>
    <m/>
    <s v="Not Applicable"/>
    <s v="Not Applicable"/>
    <s v="Multi-Sector"/>
    <s v="Meteorology"/>
    <s v="Ministry of Emergencies Management (MINEMA)"/>
    <s v="Sectoral Ministry"/>
    <m/>
    <x v="2"/>
    <s v="2020*"/>
    <n v="2023"/>
    <s v="Start date: 01/07/2019_x000a_End date: 30/06/2023_x000a_"/>
    <s v="Not Applicable"/>
    <s v="Technical Assistance"/>
    <s v="UNDP"/>
    <s v="Grant/GoR"/>
    <s v="Multirateral"/>
    <m/>
    <x v="6"/>
    <n v="2017516.0497540913"/>
    <s v=" Improved technical capacities of institutions at national, district and community level to reduce risks, manage and respond to natural disasters. Countrywide"/>
  </r>
  <r>
    <x v="15"/>
    <x v="55"/>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n v="185000000"/>
    <s v="Multi-sector"/>
    <s v="Adaptation"/>
    <s v="Ministry of Health (MINISANTE)"/>
    <s v="Sectoral Ministry "/>
    <s v="Sectoral Ministry "/>
    <s v="Sectoral Ministry "/>
    <s v="To be determined (TBD)"/>
    <s v="Meteo Rwanda, Civil_x000a_society"/>
    <m/>
    <s v="Challenging to evaluate the several factors for health related GHG emissions"/>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3"/>
    <n v="58586976.618040144"/>
    <n v="0.31668636009751427"/>
    <n v="24879863.378500145"/>
    <m/>
    <m/>
    <n v="17167117.79874"/>
    <n v="16539995.4408"/>
    <s v="Not Applicable"/>
    <s v="Not Applicable"/>
    <s v="Health"/>
    <s v="Health"/>
    <s v="Rwanda Biomedical Center (RBC)"/>
    <s v="Sectoral Ministry"/>
    <m/>
    <x v="2"/>
    <s v="2020*"/>
    <n v="2026"/>
    <s v="Start date: 01/01/2018_x000a_End date: 30/06/2021              Extended to 2026_x000a_"/>
    <s v="Not Applicable"/>
    <s v="Project"/>
    <s v="Global Fund"/>
    <s v="Grant/GoR"/>
    <s v="Multirateral"/>
    <s v="3. Budgeting &amp; Investment"/>
    <x v="6"/>
    <n v="56360886.99046015"/>
    <s v="The purpose of the project is to eliminate malaria deaths by 2017 and reduce malaria morbidity pre-elimination level of less than 5%.                                                                                          Extended from $24,879,863 in 2018-2023 .See MINEFOFIN MTPIP 2023-2026"/>
  </r>
  <r>
    <x v="15"/>
    <x v="55"/>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4"/>
    <n v="42207.203073026962"/>
    <n v="2.2814704363798358E-4"/>
    <n v="42207.203073026962"/>
    <m/>
    <m/>
    <m/>
    <m/>
    <s v="Not Applicable"/>
    <s v="Not Applicable"/>
    <s v="Health"/>
    <s v="Health"/>
    <s v="Rwanda Biomedical Center (RBC)"/>
    <s v="Sectoral Ministry"/>
    <m/>
    <x v="1"/>
    <s v="2020*"/>
    <n v="2021"/>
    <s v="Start date: 1/9/2016_x000a_End date: 31/8/2021_x000a_"/>
    <s v="Not Applicable"/>
    <s v="Project"/>
    <s v="Global Fund"/>
    <s v="Grant/GoR"/>
    <s v="Multirateral"/>
    <m/>
    <x v="6"/>
    <n v="42207.203073026962"/>
    <s v="Countrywide"/>
  </r>
  <r>
    <x v="15"/>
    <x v="55"/>
    <s v="15.1.1  Mortality rate per 1,000 population related to  environmental causes (vector borne disease and air pollution) disaggregated by gender (UNDP/NDC support programm 2019: gender responsive indicators)"/>
    <s v="4.5  in 2020 (SSP Health sector  2018-2024)"/>
    <s v="3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5"/>
    <n v="491979.01362902491"/>
    <n v="2.659346019616351E-3"/>
    <n v="245989.50681451245"/>
    <n v="245989.50681451245"/>
    <m/>
    <m/>
    <m/>
    <s v="Not Applicable"/>
    <s v="Not Applicable"/>
    <s v="Health"/>
    <s v="Health"/>
    <s v="Rwanda Biomedical Center (RBC)"/>
    <s v="Sectoral Ministry"/>
    <m/>
    <x v="1"/>
    <s v="2020*"/>
    <n v="2022"/>
    <s v="Start date: 1/7/2019      _x000a_End date: 30/6/2022_x000a_"/>
    <s v="Not Applicable"/>
    <s v="Technical Assistance"/>
    <s v="WHO"/>
    <s v="Grant/GoR"/>
    <s v="Multirateral"/>
    <m/>
    <x v="6"/>
    <n v="491979.01362902491"/>
    <s v="The main project output is technical assistance in support to a strengthened health system"/>
  </r>
  <r>
    <x v="15"/>
    <x v="55"/>
    <s v="15.1.1  Mortality rate per 1,000 population related to  environmental causes (vector borne disease and air pollution) disaggregated by gender (UNDP/NDC support programm 2019: gender responsive indicators)"/>
    <s v="4.5  in 2020 (SSP Health sector  2018-2024)"/>
    <s v="4 by 2024 (SSP Health sector 2018-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716"/>
    <n v="0"/>
    <n v="0"/>
    <m/>
    <m/>
    <m/>
    <m/>
    <m/>
    <s v=" Support to develop the concept note and develop awereness materials"/>
    <n v="25000"/>
    <s v="Health"/>
    <s v="Health"/>
    <s v="Ministry of Health (MINISANTE)"/>
    <s v="Sectoral Ministry"/>
    <m/>
    <x v="0"/>
    <m/>
    <m/>
    <s v="To be determined"/>
    <s v="Medium"/>
    <s v="Project"/>
    <m/>
    <m/>
    <s v="To be determined"/>
    <m/>
    <x v="6"/>
    <n v="0"/>
    <s v="New area of investment"/>
  </r>
  <r>
    <x v="15"/>
    <x v="55"/>
    <s v="15.1.2 Percentage of Public Health Facilities (RH,PH,DH and HC) with effective waste management systems according to MOH / WHO standards (4th Health SSP, 2017-2024 p. 37)"/>
    <s v="76% (2016-2017)"/>
    <s v="100% (2023-2024)"/>
    <s v="To be determined (TBD)"/>
    <m/>
    <s v="Multi-sector"/>
    <s v="Adaptation"/>
    <s v="Ministry of Health (MINISANTE)"/>
    <s v="Sectoral Ministry "/>
    <s v="Sectoral Ministry "/>
    <s v="Sectoral Ministry "/>
    <s v="To be determined (TBD)"/>
    <m/>
    <m/>
    <m/>
    <s v="Supports implementation of :                                                          -GGCRS, strategic objective to ensure Social Protection, Improved Health and Disaster Risk Reduction that reduces vulnerability to climate change impacts                                                                                                              -NST1, Priority Area 3:  Enhanced demographic dividend through ensuring access to health for all                                                                                                                                                                                                                                                                               -Health /SSP2017-2024                                                                                 - intervention Prevention  and control of environmental related diseases"/>
    <x v="6"/>
    <n v="0"/>
    <n v="0"/>
    <m/>
    <m/>
    <m/>
    <m/>
    <m/>
    <s v="Not Applicable"/>
    <m/>
    <s v="To be determined"/>
    <s v="To be determined"/>
    <s v="To be detemined"/>
    <s v="To be determined"/>
    <m/>
    <x v="3"/>
    <m/>
    <m/>
    <s v="To be determined"/>
    <s v="Not Applicable"/>
    <s v="To be determined"/>
    <m/>
    <m/>
    <s v="To be determined"/>
    <m/>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63787-415A-49E5-9ED7-50C4C89662D8}" name="PivotTable10"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95:D112" firstHeaderRow="1" firstDataRow="2"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7"/>
        <item x="0"/>
        <item m="1" x="17"/>
        <item x="11"/>
        <item x="4"/>
        <item x="8"/>
        <item x="2"/>
        <item x="13"/>
        <item x="9"/>
        <item x="14"/>
        <item x="10"/>
        <item x="3"/>
        <item x="15"/>
        <item x="6"/>
        <item x="5"/>
        <item x="16"/>
        <item x="12"/>
        <item x="1"/>
        <item t="default"/>
      </items>
    </pivotField>
    <pivotField showAll="0"/>
    <pivotField showAll="0"/>
    <pivotField showAll="0"/>
    <pivotField axis="axisCol" showAll="0" sortType="descending">
      <items count="7">
        <item x="0"/>
        <item h="1" x="3"/>
        <item h="1" x="4"/>
        <item h="1" x="2"/>
        <item x="5"/>
        <item h="1" x="1"/>
        <item t="default"/>
      </items>
    </pivotField>
    <pivotField showAll="0"/>
    <pivotField showAll="0"/>
    <pivotField showAll="0"/>
    <pivotField showAll="0"/>
    <pivotField showAll="0">
      <items count="5">
        <item x="0"/>
        <item x="1"/>
        <item h="1" x="3"/>
        <item h="1" x="2"/>
        <item t="default"/>
      </items>
    </pivotField>
    <pivotField showAll="0"/>
    <pivotField showAll="0"/>
    <pivotField showAll="0"/>
    <pivotField showAll="0"/>
    <pivotField showAll="0"/>
    <pivotField dataField="1" showAll="0"/>
    <pivotField showAll="0"/>
  </pivotFields>
  <rowFields count="1">
    <field x="29"/>
  </rowFields>
  <rowItems count="16">
    <i>
      <x/>
    </i>
    <i>
      <x v="1"/>
    </i>
    <i>
      <x v="3"/>
    </i>
    <i>
      <x v="4"/>
    </i>
    <i>
      <x v="5"/>
    </i>
    <i>
      <x v="6"/>
    </i>
    <i>
      <x v="7"/>
    </i>
    <i>
      <x v="8"/>
    </i>
    <i>
      <x v="9"/>
    </i>
    <i>
      <x v="10"/>
    </i>
    <i>
      <x v="11"/>
    </i>
    <i>
      <x v="12"/>
    </i>
    <i>
      <x v="13"/>
    </i>
    <i>
      <x v="14"/>
    </i>
    <i>
      <x v="15"/>
    </i>
    <i t="grand">
      <x/>
    </i>
  </rowItems>
  <colFields count="1">
    <field x="33"/>
  </colFields>
  <colItems count="3">
    <i>
      <x/>
    </i>
    <i>
      <x v="4"/>
    </i>
    <i t="grand">
      <x/>
    </i>
  </colItems>
  <dataFields count="1">
    <dataField name="Count of Budget Consolidated" fld="44" subtotal="count" baseField="33" baseItem="3"/>
  </dataFields>
  <formats count="9">
    <format dxfId="440">
      <pivotArea type="all" dataOnly="0" outline="0" fieldPosition="0"/>
    </format>
    <format dxfId="439">
      <pivotArea outline="0" collapsedLevelsAreSubtotals="1" fieldPosition="0"/>
    </format>
    <format dxfId="438">
      <pivotArea field="38" type="button" dataOnly="0" labelOnly="1" outline="0"/>
    </format>
    <format dxfId="437">
      <pivotArea dataOnly="0" labelOnly="1" outline="0" axis="axisValues" fieldPosition="0"/>
    </format>
    <format dxfId="436">
      <pivotArea dataOnly="0" labelOnly="1" grandRow="1" outline="0" fieldPosition="0"/>
    </format>
    <format dxfId="435">
      <pivotArea dataOnly="0" labelOnly="1" outline="0" axis="axisValues" fieldPosition="0"/>
    </format>
    <format dxfId="434">
      <pivotArea grandRow="1" outline="0" collapsedLevelsAreSubtotals="1" fieldPosition="0"/>
    </format>
    <format dxfId="433">
      <pivotArea outline="0" collapsedLevelsAreSubtotals="1" fieldPosition="0"/>
    </format>
    <format dxfId="432">
      <pivotArea grandRow="1" outline="0" collapsedLevelsAreSubtotals="1" fieldPosition="0"/>
    </format>
  </formats>
  <chartFormats count="2">
    <chartFormat chart="17" format="0" series="1">
      <pivotArea type="data" outline="0" fieldPosition="0">
        <references count="2">
          <reference field="4294967294" count="1" selected="0">
            <x v="0"/>
          </reference>
          <reference field="33" count="1" selected="0">
            <x v="0"/>
          </reference>
        </references>
      </pivotArea>
    </chartFormat>
    <chartFormat chart="17" format="1" series="1">
      <pivotArea type="data" outline="0" fieldPosition="0">
        <references count="2">
          <reference field="4294967294" count="1" selected="0">
            <x v="0"/>
          </reference>
          <reference field="3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9"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5">
  <location ref="A64:B67"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h="1" x="3"/>
        <item h="1" x="2"/>
        <item t="default"/>
      </items>
    </pivotField>
    <pivotField showAll="0"/>
    <pivotField showAll="0"/>
    <pivotField showAll="0"/>
    <pivotField showAll="0"/>
    <pivotField showAll="0"/>
    <pivotField dataField="1" showAll="0"/>
    <pivotField showAll="0"/>
  </pivotFields>
  <rowFields count="1">
    <field x="38"/>
  </rowFields>
  <rowItems count="3">
    <i>
      <x/>
    </i>
    <i>
      <x v="1"/>
    </i>
    <i t="grand">
      <x/>
    </i>
  </rowItems>
  <colItems count="1">
    <i/>
  </colItems>
  <dataFields count="1">
    <dataField name="Sum of Budget Consolidated" fld="44" baseField="0" baseItem="0" numFmtId="3"/>
  </dataFields>
  <formats count="10">
    <format dxfId="450">
      <pivotArea type="all" dataOnly="0" outline="0" fieldPosition="0"/>
    </format>
    <format dxfId="449">
      <pivotArea outline="0" collapsedLevelsAreSubtotals="1" fieldPosition="0"/>
    </format>
    <format dxfId="448">
      <pivotArea field="38" type="button" dataOnly="0" labelOnly="1" outline="0" axis="axisRow" fieldPosition="0"/>
    </format>
    <format dxfId="447">
      <pivotArea dataOnly="0" labelOnly="1" outline="0" axis="axisValues" fieldPosition="0"/>
    </format>
    <format dxfId="446">
      <pivotArea dataOnly="0" labelOnly="1" fieldPosition="0">
        <references count="1">
          <reference field="38" count="0"/>
        </references>
      </pivotArea>
    </format>
    <format dxfId="445">
      <pivotArea dataOnly="0" labelOnly="1" grandRow="1" outline="0" fieldPosition="0"/>
    </format>
    <format dxfId="444">
      <pivotArea dataOnly="0" labelOnly="1" outline="0" axis="axisValues" fieldPosition="0"/>
    </format>
    <format dxfId="443">
      <pivotArea grandRow="1" outline="0" collapsedLevelsAreSubtotals="1" fieldPosition="0"/>
    </format>
    <format dxfId="442">
      <pivotArea outline="0" collapsedLevelsAreSubtotals="1" fieldPosition="0"/>
    </format>
    <format dxfId="441">
      <pivotArea grandRow="1" outline="0" collapsedLevelsAreSubtotals="1" fieldPosition="0"/>
    </format>
  </formats>
  <chartFormats count="3">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38" count="1" selected="0">
            <x v="0"/>
          </reference>
        </references>
      </pivotArea>
    </chartFormat>
    <chartFormat chart="12" format="2">
      <pivotArea type="data" outline="0" fieldPosition="0">
        <references count="2">
          <reference field="4294967294" count="1" selected="0">
            <x v="0"/>
          </reference>
          <reference field="3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B1A391-8D6A-49E2-AE50-F4755178A5DF}"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29:B36"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h="1" x="3"/>
        <item h="1" x="2"/>
        <item t="default"/>
      </items>
    </pivotField>
    <pivotField showAll="0"/>
    <pivotField axis="axisRow" showAll="0">
      <items count="8">
        <item x="3"/>
        <item x="2"/>
        <item x="1"/>
        <item x="5"/>
        <item x="6"/>
        <item x="4"/>
        <item h="1" x="0"/>
        <item t="default"/>
      </items>
    </pivotField>
    <pivotField showAll="0"/>
    <pivotField showAll="0"/>
    <pivotField showAll="0"/>
    <pivotField showAll="0"/>
    <pivotField showAll="0"/>
  </pivotFields>
  <rowFields count="1">
    <field x="40"/>
  </rowFields>
  <rowItems count="7">
    <i>
      <x/>
    </i>
    <i>
      <x v="1"/>
    </i>
    <i>
      <x v="2"/>
    </i>
    <i>
      <x v="3"/>
    </i>
    <i>
      <x v="4"/>
    </i>
    <i>
      <x v="5"/>
    </i>
    <i t="grand">
      <x/>
    </i>
  </rowItems>
  <colItems count="1">
    <i/>
  </colItems>
  <dataFields count="1">
    <dataField name="Sum of US$ Committed" fld="19" baseField="0" baseItem="0"/>
  </dataFields>
  <formats count="9">
    <format dxfId="459">
      <pivotArea type="all" dataOnly="0" outline="0" fieldPosition="0"/>
    </format>
    <format dxfId="458">
      <pivotArea outline="0" collapsedLevelsAreSubtotals="1" fieldPosition="0"/>
    </format>
    <format dxfId="457">
      <pivotArea field="38" type="button" dataOnly="0" labelOnly="1" outline="0"/>
    </format>
    <format dxfId="456">
      <pivotArea dataOnly="0" labelOnly="1" outline="0" axis="axisValues" fieldPosition="0"/>
    </format>
    <format dxfId="455">
      <pivotArea dataOnly="0" labelOnly="1" grandRow="1" outline="0" fieldPosition="0"/>
    </format>
    <format dxfId="454">
      <pivotArea dataOnly="0" labelOnly="1" outline="0" axis="axisValues" fieldPosition="0"/>
    </format>
    <format dxfId="453">
      <pivotArea grandRow="1" outline="0" collapsedLevelsAreSubtotals="1" fieldPosition="0"/>
    </format>
    <format dxfId="452">
      <pivotArea outline="0" collapsedLevelsAreSubtotals="1" fieldPosition="0"/>
    </format>
    <format dxfId="451">
      <pivotArea grandRow="1" outline="0" collapsedLevelsAreSubtotals="1" fieldPosition="0"/>
    </format>
  </formats>
  <chartFormats count="7">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40" count="1" selected="0">
            <x v="0"/>
          </reference>
        </references>
      </pivotArea>
    </chartFormat>
    <chartFormat chart="15" format="17">
      <pivotArea type="data" outline="0" fieldPosition="0">
        <references count="2">
          <reference field="4294967294" count="1" selected="0">
            <x v="0"/>
          </reference>
          <reference field="40" count="1" selected="0">
            <x v="1"/>
          </reference>
        </references>
      </pivotArea>
    </chartFormat>
    <chartFormat chart="15" format="18">
      <pivotArea type="data" outline="0" fieldPosition="0">
        <references count="2">
          <reference field="4294967294" count="1" selected="0">
            <x v="0"/>
          </reference>
          <reference field="40" count="1" selected="0">
            <x v="2"/>
          </reference>
        </references>
      </pivotArea>
    </chartFormat>
    <chartFormat chart="15" format="19">
      <pivotArea type="data" outline="0" fieldPosition="0">
        <references count="2">
          <reference field="4294967294" count="1" selected="0">
            <x v="0"/>
          </reference>
          <reference field="40" count="1" selected="0">
            <x v="3"/>
          </reference>
        </references>
      </pivotArea>
    </chartFormat>
    <chartFormat chart="15" format="20">
      <pivotArea type="data" outline="0" fieldPosition="0">
        <references count="2">
          <reference field="4294967294" count="1" selected="0">
            <x v="0"/>
          </reference>
          <reference field="40" count="1" selected="0">
            <x v="4"/>
          </reference>
        </references>
      </pivotArea>
    </chartFormat>
    <chartFormat chart="15" format="21">
      <pivotArea type="data" outline="0" fieldPosition="0">
        <references count="2">
          <reference field="4294967294" count="1" selected="0">
            <x v="0"/>
          </reference>
          <reference field="4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20"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0"/>
        <item x="11"/>
        <item x="2"/>
        <item x="3"/>
        <item x="14"/>
        <item x="10"/>
        <item x="7"/>
        <item x="15"/>
        <item x="13"/>
        <item h="1" x="1"/>
        <item x="8"/>
        <item x="4"/>
        <item x="6"/>
        <item x="9"/>
        <item x="5"/>
        <item x="16"/>
        <item m="1"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9"/>
  </rowFields>
  <rowItems count="17">
    <i>
      <x/>
    </i>
    <i>
      <x v="1"/>
    </i>
    <i>
      <x v="2"/>
    </i>
    <i>
      <x v="3"/>
    </i>
    <i>
      <x v="4"/>
    </i>
    <i>
      <x v="5"/>
    </i>
    <i>
      <x v="6"/>
    </i>
    <i>
      <x v="7"/>
    </i>
    <i>
      <x v="8"/>
    </i>
    <i>
      <x v="10"/>
    </i>
    <i>
      <x v="11"/>
    </i>
    <i>
      <x v="12"/>
    </i>
    <i>
      <x v="13"/>
    </i>
    <i>
      <x v="14"/>
    </i>
    <i>
      <x v="15"/>
    </i>
    <i>
      <x v="17"/>
    </i>
    <i t="grand">
      <x/>
    </i>
  </rowItems>
  <colItems count="1">
    <i/>
  </colItems>
  <dataFields count="1">
    <dataField name="Sum of Budget Consolidated" fld="44" baseField="0" baseItem="0" numFmtId="3"/>
  </dataFields>
  <formats count="12">
    <format dxfId="471">
      <pivotArea outline="0" collapsedLevelsAreSubtotals="1" fieldPosition="0"/>
    </format>
    <format dxfId="470">
      <pivotArea outline="0" collapsedLevelsAreSubtotals="1" fieldPosition="0"/>
    </format>
    <format dxfId="469">
      <pivotArea dataOnly="0" labelOnly="1" outline="0" axis="axisValues" fieldPosition="0"/>
    </format>
    <format dxfId="468">
      <pivotArea dataOnly="0" labelOnly="1" outline="0" axis="axisValues" fieldPosition="0"/>
    </format>
    <format dxfId="467">
      <pivotArea type="all" dataOnly="0" outline="0" fieldPosition="0"/>
    </format>
    <format dxfId="466">
      <pivotArea outline="0" collapsedLevelsAreSubtotals="1" fieldPosition="0"/>
    </format>
    <format dxfId="465">
      <pivotArea field="29" type="button" dataOnly="0" labelOnly="1" outline="0" axis="axisRow" fieldPosition="0"/>
    </format>
    <format dxfId="464">
      <pivotArea dataOnly="0" labelOnly="1" outline="0" axis="axisValues" fieldPosition="0"/>
    </format>
    <format dxfId="463">
      <pivotArea dataOnly="0" labelOnly="1" fieldPosition="0">
        <references count="1">
          <reference field="29" count="0"/>
        </references>
      </pivotArea>
    </format>
    <format dxfId="462">
      <pivotArea dataOnly="0" labelOnly="1" grandRow="1" outline="0" fieldPosition="0"/>
    </format>
    <format dxfId="461">
      <pivotArea dataOnly="0" labelOnly="1" outline="0" axis="axisValues" fieldPosition="0"/>
    </format>
    <format dxfId="460">
      <pivotArea grandRow="1" outline="0" collapsedLevelsAreSubtotals="1" fieldPosition="0"/>
    </format>
  </format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2FA718-73BA-4D1A-BE06-9A2D36EFF462}" name="PivotTable5"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0">
  <location ref="A46:E51" firstHeaderRow="1" firstDataRow="2"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1"/>
        <item x="2"/>
        <item x="4"/>
        <item h="1" x="0"/>
        <item h="1" x="5"/>
        <item h="1" x="3"/>
        <item t="default"/>
      </items>
    </pivotField>
    <pivotField showAll="0"/>
    <pivotField showAll="0"/>
    <pivotField showAll="0"/>
    <pivotField showAll="0"/>
    <pivotField showAll="0">
      <items count="5">
        <item x="0"/>
        <item x="1"/>
        <item h="1" x="3"/>
        <item h="1" x="2"/>
        <item t="default"/>
      </items>
    </pivotField>
    <pivotField showAll="0"/>
    <pivotField showAll="0"/>
    <pivotField axis="axisRow" showAll="0">
      <items count="5">
        <item x="2"/>
        <item x="1"/>
        <item x="3"/>
        <item h="1" x="0"/>
        <item t="default"/>
      </items>
    </pivotField>
    <pivotField showAll="0"/>
    <pivotField showAll="0"/>
    <pivotField showAll="0"/>
    <pivotField showAll="0"/>
  </pivotFields>
  <rowFields count="1">
    <field x="41"/>
  </rowFields>
  <rowItems count="4">
    <i>
      <x/>
    </i>
    <i>
      <x v="1"/>
    </i>
    <i>
      <x v="2"/>
    </i>
    <i t="grand">
      <x/>
    </i>
  </rowItems>
  <colFields count="1">
    <field x="33"/>
  </colFields>
  <colItems count="4">
    <i>
      <x/>
    </i>
    <i>
      <x v="1"/>
    </i>
    <i>
      <x v="2"/>
    </i>
    <i t="grand">
      <x/>
    </i>
  </colItems>
  <dataFields count="1">
    <dataField name="Sum of US$ Committed (Total Budget)" fld="19" baseField="0" baseItem="0" numFmtId="168"/>
  </dataFields>
  <formats count="10">
    <format dxfId="481">
      <pivotArea type="all" dataOnly="0" outline="0" fieldPosition="0"/>
    </format>
    <format dxfId="480">
      <pivotArea outline="0" collapsedLevelsAreSubtotals="1" fieldPosition="0"/>
    </format>
    <format dxfId="479">
      <pivotArea field="38" type="button" dataOnly="0" labelOnly="1" outline="0"/>
    </format>
    <format dxfId="478">
      <pivotArea dataOnly="0" labelOnly="1" outline="0" axis="axisValues" fieldPosition="0"/>
    </format>
    <format dxfId="477">
      <pivotArea dataOnly="0" labelOnly="1" grandRow="1" outline="0" fieldPosition="0"/>
    </format>
    <format dxfId="476">
      <pivotArea dataOnly="0" labelOnly="1" outline="0" axis="axisValues" fieldPosition="0"/>
    </format>
    <format dxfId="475">
      <pivotArea grandRow="1" outline="0" collapsedLevelsAreSubtotals="1" fieldPosition="0"/>
    </format>
    <format dxfId="474">
      <pivotArea outline="0" collapsedLevelsAreSubtotals="1" fieldPosition="0"/>
    </format>
    <format dxfId="473">
      <pivotArea grandRow="1" outline="0" collapsedLevelsAreSubtotals="1" fieldPosition="0"/>
    </format>
    <format dxfId="472">
      <pivotArea outline="0" fieldPosition="0">
        <references count="1">
          <reference field="4294967294" count="1">
            <x v="0"/>
          </reference>
        </references>
      </pivotArea>
    </format>
  </formats>
  <chartFormats count="10">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41" count="1" selected="0">
            <x v="0"/>
          </reference>
        </references>
      </pivotArea>
    </chartFormat>
    <chartFormat chart="17" format="1" series="1">
      <pivotArea type="data" outline="0" fieldPosition="0">
        <references count="2">
          <reference field="4294967294" count="1" selected="0">
            <x v="0"/>
          </reference>
          <reference field="41" count="1" selected="0">
            <x v="1"/>
          </reference>
        </references>
      </pivotArea>
    </chartFormat>
    <chartFormat chart="17" format="2" series="1">
      <pivotArea type="data" outline="0" fieldPosition="0">
        <references count="2">
          <reference field="4294967294" count="1" selected="0">
            <x v="0"/>
          </reference>
          <reference field="41" count="1" selected="0">
            <x v="2"/>
          </reference>
        </references>
      </pivotArea>
    </chartFormat>
    <chartFormat chart="17" format="3" series="1">
      <pivotArea type="data" outline="0" fieldPosition="0">
        <references count="1">
          <reference field="4294967294" count="1" selected="0">
            <x v="0"/>
          </reference>
        </references>
      </pivotArea>
    </chartFormat>
    <chartFormat chart="17" format="4" series="1">
      <pivotArea type="data" outline="0" fieldPosition="0">
        <references count="2">
          <reference field="4294967294" count="1" selected="0">
            <x v="0"/>
          </reference>
          <reference field="33" count="1" selected="0">
            <x v="1"/>
          </reference>
        </references>
      </pivotArea>
    </chartFormat>
    <chartFormat chart="17" format="5" series="1">
      <pivotArea type="data" outline="0" fieldPosition="0">
        <references count="2">
          <reference field="4294967294" count="1" selected="0">
            <x v="0"/>
          </reference>
          <reference field="33" count="1" selected="0">
            <x v="2"/>
          </reference>
        </references>
      </pivotArea>
    </chartFormat>
    <chartFormat chart="17" format="6" series="1">
      <pivotArea type="data" outline="0" fieldPosition="0">
        <references count="2">
          <reference field="4294967294" count="1" selected="0">
            <x v="0"/>
          </reference>
          <reference field="33" count="1" selected="0">
            <x v="3"/>
          </reference>
        </references>
      </pivotArea>
    </chartFormat>
    <chartFormat chart="17" format="7" series="1">
      <pivotArea type="data" outline="0" fieldPosition="0">
        <references count="2">
          <reference field="4294967294" count="1" selected="0">
            <x v="0"/>
          </reference>
          <reference field="3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EA67AC-6CAC-437B-91E1-C44B15F00A20}" name="PivotTable8"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0">
  <location ref="A77:E89" firstHeaderRow="1" firstDataRow="2"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measureFilter="1">
      <items count="19">
        <item x="7"/>
        <item x="0"/>
        <item x="9"/>
        <item x="15"/>
        <item x="6"/>
        <item x="4"/>
        <item x="13"/>
        <item x="5"/>
        <item x="14"/>
        <item x="11"/>
        <item m="1" x="17"/>
        <item x="2"/>
        <item x="16"/>
        <item x="3"/>
        <item x="10"/>
        <item x="12"/>
        <item x="1"/>
        <item x="8"/>
        <item t="default"/>
      </items>
    </pivotField>
    <pivotField showAll="0"/>
    <pivotField showAll="0"/>
    <pivotField showAll="0"/>
    <pivotField axis="axisCol" showAll="0">
      <items count="7">
        <item x="1"/>
        <item x="2"/>
        <item x="4"/>
        <item h="1" x="0"/>
        <item h="1" x="5"/>
        <item h="1" x="3"/>
        <item t="default"/>
      </items>
    </pivotField>
    <pivotField showAll="0"/>
    <pivotField showAll="0"/>
    <pivotField showAll="0"/>
    <pivotField showAll="0"/>
    <pivotField showAll="0">
      <items count="5">
        <item x="0"/>
        <item x="1"/>
        <item h="1" x="3"/>
        <item h="1" x="2"/>
        <item t="default"/>
      </items>
    </pivotField>
    <pivotField showAll="0"/>
    <pivotField showAll="0"/>
    <pivotField showAll="0"/>
    <pivotField showAll="0"/>
    <pivotField showAll="0"/>
    <pivotField showAll="0"/>
    <pivotField showAll="0"/>
  </pivotFields>
  <rowFields count="1">
    <field x="29"/>
  </rowFields>
  <rowItems count="11">
    <i>
      <x/>
    </i>
    <i>
      <x v="1"/>
    </i>
    <i>
      <x v="2"/>
    </i>
    <i>
      <x v="3"/>
    </i>
    <i>
      <x v="4"/>
    </i>
    <i>
      <x v="5"/>
    </i>
    <i>
      <x v="6"/>
    </i>
    <i>
      <x v="7"/>
    </i>
    <i>
      <x v="8"/>
    </i>
    <i>
      <x v="9"/>
    </i>
    <i t="grand">
      <x/>
    </i>
  </rowItems>
  <colFields count="1">
    <field x="33"/>
  </colFields>
  <colItems count="4">
    <i>
      <x/>
    </i>
    <i>
      <x v="1"/>
    </i>
    <i>
      <x v="2"/>
    </i>
    <i t="grand">
      <x/>
    </i>
  </colItems>
  <dataFields count="1">
    <dataField name="Sum of US$ Committed (Total Budget)" fld="19" baseField="0" baseItem="0" numFmtId="168"/>
  </dataFields>
  <formats count="10">
    <format dxfId="491">
      <pivotArea type="all" dataOnly="0" outline="0" fieldPosition="0"/>
    </format>
    <format dxfId="490">
      <pivotArea outline="0" collapsedLevelsAreSubtotals="1" fieldPosition="0"/>
    </format>
    <format dxfId="489">
      <pivotArea field="38" type="button" dataOnly="0" labelOnly="1" outline="0"/>
    </format>
    <format dxfId="488">
      <pivotArea dataOnly="0" labelOnly="1" outline="0" axis="axisValues" fieldPosition="0"/>
    </format>
    <format dxfId="487">
      <pivotArea dataOnly="0" labelOnly="1" grandRow="1" outline="0" fieldPosition="0"/>
    </format>
    <format dxfId="486">
      <pivotArea dataOnly="0" labelOnly="1" outline="0" axis="axisValues" fieldPosition="0"/>
    </format>
    <format dxfId="485">
      <pivotArea grandRow="1" outline="0" collapsedLevelsAreSubtotals="1" fieldPosition="0"/>
    </format>
    <format dxfId="484">
      <pivotArea outline="0" collapsedLevelsAreSubtotals="1" fieldPosition="0"/>
    </format>
    <format dxfId="483">
      <pivotArea grandRow="1" outline="0" collapsedLevelsAreSubtotals="1" fieldPosition="0"/>
    </format>
    <format dxfId="482">
      <pivotArea outline="0" fieldPosition="0">
        <references count="1">
          <reference field="4294967294" count="1">
            <x v="0"/>
          </reference>
        </references>
      </pivotArea>
    </format>
  </formats>
  <chartFormats count="8">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0" series="1">
      <pivotArea type="data" outline="0" fieldPosition="0">
        <references count="2">
          <reference field="4294967294" count="1" selected="0">
            <x v="0"/>
          </reference>
          <reference field="33" count="1" selected="0">
            <x v="0"/>
          </reference>
        </references>
      </pivotArea>
    </chartFormat>
    <chartFormat chart="17" format="1" series="1">
      <pivotArea type="data" outline="0" fieldPosition="0">
        <references count="2">
          <reference field="4294967294" count="1" selected="0">
            <x v="0"/>
          </reference>
          <reference field="33" count="1" selected="0">
            <x v="1"/>
          </reference>
        </references>
      </pivotArea>
    </chartFormat>
    <chartFormat chart="17" format="2" series="1">
      <pivotArea type="data" outline="0" fieldPosition="0">
        <references count="2">
          <reference field="4294967294" count="1" selected="0">
            <x v="0"/>
          </reference>
          <reference field="33" count="1" selected="0">
            <x v="2"/>
          </reference>
        </references>
      </pivotArea>
    </chartFormat>
    <chartFormat chart="17" format="3" series="1">
      <pivotArea type="data" outline="0" fieldPosition="0">
        <references count="2">
          <reference field="4294967294" count="1" selected="0">
            <x v="0"/>
          </reference>
          <reference field="33" count="1" selected="0">
            <x v="3"/>
          </reference>
        </references>
      </pivotArea>
    </chartFormat>
    <chartFormat chart="17" format="4" series="1">
      <pivotArea type="data" outline="0" fieldPosition="0">
        <references count="2">
          <reference field="4294967294" count="1" selected="0">
            <x v="0"/>
          </reference>
          <reference field="33" count="1" selected="0">
            <x v="4"/>
          </reference>
        </references>
      </pivotArea>
    </chartFormat>
    <chartFormat chart="17" format="5" series="1">
      <pivotArea type="data" outline="0" fieldPosition="0">
        <references count="2">
          <reference field="4294967294" count="1" selected="0">
            <x v="0"/>
          </reference>
          <reference field="33" count="1" selected="0">
            <x v="5"/>
          </reference>
        </references>
      </pivotArea>
    </chartFormat>
  </chartFormats>
  <pivotTableStyleInfo name="PivotStyleLight16" showRowHeaders="1" showColHeaders="1" showRowStripes="0" showColStripes="0" showLastColumn="1"/>
  <filters count="1">
    <filter fld="2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F3F176-72FF-45AA-8A18-0A63BED03001}"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7" firstHeaderRow="1" firstDataRow="1" firstDataCol="1"/>
  <pivotFields count="46">
    <pivotField axis="axisRow" showAll="0">
      <items count="17">
        <item x="0"/>
        <item x="1"/>
        <item x="2"/>
        <item x="3"/>
        <item x="4"/>
        <item x="5"/>
        <item x="6"/>
        <item x="7"/>
        <item x="8"/>
        <item x="9"/>
        <item x="10"/>
        <item x="11"/>
        <item x="12"/>
        <item x="14"/>
        <item x="15"/>
        <item x="13"/>
        <item t="default"/>
      </items>
    </pivotField>
    <pivotField axis="axisRow" showAll="0">
      <items count="57">
        <item x="0"/>
        <item x="1"/>
        <item x="2"/>
        <item x="3"/>
        <item x="4"/>
        <item x="5"/>
        <item x="6"/>
        <item x="7"/>
        <item x="8"/>
        <item x="36"/>
        <item x="37"/>
        <item x="38"/>
        <item x="39"/>
        <item x="40"/>
        <item x="41"/>
        <item x="42"/>
        <item x="43"/>
        <item x="44"/>
        <item x="45"/>
        <item x="46"/>
        <item x="47"/>
        <item x="48"/>
        <item x="49"/>
        <item x="50"/>
        <item x="51"/>
        <item x="52"/>
        <item x="53"/>
        <item x="54"/>
        <item x="55"/>
        <item x="15"/>
        <item x="16"/>
        <item x="17"/>
        <item x="18"/>
        <item x="19"/>
        <item x="20"/>
        <item x="21"/>
        <item x="22"/>
        <item x="23"/>
        <item x="24"/>
        <item x="25"/>
        <item x="26"/>
        <item x="27"/>
        <item x="28"/>
        <item x="29"/>
        <item x="30"/>
        <item x="31"/>
        <item x="32"/>
        <item x="33"/>
        <item x="34"/>
        <item x="35"/>
        <item x="9"/>
        <item x="10"/>
        <item x="11"/>
        <item x="12"/>
        <item x="13"/>
        <item x="1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74">
    <i>
      <x/>
    </i>
    <i r="1">
      <x/>
    </i>
    <i r="1">
      <x v="1"/>
    </i>
    <i r="1">
      <x v="2"/>
    </i>
    <i r="1">
      <x v="3"/>
    </i>
    <i r="1">
      <x v="4"/>
    </i>
    <i r="1">
      <x v="5"/>
    </i>
    <i r="1">
      <x v="6"/>
    </i>
    <i r="1">
      <x v="7"/>
    </i>
    <i r="1">
      <x v="8"/>
    </i>
    <i r="1">
      <x v="50"/>
    </i>
    <i r="1">
      <x v="51"/>
    </i>
    <i r="1">
      <x v="52"/>
    </i>
    <i r="1">
      <x v="53"/>
    </i>
    <i r="1">
      <x v="54"/>
    </i>
    <i r="1">
      <x v="55"/>
    </i>
    <i>
      <x v="1"/>
    </i>
    <i r="1">
      <x v="29"/>
    </i>
    <i r="1">
      <x v="30"/>
    </i>
    <i r="1">
      <x v="31"/>
    </i>
    <i>
      <x v="2"/>
    </i>
    <i r="1">
      <x v="32"/>
    </i>
    <i r="1">
      <x v="33"/>
    </i>
    <i r="1">
      <x v="34"/>
    </i>
    <i>
      <x v="3"/>
    </i>
    <i r="1">
      <x v="35"/>
    </i>
    <i>
      <x v="4"/>
    </i>
    <i r="1">
      <x v="36"/>
    </i>
    <i r="1">
      <x v="37"/>
    </i>
    <i>
      <x v="5"/>
    </i>
    <i r="1">
      <x v="38"/>
    </i>
    <i r="1">
      <x v="39"/>
    </i>
    <i r="1">
      <x v="40"/>
    </i>
    <i r="1">
      <x v="41"/>
    </i>
    <i>
      <x v="6"/>
    </i>
    <i r="1">
      <x v="42"/>
    </i>
    <i r="1">
      <x v="43"/>
    </i>
    <i r="1">
      <x v="44"/>
    </i>
    <i r="1">
      <x v="45"/>
    </i>
    <i>
      <x v="7"/>
    </i>
    <i r="1">
      <x v="46"/>
    </i>
    <i r="1">
      <x v="47"/>
    </i>
    <i>
      <x v="8"/>
    </i>
    <i r="1">
      <x v="48"/>
    </i>
    <i r="1">
      <x v="49"/>
    </i>
    <i>
      <x v="9"/>
    </i>
    <i r="1">
      <x v="9"/>
    </i>
    <i r="1">
      <x v="10"/>
    </i>
    <i r="1">
      <x v="11"/>
    </i>
    <i r="1">
      <x v="12"/>
    </i>
    <i>
      <x v="10"/>
    </i>
    <i r="1">
      <x v="13"/>
    </i>
    <i r="1">
      <x v="14"/>
    </i>
    <i r="1">
      <x v="15"/>
    </i>
    <i r="1">
      <x v="16"/>
    </i>
    <i r="1">
      <x v="17"/>
    </i>
    <i>
      <x v="11"/>
    </i>
    <i r="1">
      <x v="18"/>
    </i>
    <i r="1">
      <x v="19"/>
    </i>
    <i r="1">
      <x v="20"/>
    </i>
    <i r="1">
      <x v="21"/>
    </i>
    <i>
      <x v="12"/>
    </i>
    <i r="1">
      <x v="22"/>
    </i>
    <i r="1">
      <x v="23"/>
    </i>
    <i r="1">
      <x v="24"/>
    </i>
    <i r="1">
      <x v="25"/>
    </i>
    <i>
      <x v="13"/>
    </i>
    <i r="1">
      <x v="26"/>
    </i>
    <i r="1">
      <x v="27"/>
    </i>
    <i>
      <x v="14"/>
    </i>
    <i r="1">
      <x v="28"/>
    </i>
    <i>
      <x v="15"/>
    </i>
    <i r="1">
      <x v="22"/>
    </i>
    <i t="grand">
      <x/>
    </i>
  </rowItems>
  <colItems count="1">
    <i/>
  </colItems>
  <dataFields count="1">
    <dataField name="Sum of Support Needed" fld="6" baseField="0" baseItem="0" numFmtId="165"/>
  </dataFields>
  <formats count="75">
    <format dxfId="431">
      <pivotArea field="0" type="button" dataOnly="0" labelOnly="1" outline="0" axis="axisRow" fieldPosition="0"/>
    </format>
    <format dxfId="430">
      <pivotArea dataOnly="0" labelOnly="1" fieldPosition="0">
        <references count="1">
          <reference field="0" count="0"/>
        </references>
      </pivotArea>
    </format>
    <format dxfId="429">
      <pivotArea dataOnly="0" labelOnly="1" grandRow="1" outline="0" fieldPosition="0"/>
    </format>
    <format dxfId="428">
      <pivotArea dataOnly="0" labelOnly="1" fieldPosition="0">
        <references count="2">
          <reference field="0" count="1" selected="0">
            <x v="0"/>
          </reference>
          <reference field="1" count="15">
            <x v="0"/>
            <x v="1"/>
            <x v="2"/>
            <x v="3"/>
            <x v="4"/>
            <x v="5"/>
            <x v="6"/>
            <x v="7"/>
            <x v="8"/>
            <x v="50"/>
            <x v="51"/>
            <x v="52"/>
            <x v="53"/>
            <x v="54"/>
            <x v="55"/>
          </reference>
        </references>
      </pivotArea>
    </format>
    <format dxfId="427">
      <pivotArea dataOnly="0" labelOnly="1" fieldPosition="0">
        <references count="2">
          <reference field="0" count="1" selected="0">
            <x v="9"/>
          </reference>
          <reference field="1" count="4">
            <x v="9"/>
            <x v="10"/>
            <x v="11"/>
            <x v="12"/>
          </reference>
        </references>
      </pivotArea>
    </format>
    <format dxfId="426">
      <pivotArea dataOnly="0" labelOnly="1" fieldPosition="0">
        <references count="2">
          <reference field="0" count="1" selected="0">
            <x v="10"/>
          </reference>
          <reference field="1" count="5">
            <x v="13"/>
            <x v="14"/>
            <x v="15"/>
            <x v="16"/>
            <x v="17"/>
          </reference>
        </references>
      </pivotArea>
    </format>
    <format dxfId="425">
      <pivotArea dataOnly="0" labelOnly="1" fieldPosition="0">
        <references count="2">
          <reference field="0" count="1" selected="0">
            <x v="11"/>
          </reference>
          <reference field="1" count="4">
            <x v="18"/>
            <x v="19"/>
            <x v="20"/>
            <x v="21"/>
          </reference>
        </references>
      </pivotArea>
    </format>
    <format dxfId="424">
      <pivotArea dataOnly="0" labelOnly="1" fieldPosition="0">
        <references count="2">
          <reference field="0" count="1" selected="0">
            <x v="12"/>
          </reference>
          <reference field="1" count="4">
            <x v="22"/>
            <x v="23"/>
            <x v="24"/>
            <x v="25"/>
          </reference>
        </references>
      </pivotArea>
    </format>
    <format dxfId="423">
      <pivotArea dataOnly="0" labelOnly="1" fieldPosition="0">
        <references count="2">
          <reference field="0" count="1" selected="0">
            <x v="13"/>
          </reference>
          <reference field="1" count="2">
            <x v="26"/>
            <x v="27"/>
          </reference>
        </references>
      </pivotArea>
    </format>
    <format dxfId="422">
      <pivotArea dataOnly="0" labelOnly="1" fieldPosition="0">
        <references count="2">
          <reference field="0" count="1" selected="0">
            <x v="14"/>
          </reference>
          <reference field="1" count="1">
            <x v="28"/>
          </reference>
        </references>
      </pivotArea>
    </format>
    <format dxfId="421">
      <pivotArea dataOnly="0" labelOnly="1" fieldPosition="0">
        <references count="2">
          <reference field="0" count="1" selected="0">
            <x v="1"/>
          </reference>
          <reference field="1" count="3">
            <x v="29"/>
            <x v="30"/>
            <x v="31"/>
          </reference>
        </references>
      </pivotArea>
    </format>
    <format dxfId="420">
      <pivotArea dataOnly="0" labelOnly="1" fieldPosition="0">
        <references count="2">
          <reference field="0" count="1" selected="0">
            <x v="2"/>
          </reference>
          <reference field="1" count="3">
            <x v="32"/>
            <x v="33"/>
            <x v="34"/>
          </reference>
        </references>
      </pivotArea>
    </format>
    <format dxfId="419">
      <pivotArea dataOnly="0" labelOnly="1" fieldPosition="0">
        <references count="2">
          <reference field="0" count="1" selected="0">
            <x v="3"/>
          </reference>
          <reference field="1" count="1">
            <x v="35"/>
          </reference>
        </references>
      </pivotArea>
    </format>
    <format dxfId="418">
      <pivotArea dataOnly="0" labelOnly="1" fieldPosition="0">
        <references count="2">
          <reference field="0" count="1" selected="0">
            <x v="4"/>
          </reference>
          <reference field="1" count="2">
            <x v="36"/>
            <x v="37"/>
          </reference>
        </references>
      </pivotArea>
    </format>
    <format dxfId="417">
      <pivotArea dataOnly="0" labelOnly="1" fieldPosition="0">
        <references count="2">
          <reference field="0" count="1" selected="0">
            <x v="5"/>
          </reference>
          <reference field="1" count="4">
            <x v="38"/>
            <x v="39"/>
            <x v="40"/>
            <x v="41"/>
          </reference>
        </references>
      </pivotArea>
    </format>
    <format dxfId="416">
      <pivotArea dataOnly="0" labelOnly="1" fieldPosition="0">
        <references count="2">
          <reference field="0" count="1" selected="0">
            <x v="6"/>
          </reference>
          <reference field="1" count="4">
            <x v="42"/>
            <x v="43"/>
            <x v="44"/>
            <x v="45"/>
          </reference>
        </references>
      </pivotArea>
    </format>
    <format dxfId="415">
      <pivotArea dataOnly="0" labelOnly="1" fieldPosition="0">
        <references count="2">
          <reference field="0" count="1" selected="0">
            <x v="7"/>
          </reference>
          <reference field="1" count="2">
            <x v="46"/>
            <x v="47"/>
          </reference>
        </references>
      </pivotArea>
    </format>
    <format dxfId="414">
      <pivotArea dataOnly="0" labelOnly="1" fieldPosition="0">
        <references count="2">
          <reference field="0" count="1" selected="0">
            <x v="8"/>
          </reference>
          <reference field="1" count="2">
            <x v="48"/>
            <x v="49"/>
          </reference>
        </references>
      </pivotArea>
    </format>
    <format dxfId="413">
      <pivotArea dataOnly="0" labelOnly="1" fieldPosition="0">
        <references count="1">
          <reference field="0" count="0"/>
        </references>
      </pivotArea>
    </format>
    <format dxfId="412">
      <pivotArea collapsedLevelsAreSubtotals="1" fieldPosition="0">
        <references count="1">
          <reference field="0" count="1">
            <x v="0"/>
          </reference>
        </references>
      </pivotArea>
    </format>
    <format dxfId="411">
      <pivotArea collapsedLevelsAreSubtotals="1" fieldPosition="0">
        <references count="1">
          <reference field="0" count="1">
            <x v="9"/>
          </reference>
        </references>
      </pivotArea>
    </format>
    <format dxfId="410">
      <pivotArea collapsedLevelsAreSubtotals="1" fieldPosition="0">
        <references count="1">
          <reference field="0" count="1">
            <x v="10"/>
          </reference>
        </references>
      </pivotArea>
    </format>
    <format dxfId="409">
      <pivotArea collapsedLevelsAreSubtotals="1" fieldPosition="0">
        <references count="1">
          <reference field="0" count="1">
            <x v="11"/>
          </reference>
        </references>
      </pivotArea>
    </format>
    <format dxfId="408">
      <pivotArea collapsedLevelsAreSubtotals="1" fieldPosition="0">
        <references count="1">
          <reference field="0" count="1">
            <x v="12"/>
          </reference>
        </references>
      </pivotArea>
    </format>
    <format dxfId="407">
      <pivotArea collapsedLevelsAreSubtotals="1" fieldPosition="0">
        <references count="1">
          <reference field="0" count="1">
            <x v="13"/>
          </reference>
        </references>
      </pivotArea>
    </format>
    <format dxfId="406">
      <pivotArea collapsedLevelsAreSubtotals="1" fieldPosition="0">
        <references count="1">
          <reference field="0" count="1">
            <x v="14"/>
          </reference>
        </references>
      </pivotArea>
    </format>
    <format dxfId="405">
      <pivotArea collapsedLevelsAreSubtotals="1" fieldPosition="0">
        <references count="1">
          <reference field="0" count="1">
            <x v="1"/>
          </reference>
        </references>
      </pivotArea>
    </format>
    <format dxfId="404">
      <pivotArea collapsedLevelsAreSubtotals="1" fieldPosition="0">
        <references count="1">
          <reference field="0" count="1">
            <x v="2"/>
          </reference>
        </references>
      </pivotArea>
    </format>
    <format dxfId="403">
      <pivotArea collapsedLevelsAreSubtotals="1" fieldPosition="0">
        <references count="1">
          <reference field="0" count="1">
            <x v="3"/>
          </reference>
        </references>
      </pivotArea>
    </format>
    <format dxfId="402">
      <pivotArea collapsedLevelsAreSubtotals="1" fieldPosition="0">
        <references count="1">
          <reference field="0" count="1">
            <x v="4"/>
          </reference>
        </references>
      </pivotArea>
    </format>
    <format dxfId="401">
      <pivotArea collapsedLevelsAreSubtotals="1" fieldPosition="0">
        <references count="1">
          <reference field="0" count="1">
            <x v="5"/>
          </reference>
        </references>
      </pivotArea>
    </format>
    <format dxfId="400">
      <pivotArea collapsedLevelsAreSubtotals="1" fieldPosition="0">
        <references count="1">
          <reference field="0" count="1">
            <x v="6"/>
          </reference>
        </references>
      </pivotArea>
    </format>
    <format dxfId="399">
      <pivotArea collapsedLevelsAreSubtotals="1" fieldPosition="0">
        <references count="1">
          <reference field="0" count="1">
            <x v="7"/>
          </reference>
        </references>
      </pivotArea>
    </format>
    <format dxfId="398">
      <pivotArea collapsedLevelsAreSubtotals="1" fieldPosition="0">
        <references count="1">
          <reference field="0" count="1">
            <x v="8"/>
          </reference>
        </references>
      </pivotArea>
    </format>
    <format dxfId="397">
      <pivotArea field="0" type="button" dataOnly="0" labelOnly="1" outline="0" axis="axisRow" fieldPosition="0"/>
    </format>
    <format dxfId="396">
      <pivotArea dataOnly="0" labelOnly="1" fieldPosition="0">
        <references count="1">
          <reference field="0" count="0"/>
        </references>
      </pivotArea>
    </format>
    <format dxfId="395">
      <pivotArea dataOnly="0" labelOnly="1" grandRow="1" outline="0" fieldPosition="0"/>
    </format>
    <format dxfId="394">
      <pivotArea dataOnly="0" labelOnly="1" fieldPosition="0">
        <references count="2">
          <reference field="0" count="1" selected="0">
            <x v="0"/>
          </reference>
          <reference field="1" count="15">
            <x v="0"/>
            <x v="1"/>
            <x v="2"/>
            <x v="3"/>
            <x v="4"/>
            <x v="5"/>
            <x v="6"/>
            <x v="7"/>
            <x v="8"/>
            <x v="50"/>
            <x v="51"/>
            <x v="52"/>
            <x v="53"/>
            <x v="54"/>
            <x v="55"/>
          </reference>
        </references>
      </pivotArea>
    </format>
    <format dxfId="393">
      <pivotArea dataOnly="0" labelOnly="1" fieldPosition="0">
        <references count="2">
          <reference field="0" count="1" selected="0">
            <x v="9"/>
          </reference>
          <reference field="1" count="4">
            <x v="9"/>
            <x v="10"/>
            <x v="11"/>
            <x v="12"/>
          </reference>
        </references>
      </pivotArea>
    </format>
    <format dxfId="392">
      <pivotArea dataOnly="0" labelOnly="1" fieldPosition="0">
        <references count="2">
          <reference field="0" count="1" selected="0">
            <x v="10"/>
          </reference>
          <reference field="1" count="5">
            <x v="13"/>
            <x v="14"/>
            <x v="15"/>
            <x v="16"/>
            <x v="17"/>
          </reference>
        </references>
      </pivotArea>
    </format>
    <format dxfId="391">
      <pivotArea dataOnly="0" labelOnly="1" fieldPosition="0">
        <references count="2">
          <reference field="0" count="1" selected="0">
            <x v="11"/>
          </reference>
          <reference field="1" count="4">
            <x v="18"/>
            <x v="19"/>
            <x v="20"/>
            <x v="21"/>
          </reference>
        </references>
      </pivotArea>
    </format>
    <format dxfId="390">
      <pivotArea dataOnly="0" labelOnly="1" fieldPosition="0">
        <references count="2">
          <reference field="0" count="1" selected="0">
            <x v="12"/>
          </reference>
          <reference field="1" count="4">
            <x v="22"/>
            <x v="23"/>
            <x v="24"/>
            <x v="25"/>
          </reference>
        </references>
      </pivotArea>
    </format>
    <format dxfId="389">
      <pivotArea dataOnly="0" labelOnly="1" fieldPosition="0">
        <references count="2">
          <reference field="0" count="1" selected="0">
            <x v="13"/>
          </reference>
          <reference field="1" count="2">
            <x v="26"/>
            <x v="27"/>
          </reference>
        </references>
      </pivotArea>
    </format>
    <format dxfId="388">
      <pivotArea dataOnly="0" labelOnly="1" fieldPosition="0">
        <references count="2">
          <reference field="0" count="1" selected="0">
            <x v="14"/>
          </reference>
          <reference field="1" count="1">
            <x v="28"/>
          </reference>
        </references>
      </pivotArea>
    </format>
    <format dxfId="387">
      <pivotArea dataOnly="0" labelOnly="1" fieldPosition="0">
        <references count="2">
          <reference field="0" count="1" selected="0">
            <x v="1"/>
          </reference>
          <reference field="1" count="3">
            <x v="29"/>
            <x v="30"/>
            <x v="31"/>
          </reference>
        </references>
      </pivotArea>
    </format>
    <format dxfId="386">
      <pivotArea dataOnly="0" labelOnly="1" fieldPosition="0">
        <references count="2">
          <reference field="0" count="1" selected="0">
            <x v="2"/>
          </reference>
          <reference field="1" count="3">
            <x v="32"/>
            <x v="33"/>
            <x v="34"/>
          </reference>
        </references>
      </pivotArea>
    </format>
    <format dxfId="385">
      <pivotArea dataOnly="0" labelOnly="1" fieldPosition="0">
        <references count="2">
          <reference field="0" count="1" selected="0">
            <x v="3"/>
          </reference>
          <reference field="1" count="1">
            <x v="35"/>
          </reference>
        </references>
      </pivotArea>
    </format>
    <format dxfId="384">
      <pivotArea dataOnly="0" labelOnly="1" fieldPosition="0">
        <references count="2">
          <reference field="0" count="1" selected="0">
            <x v="4"/>
          </reference>
          <reference field="1" count="2">
            <x v="36"/>
            <x v="37"/>
          </reference>
        </references>
      </pivotArea>
    </format>
    <format dxfId="383">
      <pivotArea dataOnly="0" labelOnly="1" fieldPosition="0">
        <references count="2">
          <reference field="0" count="1" selected="0">
            <x v="5"/>
          </reference>
          <reference field="1" count="4">
            <x v="38"/>
            <x v="39"/>
            <x v="40"/>
            <x v="41"/>
          </reference>
        </references>
      </pivotArea>
    </format>
    <format dxfId="382">
      <pivotArea dataOnly="0" labelOnly="1" fieldPosition="0">
        <references count="2">
          <reference field="0" count="1" selected="0">
            <x v="6"/>
          </reference>
          <reference field="1" count="4">
            <x v="42"/>
            <x v="43"/>
            <x v="44"/>
            <x v="45"/>
          </reference>
        </references>
      </pivotArea>
    </format>
    <format dxfId="381">
      <pivotArea dataOnly="0" labelOnly="1" fieldPosition="0">
        <references count="2">
          <reference field="0" count="1" selected="0">
            <x v="7"/>
          </reference>
          <reference field="1" count="2">
            <x v="46"/>
            <x v="47"/>
          </reference>
        </references>
      </pivotArea>
    </format>
    <format dxfId="380">
      <pivotArea dataOnly="0" labelOnly="1" fieldPosition="0">
        <references count="2">
          <reference field="0" count="1" selected="0">
            <x v="8"/>
          </reference>
          <reference field="1" count="2">
            <x v="48"/>
            <x v="49"/>
          </reference>
        </references>
      </pivotArea>
    </format>
    <format dxfId="379">
      <pivotArea outline="0" collapsedLevelsAreSubtotals="1" fieldPosition="0"/>
    </format>
    <format dxfId="378">
      <pivotArea dataOnly="0" labelOnly="1" outline="0" axis="axisValues" fieldPosition="0"/>
    </format>
    <format dxfId="377">
      <pivotArea collapsedLevelsAreSubtotals="1" fieldPosition="0">
        <references count="2">
          <reference field="0" count="1" selected="0">
            <x v="10"/>
          </reference>
          <reference field="1" count="1">
            <x v="16"/>
          </reference>
        </references>
      </pivotArea>
    </format>
    <format dxfId="376">
      <pivotArea field="0" type="button" dataOnly="0" labelOnly="1" outline="0" axis="axisRow" fieldPosition="0"/>
    </format>
    <format dxfId="375">
      <pivotArea dataOnly="0" labelOnly="1" fieldPosition="0">
        <references count="1">
          <reference field="0" count="0"/>
        </references>
      </pivotArea>
    </format>
    <format dxfId="374">
      <pivotArea dataOnly="0" labelOnly="1" grandRow="1" outline="0" fieldPosition="0"/>
    </format>
    <format dxfId="373">
      <pivotArea dataOnly="0" labelOnly="1" fieldPosition="0">
        <references count="2">
          <reference field="0" count="1" selected="0">
            <x v="0"/>
          </reference>
          <reference field="1" count="15">
            <x v="0"/>
            <x v="1"/>
            <x v="2"/>
            <x v="3"/>
            <x v="4"/>
            <x v="5"/>
            <x v="6"/>
            <x v="7"/>
            <x v="8"/>
            <x v="50"/>
            <x v="51"/>
            <x v="52"/>
            <x v="53"/>
            <x v="54"/>
            <x v="55"/>
          </reference>
        </references>
      </pivotArea>
    </format>
    <format dxfId="372">
      <pivotArea dataOnly="0" labelOnly="1" fieldPosition="0">
        <references count="2">
          <reference field="0" count="1" selected="0">
            <x v="1"/>
          </reference>
          <reference field="1" count="3">
            <x v="29"/>
            <x v="30"/>
            <x v="31"/>
          </reference>
        </references>
      </pivotArea>
    </format>
    <format dxfId="371">
      <pivotArea dataOnly="0" labelOnly="1" fieldPosition="0">
        <references count="2">
          <reference field="0" count="1" selected="0">
            <x v="2"/>
          </reference>
          <reference field="1" count="3">
            <x v="32"/>
            <x v="33"/>
            <x v="34"/>
          </reference>
        </references>
      </pivotArea>
    </format>
    <format dxfId="370">
      <pivotArea dataOnly="0" labelOnly="1" fieldPosition="0">
        <references count="2">
          <reference field="0" count="1" selected="0">
            <x v="3"/>
          </reference>
          <reference field="1" count="1">
            <x v="35"/>
          </reference>
        </references>
      </pivotArea>
    </format>
    <format dxfId="369">
      <pivotArea dataOnly="0" labelOnly="1" fieldPosition="0">
        <references count="2">
          <reference field="0" count="1" selected="0">
            <x v="4"/>
          </reference>
          <reference field="1" count="2">
            <x v="36"/>
            <x v="37"/>
          </reference>
        </references>
      </pivotArea>
    </format>
    <format dxfId="368">
      <pivotArea dataOnly="0" labelOnly="1" fieldPosition="0">
        <references count="2">
          <reference field="0" count="1" selected="0">
            <x v="5"/>
          </reference>
          <reference field="1" count="4">
            <x v="38"/>
            <x v="39"/>
            <x v="40"/>
            <x v="41"/>
          </reference>
        </references>
      </pivotArea>
    </format>
    <format dxfId="367">
      <pivotArea dataOnly="0" labelOnly="1" fieldPosition="0">
        <references count="2">
          <reference field="0" count="1" selected="0">
            <x v="6"/>
          </reference>
          <reference field="1" count="4">
            <x v="42"/>
            <x v="43"/>
            <x v="44"/>
            <x v="45"/>
          </reference>
        </references>
      </pivotArea>
    </format>
    <format dxfId="366">
      <pivotArea dataOnly="0" labelOnly="1" fieldPosition="0">
        <references count="2">
          <reference field="0" count="1" selected="0">
            <x v="7"/>
          </reference>
          <reference field="1" count="2">
            <x v="46"/>
            <x v="47"/>
          </reference>
        </references>
      </pivotArea>
    </format>
    <format dxfId="365">
      <pivotArea dataOnly="0" labelOnly="1" fieldPosition="0">
        <references count="2">
          <reference field="0" count="1" selected="0">
            <x v="8"/>
          </reference>
          <reference field="1" count="2">
            <x v="48"/>
            <x v="49"/>
          </reference>
        </references>
      </pivotArea>
    </format>
    <format dxfId="364">
      <pivotArea dataOnly="0" labelOnly="1" fieldPosition="0">
        <references count="2">
          <reference field="0" count="1" selected="0">
            <x v="9"/>
          </reference>
          <reference field="1" count="4">
            <x v="9"/>
            <x v="10"/>
            <x v="11"/>
            <x v="12"/>
          </reference>
        </references>
      </pivotArea>
    </format>
    <format dxfId="363">
      <pivotArea dataOnly="0" labelOnly="1" fieldPosition="0">
        <references count="2">
          <reference field="0" count="1" selected="0">
            <x v="10"/>
          </reference>
          <reference field="1" count="5">
            <x v="13"/>
            <x v="14"/>
            <x v="15"/>
            <x v="16"/>
            <x v="17"/>
          </reference>
        </references>
      </pivotArea>
    </format>
    <format dxfId="362">
      <pivotArea dataOnly="0" labelOnly="1" fieldPosition="0">
        <references count="2">
          <reference field="0" count="1" selected="0">
            <x v="11"/>
          </reference>
          <reference field="1" count="4">
            <x v="18"/>
            <x v="19"/>
            <x v="20"/>
            <x v="21"/>
          </reference>
        </references>
      </pivotArea>
    </format>
    <format dxfId="361">
      <pivotArea dataOnly="0" labelOnly="1" fieldPosition="0">
        <references count="2">
          <reference field="0" count="1" selected="0">
            <x v="12"/>
          </reference>
          <reference field="1" count="4">
            <x v="22"/>
            <x v="23"/>
            <x v="24"/>
            <x v="25"/>
          </reference>
        </references>
      </pivotArea>
    </format>
    <format dxfId="360">
      <pivotArea dataOnly="0" labelOnly="1" fieldPosition="0">
        <references count="2">
          <reference field="0" count="1" selected="0">
            <x v="13"/>
          </reference>
          <reference field="1" count="2">
            <x v="26"/>
            <x v="27"/>
          </reference>
        </references>
      </pivotArea>
    </format>
    <format dxfId="359">
      <pivotArea dataOnly="0" labelOnly="1" fieldPosition="0">
        <references count="2">
          <reference field="0" count="1" selected="0">
            <x v="14"/>
          </reference>
          <reference field="1" count="1">
            <x v="28"/>
          </reference>
        </references>
      </pivotArea>
    </format>
    <format dxfId="358">
      <pivotArea outline="0" collapsedLevelsAreSubtotals="1" fieldPosition="0"/>
    </format>
    <format dxfId="3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8DFAE2-C5B0-4A78-BD92-B43B7B8C889D}"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720" firstHeaderRow="0" firstDataRow="1" firstDataCol="1" rowPageCount="1" colPageCount="1"/>
  <pivotFields count="46">
    <pivotField showAll="0">
      <items count="17">
        <item x="0"/>
        <item x="1"/>
        <item x="2"/>
        <item x="3"/>
        <item x="4"/>
        <item x="5"/>
        <item x="6"/>
        <item x="7"/>
        <item x="8"/>
        <item x="9"/>
        <item x="10"/>
        <item x="11"/>
        <item x="12"/>
        <item x="14"/>
        <item x="15"/>
        <item x="13"/>
        <item t="default"/>
      </items>
    </pivotField>
    <pivotField axis="axisRow" showAll="0">
      <items count="57">
        <item x="0"/>
        <item x="1"/>
        <item x="2"/>
        <item x="3"/>
        <item x="4"/>
        <item x="5"/>
        <item x="6"/>
        <item x="7"/>
        <item x="8"/>
        <item x="36"/>
        <item x="37"/>
        <item x="38"/>
        <item x="39"/>
        <item x="40"/>
        <item x="41"/>
        <item x="42"/>
        <item x="43"/>
        <item x="44"/>
        <item x="45"/>
        <item x="46"/>
        <item x="47"/>
        <item x="48"/>
        <item x="49"/>
        <item x="50"/>
        <item x="51"/>
        <item x="52"/>
        <item x="53"/>
        <item x="54"/>
        <item x="55"/>
        <item x="15"/>
        <item x="16"/>
        <item x="17"/>
        <item x="18"/>
        <item x="19"/>
        <item x="20"/>
        <item x="21"/>
        <item x="22"/>
        <item x="23"/>
        <item x="24"/>
        <item x="25"/>
        <item x="26"/>
        <item x="27"/>
        <item x="28"/>
        <item x="29"/>
        <item x="30"/>
        <item x="31"/>
        <item x="32"/>
        <item x="33"/>
        <item x="34"/>
        <item x="35"/>
        <item x="9"/>
        <item x="10"/>
        <item x="11"/>
        <item x="12"/>
        <item x="13"/>
        <item x="1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752">
        <item x="261"/>
        <item x="588"/>
        <item x="57"/>
        <item x="362"/>
        <item x="303"/>
        <item x="304"/>
        <item x="305"/>
        <item x="296"/>
        <item x="246"/>
        <item x="297"/>
        <item x="295"/>
        <item x="294"/>
        <item x="293"/>
        <item x="259"/>
        <item x="247"/>
        <item x="256"/>
        <item m="1" x="721"/>
        <item x="299"/>
        <item x="260"/>
        <item x="258"/>
        <item x="249"/>
        <item x="239"/>
        <item x="273"/>
        <item x="242"/>
        <item x="683"/>
        <item x="382"/>
        <item x="475"/>
        <item x="487"/>
        <item x="671"/>
        <item x="486"/>
        <item m="1" x="730"/>
        <item x="135"/>
        <item m="1" x="727"/>
        <item x="107"/>
        <item x="206"/>
        <item x="51"/>
        <item x="121"/>
        <item x="120"/>
        <item x="144"/>
        <item x="604"/>
        <item x="184"/>
        <item x="27"/>
        <item m="1" x="744"/>
        <item x="346"/>
        <item x="666"/>
        <item x="161"/>
        <item x="716"/>
        <item x="153"/>
        <item x="118"/>
        <item x="467"/>
        <item x="347"/>
        <item x="586"/>
        <item x="235"/>
        <item x="203"/>
        <item x="198"/>
        <item x="357"/>
        <item x="446"/>
        <item x="698"/>
        <item x="394"/>
        <item x="447"/>
        <item x="681"/>
        <item x="28"/>
        <item m="1" x="750"/>
        <item x="436"/>
        <item x="711"/>
        <item x="131"/>
        <item x="410"/>
        <item x="213"/>
        <item x="361"/>
        <item x="157"/>
        <item x="397"/>
        <item m="1" x="738"/>
        <item x="310"/>
        <item x="227"/>
        <item x="492"/>
        <item x="208"/>
        <item x="311"/>
        <item x="218"/>
        <item x="371"/>
        <item x="217"/>
        <item x="373"/>
        <item x="656"/>
        <item x="497"/>
        <item x="369"/>
        <item x="366"/>
        <item x="90"/>
        <item x="334"/>
        <item x="400"/>
        <item m="1" x="748"/>
        <item x="401"/>
        <item x="402"/>
        <item m="1" x="743"/>
        <item x="25"/>
        <item x="403"/>
        <item x="186"/>
        <item x="173"/>
        <item x="367"/>
        <item x="368"/>
        <item x="46"/>
        <item x="662"/>
        <item x="113"/>
        <item x="454"/>
        <item x="455"/>
        <item x="364"/>
        <item x="284"/>
        <item x="530"/>
        <item x="697"/>
        <item x="55"/>
        <item x="611"/>
        <item x="549"/>
        <item x="531"/>
        <item x="641"/>
        <item x="314"/>
        <item x="313"/>
        <item x="209"/>
        <item x="644"/>
        <item x="637"/>
        <item x="507"/>
        <item x="513"/>
        <item x="548"/>
        <item x="292"/>
        <item x="621"/>
        <item x="505"/>
        <item x="511"/>
        <item x="640"/>
        <item x="540"/>
        <item x="525"/>
        <item x="696"/>
        <item x="524"/>
        <item x="528"/>
        <item x="533"/>
        <item x="501"/>
        <item x="622"/>
        <item x="613"/>
        <item x="503"/>
        <item x="546"/>
        <item x="694"/>
        <item x="610"/>
        <item x="630"/>
        <item x="628"/>
        <item x="272"/>
        <item x="309"/>
        <item x="619"/>
        <item x="499"/>
        <item x="512"/>
        <item x="506"/>
        <item x="508"/>
        <item x="514"/>
        <item x="510"/>
        <item x="547"/>
        <item x="551"/>
        <item x="634"/>
        <item x="638"/>
        <item x="193"/>
        <item x="192"/>
        <item x="626"/>
        <item x="627"/>
        <item x="301"/>
        <item x="262"/>
        <item x="493"/>
        <item x="705"/>
        <item m="1" x="740"/>
        <item x="358"/>
        <item x="388"/>
        <item x="124"/>
        <item x="527"/>
        <item x="354"/>
        <item x="355"/>
        <item x="541"/>
        <item m="1" x="749"/>
        <item x="341"/>
        <item x="96"/>
        <item x="106"/>
        <item x="97"/>
        <item x="562"/>
        <item x="230"/>
        <item x="703"/>
        <item x="168"/>
        <item x="175"/>
        <item x="231"/>
        <item x="171"/>
        <item x="665"/>
        <item x="116"/>
        <item x="353"/>
        <item x="145"/>
        <item m="1" x="746"/>
        <item x="376"/>
        <item x="30"/>
        <item x="339"/>
        <item x="669"/>
        <item x="200"/>
        <item x="7"/>
        <item x="163"/>
        <item m="1" x="726"/>
        <item x="205"/>
        <item x="50"/>
        <item x="380"/>
        <item x="650"/>
        <item x="693"/>
        <item m="1" x="731"/>
        <item x="550"/>
        <item x="275"/>
        <item x="434"/>
        <item x="433"/>
        <item x="381"/>
        <item m="1" x="732"/>
        <item x="257"/>
        <item x="268"/>
        <item x="384"/>
        <item x="337"/>
        <item x="466"/>
        <item x="211"/>
        <item x="324"/>
        <item x="307"/>
        <item x="333"/>
        <item x="228"/>
        <item x="468"/>
        <item x="338"/>
        <item x="61"/>
        <item x="233"/>
        <item x="44"/>
        <item x="427"/>
        <item x="162"/>
        <item x="701"/>
        <item x="37"/>
        <item x="474"/>
        <item x="432"/>
        <item x="128"/>
        <item x="202"/>
        <item x="156"/>
        <item x="165"/>
        <item x="236"/>
        <item x="222"/>
        <item x="8"/>
        <item x="271"/>
        <item x="263"/>
        <item x="431"/>
        <item x="136"/>
        <item m="1" x="741"/>
        <item x="64"/>
        <item x="92"/>
        <item x="48"/>
        <item x="302"/>
        <item x="359"/>
        <item x="702"/>
        <item x="539"/>
        <item x="537"/>
        <item x="536"/>
        <item x="535"/>
        <item x="646"/>
        <item x="648"/>
        <item x="647"/>
        <item x="649"/>
        <item x="645"/>
        <item x="704"/>
        <item x="652"/>
        <item x="668"/>
        <item x="298"/>
        <item x="679"/>
        <item x="651"/>
        <item x="137"/>
        <item x="49"/>
        <item x="406"/>
        <item x="133"/>
        <item x="134"/>
        <item x="155"/>
        <item x="469"/>
        <item x="83"/>
        <item x="12"/>
        <item x="607"/>
        <item x="606"/>
        <item x="689"/>
        <item x="471"/>
        <item x="430"/>
        <item x="582"/>
        <item x="603"/>
        <item x="587"/>
        <item x="15"/>
        <item x="360"/>
        <item x="177"/>
        <item x="223"/>
        <item x="188"/>
        <item x="132"/>
        <item x="66"/>
        <item x="220"/>
        <item x="352"/>
        <item x="189"/>
        <item x="187"/>
        <item x="11"/>
        <item x="180"/>
        <item x="221"/>
        <item x="464"/>
        <item x="238"/>
        <item x="139"/>
        <item x="21"/>
        <item x="43"/>
        <item x="204"/>
        <item x="45"/>
        <item x="387"/>
        <item x="591"/>
        <item x="421"/>
        <item m="1" x="728"/>
        <item x="152"/>
        <item x="658"/>
        <item x="147"/>
        <item x="320"/>
        <item x="425"/>
        <item x="636"/>
        <item x="553"/>
        <item x="248"/>
        <item x="599"/>
        <item x="22"/>
        <item x="451"/>
        <item x="496"/>
        <item x="122"/>
        <item x="345"/>
        <item x="336"/>
        <item x="453"/>
        <item x="555"/>
        <item x="219"/>
        <item x="558"/>
        <item x="58"/>
        <item x="103"/>
        <item x="344"/>
        <item x="185"/>
        <item x="412"/>
        <item x="176"/>
        <item x="335"/>
        <item x="322"/>
        <item x="706"/>
        <item x="395"/>
        <item x="428"/>
        <item x="370"/>
        <item x="504"/>
        <item x="225"/>
        <item x="216"/>
        <item x="437"/>
        <item m="1" x="737"/>
        <item m="1" x="747"/>
        <item x="363"/>
        <item x="552"/>
        <item x="596"/>
        <item x="577"/>
        <item x="663"/>
        <item x="86"/>
        <item x="575"/>
        <item x="609"/>
        <item x="578"/>
        <item x="291"/>
        <item x="534"/>
        <item x="660"/>
        <item x="659"/>
        <item x="63"/>
        <item x="207"/>
        <item x="687"/>
        <item x="667"/>
        <item x="435"/>
        <item x="240"/>
        <item x="159"/>
        <item x="169"/>
        <item x="126"/>
        <item x="595"/>
        <item x="585"/>
        <item m="1" x="729"/>
        <item x="269"/>
        <item x="32"/>
        <item x="29"/>
        <item x="597"/>
        <item x="581"/>
        <item x="232"/>
        <item x="691"/>
        <item x="35"/>
        <item x="34"/>
        <item x="710"/>
        <item m="1" x="724"/>
        <item x="688"/>
        <item x="423"/>
        <item x="108"/>
        <item x="517"/>
        <item x="214"/>
        <item x="516"/>
        <item x="197"/>
        <item x="195"/>
        <item x="579"/>
        <item x="685"/>
        <item x="680"/>
        <item x="255"/>
        <item x="678"/>
        <item x="677"/>
        <item x="518"/>
        <item m="1" x="745"/>
        <item x="330"/>
        <item x="413"/>
        <item x="491"/>
        <item x="212"/>
        <item x="500"/>
        <item x="653"/>
        <item x="59"/>
        <item x="407"/>
        <item x="418"/>
        <item x="576"/>
        <item x="149"/>
        <item x="584"/>
        <item x="567"/>
        <item x="229"/>
        <item x="194"/>
        <item x="441"/>
        <item x="190"/>
        <item x="526"/>
        <item x="164"/>
        <item x="440"/>
        <item x="502"/>
        <item x="708"/>
        <item x="17"/>
        <item x="73"/>
        <item x="385"/>
        <item x="10"/>
        <item x="274"/>
        <item x="365"/>
        <item x="515"/>
        <item x="110"/>
        <item x="146"/>
        <item x="379"/>
        <item x="494"/>
        <item x="60"/>
        <item x="449"/>
        <item x="328"/>
        <item x="327"/>
        <item x="306"/>
        <item x="77"/>
        <item x="3"/>
        <item x="488"/>
        <item m="1" x="725"/>
        <item m="1" x="718"/>
        <item x="340"/>
        <item x="26"/>
        <item x="234"/>
        <item x="9"/>
        <item x="160"/>
        <item x="94"/>
        <item x="6"/>
        <item x="707"/>
        <item x="119"/>
        <item x="0"/>
        <item x="458"/>
        <item x="42"/>
        <item x="342"/>
        <item x="52"/>
        <item x="24"/>
        <item x="457"/>
        <item x="237"/>
        <item x="254"/>
        <item x="476"/>
        <item x="483"/>
        <item x="250"/>
        <item x="532"/>
        <item x="608"/>
        <item x="33"/>
        <item x="522"/>
        <item x="470"/>
        <item x="343"/>
        <item x="38"/>
        <item x="490"/>
        <item x="625"/>
        <item x="672"/>
        <item x="580"/>
        <item x="529"/>
        <item x="639"/>
        <item x="657"/>
        <item x="95"/>
        <item x="543"/>
        <item x="686"/>
        <item x="654"/>
        <item x="642"/>
        <item x="623"/>
        <item x="282"/>
        <item x="287"/>
        <item x="318"/>
        <item x="319"/>
        <item x="356"/>
        <item x="270"/>
        <item x="542"/>
        <item x="670"/>
        <item x="699"/>
        <item x="682"/>
        <item x="372"/>
        <item x="70"/>
        <item m="1" x="717"/>
        <item x="71"/>
        <item x="601"/>
        <item x="602"/>
        <item x="215"/>
        <item x="442"/>
        <item x="438"/>
        <item x="300"/>
        <item x="13"/>
        <item x="285"/>
        <item x="308"/>
        <item m="1" x="722"/>
        <item m="1" x="734"/>
        <item x="321"/>
        <item x="424"/>
        <item m="1" x="739"/>
        <item x="414"/>
        <item x="593"/>
        <item x="598"/>
        <item m="1" x="736"/>
        <item m="1" x="723"/>
        <item m="1" x="735"/>
        <item x="172"/>
        <item x="690"/>
        <item x="112"/>
        <item x="166"/>
        <item x="398"/>
        <item x="673"/>
        <item x="174"/>
        <item x="312"/>
        <item x="47"/>
        <item x="489"/>
        <item x="98"/>
        <item x="68"/>
        <item x="69"/>
        <item x="85"/>
        <item x="495"/>
        <item x="18"/>
        <item x="332"/>
        <item x="350"/>
        <item x="196"/>
        <item x="692"/>
        <item x="283"/>
        <item x="655"/>
        <item x="416"/>
        <item x="349"/>
        <item x="374"/>
        <item x="123"/>
        <item x="396"/>
        <item x="56"/>
        <item x="409"/>
        <item x="417"/>
        <item x="19"/>
        <item x="426"/>
        <item x="712"/>
        <item x="1"/>
        <item x="2"/>
        <item x="224"/>
        <item x="700"/>
        <item x="444"/>
        <item x="429"/>
        <item x="519"/>
        <item x="624"/>
        <item x="520"/>
        <item x="114"/>
        <item x="325"/>
        <item x="323"/>
        <item x="445"/>
        <item x="448"/>
        <item m="1" x="719"/>
        <item x="378"/>
        <item x="109"/>
        <item x="170"/>
        <item x="404"/>
        <item x="405"/>
        <item x="415"/>
        <item x="557"/>
        <item x="456"/>
        <item x="661"/>
        <item x="399"/>
        <item x="167"/>
        <item x="117"/>
        <item x="179"/>
        <item x="148"/>
        <item x="473"/>
        <item x="72"/>
        <item x="78"/>
        <item x="485"/>
        <item x="383"/>
        <item x="561"/>
        <item x="714"/>
        <item m="1" x="742"/>
        <item x="23"/>
        <item x="36"/>
        <item x="16"/>
        <item x="331"/>
        <item x="594"/>
        <item x="127"/>
        <item x="138"/>
        <item x="67"/>
        <item x="14"/>
        <item x="664"/>
        <item x="105"/>
        <item x="99"/>
        <item x="104"/>
        <item x="91"/>
        <item x="100"/>
        <item x="462"/>
        <item x="709"/>
        <item x="289"/>
        <item x="348"/>
        <item x="129"/>
        <item x="465"/>
        <item x="183"/>
        <item x="472"/>
        <item x="290"/>
        <item x="326"/>
        <item x="316"/>
        <item x="286"/>
        <item x="351"/>
        <item x="315"/>
        <item x="288"/>
        <item x="317"/>
        <item x="509"/>
        <item x="75"/>
        <item x="182"/>
        <item x="181"/>
        <item x="154"/>
        <item x="199"/>
        <item x="93"/>
        <item x="523"/>
        <item x="629"/>
        <item x="554"/>
        <item x="560"/>
        <item x="605"/>
        <item x="572"/>
        <item x="574"/>
        <item x="571"/>
        <item x="715"/>
        <item m="1" x="733"/>
        <item x="39"/>
        <item x="40"/>
        <item x="41"/>
        <item x="62"/>
        <item x="65"/>
        <item x="74"/>
        <item x="79"/>
        <item x="82"/>
        <item x="84"/>
        <item x="87"/>
        <item x="88"/>
        <item x="89"/>
        <item x="101"/>
        <item x="102"/>
        <item x="111"/>
        <item x="125"/>
        <item m="1" x="720"/>
        <item x="140"/>
        <item x="141"/>
        <item x="158"/>
        <item x="178"/>
        <item x="191"/>
        <item x="201"/>
        <item x="226"/>
        <item x="243"/>
        <item x="244"/>
        <item x="245"/>
        <item x="251"/>
        <item x="252"/>
        <item x="264"/>
        <item x="265"/>
        <item x="266"/>
        <item x="267"/>
        <item x="276"/>
        <item x="278"/>
        <item x="279"/>
        <item x="280"/>
        <item x="329"/>
        <item x="375"/>
        <item x="377"/>
        <item x="386"/>
        <item x="389"/>
        <item x="391"/>
        <item x="392"/>
        <item x="393"/>
        <item x="411"/>
        <item x="419"/>
        <item x="420"/>
        <item x="422"/>
        <item x="439"/>
        <item x="443"/>
        <item x="450"/>
        <item x="452"/>
        <item x="463"/>
        <item x="484"/>
        <item x="498"/>
        <item x="521"/>
        <item x="538"/>
        <item x="544"/>
        <item x="545"/>
        <item x="559"/>
        <item x="563"/>
        <item x="564"/>
        <item x="565"/>
        <item x="566"/>
        <item x="589"/>
        <item x="590"/>
        <item x="592"/>
        <item x="612"/>
        <item x="614"/>
        <item x="615"/>
        <item x="616"/>
        <item x="617"/>
        <item x="618"/>
        <item x="620"/>
        <item x="635"/>
        <item x="643"/>
        <item x="674"/>
        <item x="675"/>
        <item x="676"/>
        <item x="684"/>
        <item x="695"/>
        <item x="4"/>
        <item x="5"/>
        <item x="20"/>
        <item x="31"/>
        <item x="53"/>
        <item x="54"/>
        <item x="76"/>
        <item x="80"/>
        <item x="81"/>
        <item x="115"/>
        <item x="130"/>
        <item x="142"/>
        <item x="143"/>
        <item x="150"/>
        <item x="151"/>
        <item x="210"/>
        <item x="241"/>
        <item x="277"/>
        <item x="281"/>
        <item x="390"/>
        <item x="408"/>
        <item x="459"/>
        <item x="460"/>
        <item x="461"/>
        <item x="477"/>
        <item x="478"/>
        <item x="479"/>
        <item x="480"/>
        <item x="481"/>
        <item x="482"/>
        <item x="556"/>
        <item x="568"/>
        <item x="569"/>
        <item x="570"/>
        <item x="573"/>
        <item x="583"/>
        <item x="600"/>
        <item x="631"/>
        <item x="632"/>
        <item x="633"/>
        <item x="713"/>
        <item x="253"/>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1"/>
        <item h="1" x="5"/>
        <item x="2"/>
        <item x="4"/>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18"/>
  </rowFields>
  <rowItems count="715">
    <i>
      <x/>
    </i>
    <i r="1">
      <x v="430"/>
    </i>
    <i r="1">
      <x v="443"/>
    </i>
    <i r="1">
      <x v="542"/>
    </i>
    <i r="1">
      <x v="543"/>
    </i>
    <i r="1">
      <x v="709"/>
    </i>
    <i r="1">
      <x v="710"/>
    </i>
    <i>
      <x v="1"/>
    </i>
    <i r="1">
      <x v="191"/>
    </i>
    <i r="1">
      <x v="233"/>
    </i>
    <i r="1">
      <x v="268"/>
    </i>
    <i r="1">
      <x v="288"/>
    </i>
    <i r="1">
      <x v="416"/>
    </i>
    <i r="1">
      <x v="437"/>
    </i>
    <i r="1">
      <x v="495"/>
    </i>
    <i r="1">
      <x v="587"/>
    </i>
    <i>
      <x v="2"/>
    </i>
    <i r="1">
      <x v="277"/>
    </i>
    <i>
      <x v="3"/>
    </i>
    <i r="1">
      <x v="413"/>
    </i>
    <i r="1">
      <x v="581"/>
    </i>
    <i>
      <x v="4"/>
    </i>
    <i r="1">
      <x v="294"/>
    </i>
    <i r="1">
      <x v="524"/>
    </i>
    <i r="1">
      <x v="539"/>
    </i>
    <i r="1">
      <x v="711"/>
    </i>
    <i>
      <x v="5"/>
    </i>
    <i r="1">
      <x v="92"/>
    </i>
    <i r="1">
      <x v="311"/>
    </i>
    <i r="1">
      <x v="448"/>
    </i>
    <i r="1">
      <x v="579"/>
    </i>
    <i>
      <x v="6"/>
    </i>
    <i r="1">
      <x v="435"/>
    </i>
    <i>
      <x v="7"/>
    </i>
    <i r="1">
      <x v="41"/>
    </i>
    <i r="1">
      <x v="61"/>
    </i>
    <i r="1">
      <x v="187"/>
    </i>
    <i r="1">
      <x v="365"/>
    </i>
    <i r="1">
      <x v="366"/>
    </i>
    <i r="1">
      <x v="712"/>
    </i>
    <i>
      <x v="8"/>
    </i>
    <i r="1">
      <x v="2"/>
    </i>
    <i r="1">
      <x v="35"/>
    </i>
    <i r="1">
      <x v="98"/>
    </i>
    <i r="1">
      <x v="107"/>
    </i>
    <i r="1">
      <x v="195"/>
    </i>
    <i r="1">
      <x v="220"/>
    </i>
    <i r="1">
      <x v="224"/>
    </i>
    <i r="1">
      <x v="241"/>
    </i>
    <i r="1">
      <x v="261"/>
    </i>
    <i r="1">
      <x v="295"/>
    </i>
    <i r="1">
      <x v="297"/>
    </i>
    <i r="1">
      <x v="321"/>
    </i>
    <i r="1">
      <x v="372"/>
    </i>
    <i r="1">
      <x v="445"/>
    </i>
    <i r="1">
      <x v="447"/>
    </i>
    <i r="1">
      <x v="457"/>
    </i>
    <i r="1">
      <x v="461"/>
    </i>
    <i r="1">
      <x v="517"/>
    </i>
    <i r="1">
      <x v="536"/>
    </i>
    <i r="1">
      <x v="580"/>
    </i>
    <i r="1">
      <x v="627"/>
    </i>
    <i r="1">
      <x v="628"/>
    </i>
    <i r="1">
      <x v="629"/>
    </i>
    <i r="1">
      <x v="713"/>
    </i>
    <i r="1">
      <x v="714"/>
    </i>
    <i>
      <x v="9"/>
    </i>
    <i r="1">
      <x v="3"/>
    </i>
    <i r="1">
      <x v="55"/>
    </i>
    <i r="1">
      <x v="68"/>
    </i>
    <i r="1">
      <x v="78"/>
    </i>
    <i r="1">
      <x v="80"/>
    </i>
    <i r="1">
      <x v="83"/>
    </i>
    <i r="1">
      <x v="84"/>
    </i>
    <i r="1">
      <x v="96"/>
    </i>
    <i r="1">
      <x v="97"/>
    </i>
    <i r="1">
      <x v="103"/>
    </i>
    <i r="1">
      <x v="162"/>
    </i>
    <i r="1">
      <x v="166"/>
    </i>
    <i r="1">
      <x v="167"/>
    </i>
    <i r="1">
      <x v="243"/>
    </i>
    <i r="1">
      <x v="278"/>
    </i>
    <i r="1">
      <x v="332"/>
    </i>
    <i r="1">
      <x v="339"/>
    </i>
    <i r="1">
      <x v="418"/>
    </i>
    <i r="1">
      <x v="479"/>
    </i>
    <i r="1">
      <x v="485"/>
    </i>
    <i r="1">
      <x v="533"/>
    </i>
    <i r="1">
      <x v="666"/>
    </i>
    <i>
      <x v="10"/>
    </i>
    <i r="1">
      <x v="557"/>
    </i>
    <i>
      <x v="11"/>
    </i>
    <i r="1">
      <x v="196"/>
    </i>
    <i r="1">
      <x v="422"/>
    </i>
    <i>
      <x v="12"/>
    </i>
    <i r="1">
      <x v="204"/>
    </i>
    <i r="1">
      <x v="575"/>
    </i>
    <i>
      <x v="13"/>
    </i>
    <i r="1">
      <x v="415"/>
    </i>
    <i r="1">
      <x v="667"/>
    </i>
    <i>
      <x v="14"/>
    </i>
    <i r="1">
      <x v="58"/>
    </i>
    <i r="1">
      <x v="63"/>
    </i>
    <i r="1">
      <x v="66"/>
    </i>
    <i r="1">
      <x v="70"/>
    </i>
    <i r="1">
      <x v="87"/>
    </i>
    <i r="1">
      <x v="89"/>
    </i>
    <i r="1">
      <x v="90"/>
    </i>
    <i r="1">
      <x v="163"/>
    </i>
    <i r="1">
      <x v="202"/>
    </i>
    <i r="1">
      <x v="203"/>
    </i>
    <i r="1">
      <x v="221"/>
    </i>
    <i r="1">
      <x v="226"/>
    </i>
    <i r="1">
      <x v="236"/>
    </i>
    <i r="1">
      <x v="262"/>
    </i>
    <i r="1">
      <x v="273"/>
    </i>
    <i r="1">
      <x v="298"/>
    </i>
    <i r="1">
      <x v="300"/>
    </i>
    <i r="1">
      <x v="306"/>
    </i>
    <i r="1">
      <x v="325"/>
    </i>
    <i r="1">
      <x v="330"/>
    </i>
    <i r="1">
      <x v="331"/>
    </i>
    <i r="1">
      <x v="336"/>
    </i>
    <i r="1">
      <x v="356"/>
    </i>
    <i r="1">
      <x v="376"/>
    </i>
    <i r="1">
      <x v="392"/>
    </i>
    <i r="1">
      <x v="398"/>
    </i>
    <i r="1">
      <x v="399"/>
    </i>
    <i r="1">
      <x v="493"/>
    </i>
    <i r="1">
      <x v="501"/>
    </i>
    <i r="1">
      <x v="503"/>
    </i>
    <i r="1">
      <x v="513"/>
    </i>
    <i r="1">
      <x v="531"/>
    </i>
    <i r="1">
      <x v="535"/>
    </i>
    <i r="1">
      <x v="537"/>
    </i>
    <i r="1">
      <x v="538"/>
    </i>
    <i r="1">
      <x v="540"/>
    </i>
    <i r="1">
      <x v="547"/>
    </i>
    <i r="1">
      <x v="560"/>
    </i>
    <i r="1">
      <x v="562"/>
    </i>
    <i r="1">
      <x v="668"/>
    </i>
    <i r="1">
      <x v="669"/>
    </i>
    <i r="1">
      <x v="670"/>
    </i>
    <i r="1">
      <x v="671"/>
    </i>
    <i r="1">
      <x v="672"/>
    </i>
    <i r="1">
      <x v="673"/>
    </i>
    <i r="1">
      <x v="674"/>
    </i>
    <i r="1">
      <x v="675"/>
    </i>
    <i r="1">
      <x v="676"/>
    </i>
    <i r="1">
      <x v="728"/>
    </i>
    <i r="1">
      <x v="729"/>
    </i>
    <i>
      <x v="15"/>
    </i>
    <i r="1">
      <x v="406"/>
    </i>
    <i r="1">
      <x v="410"/>
    </i>
    <i r="1">
      <x v="492"/>
    </i>
    <i r="1">
      <x v="546"/>
    </i>
    <i r="1">
      <x v="554"/>
    </i>
    <i r="1">
      <x v="677"/>
    </i>
    <i>
      <x v="16"/>
    </i>
    <i r="1">
      <x v="56"/>
    </i>
    <i r="1">
      <x v="59"/>
    </i>
    <i>
      <x v="17"/>
    </i>
    <i r="1">
      <x v="26"/>
    </i>
    <i r="1">
      <x v="27"/>
    </i>
    <i r="1">
      <x v="29"/>
    </i>
    <i r="1">
      <x v="49"/>
    </i>
    <i r="1">
      <x v="74"/>
    </i>
    <i r="1">
      <x v="101"/>
    </i>
    <i r="1">
      <x v="102"/>
    </i>
    <i r="1">
      <x v="159"/>
    </i>
    <i r="1">
      <x v="210"/>
    </i>
    <i r="1">
      <x v="216"/>
    </i>
    <i r="1">
      <x v="225"/>
    </i>
    <i r="1">
      <x v="266"/>
    </i>
    <i r="1">
      <x v="272"/>
    </i>
    <i r="1">
      <x v="291"/>
    </i>
    <i r="1">
      <x v="312"/>
    </i>
    <i r="1">
      <x v="317"/>
    </i>
    <i r="1">
      <x v="393"/>
    </i>
    <i r="1">
      <x v="423"/>
    </i>
    <i r="1">
      <x v="425"/>
    </i>
    <i r="1">
      <x v="431"/>
    </i>
    <i r="1">
      <x v="444"/>
    </i>
    <i r="1">
      <x v="449"/>
    </i>
    <i r="1">
      <x v="452"/>
    </i>
    <i r="1">
      <x v="453"/>
    </i>
    <i r="1">
      <x v="459"/>
    </i>
    <i r="1">
      <x v="462"/>
    </i>
    <i r="1">
      <x v="518"/>
    </i>
    <i r="1">
      <x v="523"/>
    </i>
    <i r="1">
      <x v="555"/>
    </i>
    <i r="1">
      <x v="564"/>
    </i>
    <i r="1">
      <x v="571"/>
    </i>
    <i r="1">
      <x v="574"/>
    </i>
    <i r="1">
      <x v="594"/>
    </i>
    <i r="1">
      <x v="599"/>
    </i>
    <i r="1">
      <x v="601"/>
    </i>
    <i r="1">
      <x v="678"/>
    </i>
    <i r="1">
      <x v="679"/>
    </i>
    <i r="1">
      <x v="680"/>
    </i>
    <i r="1">
      <x v="681"/>
    </i>
    <i r="1">
      <x v="730"/>
    </i>
    <i r="1">
      <x v="731"/>
    </i>
    <i r="1">
      <x v="732"/>
    </i>
    <i r="1">
      <x v="733"/>
    </i>
    <i r="1">
      <x v="734"/>
    </i>
    <i r="1">
      <x v="735"/>
    </i>
    <i r="1">
      <x v="736"/>
    </i>
    <i r="1">
      <x v="737"/>
    </i>
    <i r="1">
      <x v="738"/>
    </i>
    <i>
      <x v="18"/>
    </i>
    <i r="1">
      <x v="82"/>
    </i>
    <i r="1">
      <x v="682"/>
    </i>
    <i>
      <x v="19"/>
    </i>
    <i r="1">
      <x v="117"/>
    </i>
    <i r="1">
      <x v="118"/>
    </i>
    <i r="1">
      <x v="122"/>
    </i>
    <i r="1">
      <x v="123"/>
    </i>
    <i r="1">
      <x v="131"/>
    </i>
    <i r="1">
      <x v="134"/>
    </i>
    <i r="1">
      <x v="143"/>
    </i>
    <i r="1">
      <x v="144"/>
    </i>
    <i r="1">
      <x v="145"/>
    </i>
    <i r="1">
      <x v="146"/>
    </i>
    <i r="1">
      <x v="147"/>
    </i>
    <i r="1">
      <x v="148"/>
    </i>
    <i r="1">
      <x v="333"/>
    </i>
    <i r="1">
      <x v="378"/>
    </i>
    <i r="1">
      <x v="380"/>
    </i>
    <i r="1">
      <x v="389"/>
    </i>
    <i r="1">
      <x v="395"/>
    </i>
    <i r="1">
      <x v="411"/>
    </i>
    <i r="1">
      <x v="419"/>
    </i>
    <i r="1">
      <x v="458"/>
    </i>
    <i r="1">
      <x v="548"/>
    </i>
    <i r="1">
      <x v="550"/>
    </i>
    <i r="1">
      <x v="610"/>
    </i>
    <i r="1">
      <x v="683"/>
    </i>
    <i>
      <x v="21"/>
    </i>
    <i r="1">
      <x v="105"/>
    </i>
    <i r="1">
      <x v="109"/>
    </i>
    <i r="1">
      <x v="110"/>
    </i>
    <i r="1">
      <x v="119"/>
    </i>
    <i r="1">
      <x v="125"/>
    </i>
    <i r="1">
      <x v="126"/>
    </i>
    <i r="1">
      <x v="128"/>
    </i>
    <i r="1">
      <x v="129"/>
    </i>
    <i r="1">
      <x v="130"/>
    </i>
    <i r="1">
      <x v="149"/>
    </i>
    <i r="1">
      <x v="150"/>
    </i>
    <i r="1">
      <x v="165"/>
    </i>
    <i r="1">
      <x v="200"/>
    </i>
    <i r="1">
      <x v="245"/>
    </i>
    <i r="1">
      <x v="246"/>
    </i>
    <i r="1">
      <x v="247"/>
    </i>
    <i r="1">
      <x v="248"/>
    </i>
    <i r="1">
      <x v="308"/>
    </i>
    <i r="1">
      <x v="340"/>
    </i>
    <i r="1">
      <x v="408"/>
    </i>
    <i r="1">
      <x v="455"/>
    </i>
    <i r="1">
      <x v="466"/>
    </i>
    <i r="1">
      <x v="617"/>
    </i>
    <i r="1">
      <x v="684"/>
    </i>
    <i r="1">
      <x v="685"/>
    </i>
    <i>
      <x v="22"/>
    </i>
    <i r="1">
      <x v="1"/>
    </i>
    <i r="1">
      <x v="39"/>
    </i>
    <i r="1">
      <x v="81"/>
    </i>
    <i r="1">
      <x v="99"/>
    </i>
    <i r="1">
      <x v="108"/>
    </i>
    <i r="1">
      <x v="111"/>
    </i>
    <i r="1">
      <x v="115"/>
    </i>
    <i r="1">
      <x v="116"/>
    </i>
    <i r="1">
      <x v="121"/>
    </i>
    <i r="1">
      <x v="124"/>
    </i>
    <i r="1">
      <x v="132"/>
    </i>
    <i r="1">
      <x v="133"/>
    </i>
    <i r="1">
      <x v="137"/>
    </i>
    <i r="1">
      <x v="138"/>
    </i>
    <i r="1">
      <x v="139"/>
    </i>
    <i r="1">
      <x v="142"/>
    </i>
    <i r="1">
      <x v="151"/>
    </i>
    <i r="1">
      <x v="152"/>
    </i>
    <i r="1">
      <x v="155"/>
    </i>
    <i r="1">
      <x v="156"/>
    </i>
    <i r="1">
      <x v="197"/>
    </i>
    <i r="1">
      <x v="249"/>
    </i>
    <i r="1">
      <x v="250"/>
    </i>
    <i r="1">
      <x v="251"/>
    </i>
    <i r="1">
      <x v="252"/>
    </i>
    <i r="1">
      <x v="253"/>
    </i>
    <i r="1">
      <x v="255"/>
    </i>
    <i r="1">
      <x v="259"/>
    </i>
    <i r="1">
      <x v="269"/>
    </i>
    <i r="1">
      <x v="270"/>
    </i>
    <i r="1">
      <x v="274"/>
    </i>
    <i r="1">
      <x v="275"/>
    </i>
    <i r="1">
      <x v="276"/>
    </i>
    <i r="1">
      <x v="303"/>
    </i>
    <i r="1">
      <x v="307"/>
    </i>
    <i r="1">
      <x v="310"/>
    </i>
    <i r="1">
      <x v="320"/>
    </i>
    <i r="1">
      <x v="341"/>
    </i>
    <i r="1">
      <x v="342"/>
    </i>
    <i r="1">
      <x v="343"/>
    </i>
    <i r="1">
      <x v="345"/>
    </i>
    <i r="1">
      <x v="346"/>
    </i>
    <i r="1">
      <x v="347"/>
    </i>
    <i r="1">
      <x v="350"/>
    </i>
    <i r="1">
      <x v="351"/>
    </i>
    <i r="1">
      <x v="361"/>
    </i>
    <i r="1">
      <x v="362"/>
    </i>
    <i r="1">
      <x v="367"/>
    </i>
    <i r="1">
      <x v="368"/>
    </i>
    <i r="1">
      <x v="383"/>
    </i>
    <i r="1">
      <x v="396"/>
    </i>
    <i r="1">
      <x v="400"/>
    </i>
    <i r="1">
      <x v="402"/>
    </i>
    <i r="1">
      <x v="403"/>
    </i>
    <i r="1">
      <x v="456"/>
    </i>
    <i r="1">
      <x v="463"/>
    </i>
    <i r="1">
      <x v="465"/>
    </i>
    <i r="1">
      <x v="467"/>
    </i>
    <i r="1">
      <x v="468"/>
    </i>
    <i r="1">
      <x v="472"/>
    </i>
    <i r="1">
      <x v="473"/>
    </i>
    <i r="1">
      <x v="474"/>
    </i>
    <i r="1">
      <x v="489"/>
    </i>
    <i r="1">
      <x v="490"/>
    </i>
    <i r="1">
      <x v="505"/>
    </i>
    <i r="1">
      <x v="530"/>
    </i>
    <i r="1">
      <x v="549"/>
    </i>
    <i r="1">
      <x v="563"/>
    </i>
    <i r="1">
      <x v="576"/>
    </i>
    <i r="1">
      <x v="583"/>
    </i>
    <i r="1">
      <x v="618"/>
    </i>
    <i r="1">
      <x v="619"/>
    </i>
    <i r="1">
      <x v="621"/>
    </i>
    <i r="1">
      <x v="622"/>
    </i>
    <i r="1">
      <x v="623"/>
    </i>
    <i r="1">
      <x v="688"/>
    </i>
    <i r="1">
      <x v="689"/>
    </i>
    <i r="1">
      <x v="690"/>
    </i>
    <i r="1">
      <x v="691"/>
    </i>
    <i r="1">
      <x v="692"/>
    </i>
    <i r="1">
      <x v="693"/>
    </i>
    <i r="1">
      <x v="694"/>
    </i>
    <i r="1">
      <x v="699"/>
    </i>
    <i r="1">
      <x v="700"/>
    </i>
    <i r="1">
      <x v="739"/>
    </i>
    <i r="1">
      <x v="740"/>
    </i>
    <i r="1">
      <x v="741"/>
    </i>
    <i r="1">
      <x v="742"/>
    </i>
    <i r="1">
      <x v="743"/>
    </i>
    <i r="1">
      <x v="744"/>
    </i>
    <i r="1">
      <x v="745"/>
    </i>
    <i r="1">
      <x v="746"/>
    </i>
    <i r="1">
      <x v="747"/>
    </i>
    <i r="1">
      <x v="748"/>
    </i>
    <i>
      <x v="23"/>
    </i>
    <i r="1">
      <x v="44"/>
    </i>
    <i r="1">
      <x v="181"/>
    </i>
    <i r="1">
      <x v="255"/>
    </i>
    <i r="1">
      <x v="355"/>
    </i>
    <i r="1">
      <x v="588"/>
    </i>
    <i>
      <x v="24"/>
    </i>
    <i r="1">
      <x v="24"/>
    </i>
    <i r="1">
      <x v="28"/>
    </i>
    <i r="1">
      <x v="189"/>
    </i>
    <i r="1">
      <x v="256"/>
    </i>
    <i r="1">
      <x v="258"/>
    </i>
    <i r="1">
      <x v="354"/>
    </i>
    <i r="1">
      <x v="384"/>
    </i>
    <i r="1">
      <x v="385"/>
    </i>
    <i r="1">
      <x v="387"/>
    </i>
    <i r="1">
      <x v="388"/>
    </i>
    <i r="1">
      <x v="464"/>
    </i>
    <i r="1">
      <x v="471"/>
    </i>
    <i r="1">
      <x v="482"/>
    </i>
    <i r="1">
      <x v="484"/>
    </i>
    <i r="1">
      <x v="514"/>
    </i>
    <i r="1">
      <x v="704"/>
    </i>
    <i r="1">
      <x v="706"/>
    </i>
    <i r="1">
      <x v="707"/>
    </i>
    <i>
      <x v="25"/>
    </i>
    <i r="1">
      <x v="271"/>
    </i>
    <i r="1">
      <x v="370"/>
    </i>
    <i r="1">
      <x v="375"/>
    </i>
    <i r="1">
      <x v="510"/>
    </i>
    <i>
      <x v="26"/>
    </i>
    <i r="1">
      <x v="57"/>
    </i>
    <i r="1">
      <x v="106"/>
    </i>
    <i r="1">
      <x v="127"/>
    </i>
    <i r="1">
      <x v="136"/>
    </i>
    <i r="1">
      <x v="198"/>
    </i>
    <i r="1">
      <x v="483"/>
    </i>
    <i r="1">
      <x v="528"/>
    </i>
    <i r="1">
      <x v="708"/>
    </i>
    <i>
      <x v="27"/>
    </i>
    <i r="1">
      <x v="160"/>
    </i>
    <i r="1">
      <x v="176"/>
    </i>
    <i r="1">
      <x v="223"/>
    </i>
    <i r="1">
      <x v="244"/>
    </i>
    <i r="1">
      <x v="254"/>
    </i>
    <i r="1">
      <x v="329"/>
    </i>
    <i r="1">
      <x v="541"/>
    </i>
    <i r="1">
      <x v="545"/>
    </i>
    <i>
      <x v="28"/>
    </i>
    <i r="1">
      <x v="46"/>
    </i>
    <i r="1">
      <x v="577"/>
    </i>
    <i r="1">
      <x v="625"/>
    </i>
    <i r="1">
      <x v="749"/>
    </i>
    <i>
      <x v="29"/>
    </i>
    <i r="1">
      <x v="36"/>
    </i>
    <i r="1">
      <x v="37"/>
    </i>
    <i r="1">
      <x v="48"/>
    </i>
    <i r="1">
      <x v="164"/>
    </i>
    <i r="1">
      <x v="182"/>
    </i>
    <i r="1">
      <x v="314"/>
    </i>
    <i r="1">
      <x v="442"/>
    </i>
    <i r="1">
      <x v="534"/>
    </i>
    <i r="1">
      <x v="568"/>
    </i>
    <i r="1">
      <x v="642"/>
    </i>
    <i>
      <x v="30"/>
    </i>
    <i r="1">
      <x v="31"/>
    </i>
    <i r="1">
      <x v="38"/>
    </i>
    <i r="1">
      <x v="47"/>
    </i>
    <i r="1">
      <x v="65"/>
    </i>
    <i r="1">
      <x v="184"/>
    </i>
    <i r="1">
      <x v="227"/>
    </i>
    <i r="1">
      <x v="237"/>
    </i>
    <i r="1">
      <x v="260"/>
    </i>
    <i r="1">
      <x v="264"/>
    </i>
    <i r="1">
      <x v="282"/>
    </i>
    <i r="1">
      <x v="293"/>
    </i>
    <i r="1">
      <x v="302"/>
    </i>
    <i r="1">
      <x v="304"/>
    </i>
    <i r="1">
      <x v="360"/>
    </i>
    <i r="1">
      <x v="401"/>
    </i>
    <i r="1">
      <x v="421"/>
    </i>
    <i r="1">
      <x v="570"/>
    </i>
    <i r="1">
      <x v="584"/>
    </i>
    <i r="1">
      <x v="585"/>
    </i>
    <i r="1">
      <x v="598"/>
    </i>
    <i r="1">
      <x v="614"/>
    </i>
    <i r="1">
      <x v="644"/>
    </i>
    <i r="1">
      <x v="645"/>
    </i>
    <i r="1">
      <x v="719"/>
    </i>
    <i r="1">
      <x v="720"/>
    </i>
    <i r="1">
      <x v="721"/>
    </i>
    <i r="1">
      <x v="722"/>
    </i>
    <i r="1">
      <x v="723"/>
    </i>
    <i>
      <x v="31"/>
    </i>
    <i r="1">
      <x v="69"/>
    </i>
    <i r="1">
      <x v="229"/>
    </i>
    <i r="1">
      <x v="265"/>
    </i>
    <i r="1">
      <x v="646"/>
    </i>
    <i>
      <x v="32"/>
    </i>
    <i r="1">
      <x v="45"/>
    </i>
    <i r="1">
      <x v="177"/>
    </i>
    <i r="1">
      <x v="192"/>
    </i>
    <i r="1">
      <x v="222"/>
    </i>
    <i r="1">
      <x v="230"/>
    </i>
    <i r="1">
      <x v="358"/>
    </i>
    <i r="1">
      <x v="359"/>
    </i>
    <i r="1">
      <x v="409"/>
    </i>
    <i r="1">
      <x v="438"/>
    </i>
    <i r="1">
      <x v="512"/>
    </i>
    <i r="1">
      <x v="559"/>
    </i>
    <i r="1">
      <x v="567"/>
    </i>
    <i>
      <x v="33"/>
    </i>
    <i r="1">
      <x v="180"/>
    </i>
    <i>
      <x v="35"/>
    </i>
    <i r="1">
      <x v="34"/>
    </i>
    <i r="1">
      <x v="40"/>
    </i>
    <i r="1">
      <x v="53"/>
    </i>
    <i r="1">
      <x v="54"/>
    </i>
    <i r="1">
      <x v="67"/>
    </i>
    <i r="1">
      <x v="75"/>
    </i>
    <i r="1">
      <x v="77"/>
    </i>
    <i r="1">
      <x v="79"/>
    </i>
    <i r="1">
      <x v="95"/>
    </i>
    <i r="1">
      <x v="114"/>
    </i>
    <i r="1">
      <x v="153"/>
    </i>
    <i r="1">
      <x v="154"/>
    </i>
    <i r="1">
      <x v="178"/>
    </i>
    <i r="1">
      <x v="190"/>
    </i>
    <i r="1">
      <x v="194"/>
    </i>
    <i r="1">
      <x v="211"/>
    </i>
    <i r="1">
      <x v="228"/>
    </i>
    <i r="1">
      <x v="232"/>
    </i>
    <i r="1">
      <x v="279"/>
    </i>
    <i r="1">
      <x v="281"/>
    </i>
    <i r="1">
      <x v="284"/>
    </i>
    <i r="1">
      <x v="286"/>
    </i>
    <i r="1">
      <x v="287"/>
    </i>
    <i r="1">
      <x v="289"/>
    </i>
    <i r="1">
      <x v="290"/>
    </i>
    <i r="1">
      <x v="296"/>
    </i>
    <i r="1">
      <x v="319"/>
    </i>
    <i r="1">
      <x v="324"/>
    </i>
    <i r="1">
      <x v="326"/>
    </i>
    <i r="1">
      <x v="335"/>
    </i>
    <i r="1">
      <x v="353"/>
    </i>
    <i r="1">
      <x v="379"/>
    </i>
    <i r="1">
      <x v="381"/>
    </i>
    <i r="1">
      <x v="382"/>
    </i>
    <i r="1">
      <x v="394"/>
    </i>
    <i r="1">
      <x v="405"/>
    </i>
    <i r="1">
      <x v="407"/>
    </i>
    <i r="1">
      <x v="491"/>
    </i>
    <i r="1">
      <x v="509"/>
    </i>
    <i r="1">
      <x v="515"/>
    </i>
    <i r="1">
      <x v="527"/>
    </i>
    <i r="1">
      <x v="569"/>
    </i>
    <i r="1">
      <x v="600"/>
    </i>
    <i r="1">
      <x v="612"/>
    </i>
    <i r="1">
      <x v="613"/>
    </i>
    <i r="1">
      <x v="615"/>
    </i>
    <i r="1">
      <x v="647"/>
    </i>
    <i r="1">
      <x v="648"/>
    </i>
    <i r="1">
      <x v="649"/>
    </i>
    <i r="1">
      <x v="724"/>
    </i>
    <i>
      <x v="36"/>
    </i>
    <i r="1">
      <x v="73"/>
    </i>
    <i r="1">
      <x v="334"/>
    </i>
    <i r="1">
      <x v="544"/>
    </i>
    <i>
      <x v="37"/>
    </i>
    <i r="1">
      <x v="175"/>
    </i>
    <i r="1">
      <x v="179"/>
    </i>
    <i r="1">
      <x v="404"/>
    </i>
    <i>
      <x v="38"/>
    </i>
    <i r="1">
      <x v="219"/>
    </i>
    <i r="1">
      <x v="369"/>
    </i>
    <i>
      <x v="39"/>
    </i>
    <i r="1">
      <x v="52"/>
    </i>
    <i r="1">
      <x v="231"/>
    </i>
    <i r="1">
      <x v="292"/>
    </i>
    <i r="1">
      <x v="436"/>
    </i>
    <i r="1">
      <x v="450"/>
    </i>
    <i>
      <x v="42"/>
    </i>
    <i r="1">
      <x/>
    </i>
    <i r="1">
      <x v="7"/>
    </i>
    <i r="1">
      <x v="8"/>
    </i>
    <i r="1">
      <x v="9"/>
    </i>
    <i r="1">
      <x v="10"/>
    </i>
    <i r="1">
      <x v="11"/>
    </i>
    <i r="1">
      <x v="12"/>
    </i>
    <i r="1">
      <x v="13"/>
    </i>
    <i r="1">
      <x v="14"/>
    </i>
    <i r="1">
      <x v="15"/>
    </i>
    <i r="1">
      <x v="17"/>
    </i>
    <i r="1">
      <x v="18"/>
    </i>
    <i r="1">
      <x v="19"/>
    </i>
    <i r="1">
      <x v="20"/>
    </i>
    <i r="1">
      <x v="21"/>
    </i>
    <i r="1">
      <x v="22"/>
    </i>
    <i r="1">
      <x v="23"/>
    </i>
    <i r="1">
      <x v="72"/>
    </i>
    <i r="1">
      <x v="76"/>
    </i>
    <i r="1">
      <x v="104"/>
    </i>
    <i r="1">
      <x v="112"/>
    </i>
    <i r="1">
      <x v="113"/>
    </i>
    <i r="1">
      <x v="120"/>
    </i>
    <i r="1">
      <x v="140"/>
    </i>
    <i r="1">
      <x v="141"/>
    </i>
    <i r="1">
      <x v="157"/>
    </i>
    <i r="1">
      <x v="158"/>
    </i>
    <i r="1">
      <x v="201"/>
    </i>
    <i r="1">
      <x v="206"/>
    </i>
    <i r="1">
      <x v="207"/>
    </i>
    <i r="1">
      <x v="212"/>
    </i>
    <i r="1">
      <x v="213"/>
    </i>
    <i r="1">
      <x v="234"/>
    </i>
    <i r="1">
      <x v="235"/>
    </i>
    <i r="1">
      <x v="257"/>
    </i>
    <i r="1">
      <x v="305"/>
    </i>
    <i r="1">
      <x v="309"/>
    </i>
    <i r="1">
      <x v="328"/>
    </i>
    <i r="1">
      <x v="348"/>
    </i>
    <i r="1">
      <x v="357"/>
    </i>
    <i r="1">
      <x v="386"/>
    </i>
    <i r="1">
      <x v="417"/>
    </i>
    <i r="1">
      <x v="451"/>
    </i>
    <i r="1">
      <x v="454"/>
    </i>
    <i r="1">
      <x v="475"/>
    </i>
    <i r="1">
      <x v="476"/>
    </i>
    <i r="1">
      <x v="477"/>
    </i>
    <i r="1">
      <x v="478"/>
    </i>
    <i r="1">
      <x v="480"/>
    </i>
    <i r="1">
      <x v="494"/>
    </i>
    <i r="1">
      <x v="496"/>
    </i>
    <i r="1">
      <x v="497"/>
    </i>
    <i r="1">
      <x v="500"/>
    </i>
    <i r="1">
      <x v="516"/>
    </i>
    <i r="1">
      <x v="529"/>
    </i>
    <i r="1">
      <x v="552"/>
    </i>
    <i r="1">
      <x v="553"/>
    </i>
    <i r="1">
      <x v="596"/>
    </i>
    <i r="1">
      <x v="602"/>
    </i>
    <i r="1">
      <x v="603"/>
    </i>
    <i r="1">
      <x v="604"/>
    </i>
    <i r="1">
      <x v="605"/>
    </i>
    <i r="1">
      <x v="607"/>
    </i>
    <i r="1">
      <x v="608"/>
    </i>
    <i r="1">
      <x v="609"/>
    </i>
    <i r="1">
      <x v="651"/>
    </i>
    <i r="1">
      <x v="652"/>
    </i>
    <i r="1">
      <x v="653"/>
    </i>
    <i r="1">
      <x v="654"/>
    </i>
    <i r="1">
      <x v="655"/>
    </i>
    <i r="1">
      <x v="656"/>
    </i>
    <i r="1">
      <x v="660"/>
    </i>
    <i r="1">
      <x v="661"/>
    </i>
    <i r="1">
      <x v="662"/>
    </i>
    <i r="1">
      <x v="663"/>
    </i>
    <i r="1">
      <x v="725"/>
    </i>
    <i r="1">
      <x v="726"/>
    </i>
    <i r="1">
      <x v="727"/>
    </i>
    <i r="1">
      <x v="750"/>
    </i>
    <i>
      <x v="43"/>
    </i>
    <i r="1">
      <x v="426"/>
    </i>
    <i r="1">
      <x v="427"/>
    </i>
    <i r="1">
      <x v="664"/>
    </i>
    <i>
      <x v="44"/>
    </i>
    <i r="1">
      <x v="391"/>
    </i>
    <i r="1">
      <x v="582"/>
    </i>
    <i>
      <x v="45"/>
    </i>
    <i r="1">
      <x v="214"/>
    </i>
    <i r="1">
      <x v="525"/>
    </i>
    <i>
      <x v="46"/>
    </i>
    <i r="1">
      <x v="170"/>
    </i>
    <i r="1">
      <x v="188"/>
    </i>
    <i r="1">
      <x v="209"/>
    </i>
    <i r="1">
      <x v="217"/>
    </i>
    <i r="1">
      <x v="315"/>
    </i>
    <i r="1">
      <x v="316"/>
    </i>
    <i r="1">
      <x v="327"/>
    </i>
    <i r="1">
      <x v="434"/>
    </i>
    <i r="1">
      <x v="446"/>
    </i>
    <i r="1">
      <x v="460"/>
    </i>
    <i>
      <x v="47"/>
    </i>
    <i r="1">
      <x v="43"/>
    </i>
    <i r="1">
      <x v="50"/>
    </i>
    <i r="1">
      <x v="597"/>
    </i>
    <i>
      <x v="48"/>
    </i>
    <i r="1">
      <x v="526"/>
    </i>
    <i r="1">
      <x v="532"/>
    </i>
    <i r="1">
      <x v="606"/>
    </i>
    <i>
      <x v="49"/>
    </i>
    <i r="1">
      <x v="285"/>
    </i>
    <i>
      <x v="50"/>
    </i>
    <i r="1">
      <x v="218"/>
    </i>
    <i r="1">
      <x v="239"/>
    </i>
    <i r="1">
      <x v="283"/>
    </i>
    <i r="1">
      <x v="352"/>
    </i>
    <i r="1">
      <x v="397"/>
    </i>
    <i r="1">
      <x v="424"/>
    </i>
    <i r="1">
      <x v="586"/>
    </i>
    <i r="1">
      <x v="630"/>
    </i>
    <i r="1">
      <x v="631"/>
    </i>
    <i>
      <x v="51"/>
    </i>
    <i r="1">
      <x v="520"/>
    </i>
    <i r="1">
      <x v="521"/>
    </i>
    <i>
      <x v="52"/>
    </i>
    <i r="1">
      <x v="414"/>
    </i>
    <i r="1">
      <x v="429"/>
    </i>
    <i r="1">
      <x v="486"/>
    </i>
    <i r="1">
      <x v="488"/>
    </i>
    <i r="1">
      <x v="572"/>
    </i>
    <i r="1">
      <x v="573"/>
    </i>
    <i r="1">
      <x v="611"/>
    </i>
    <i r="1">
      <x v="632"/>
    </i>
    <i r="1">
      <x v="633"/>
    </i>
    <i r="1">
      <x v="634"/>
    </i>
    <i r="1">
      <x v="715"/>
    </i>
    <i r="1">
      <x v="716"/>
    </i>
    <i r="1">
      <x v="717"/>
    </i>
    <i>
      <x v="53"/>
    </i>
    <i r="1">
      <x v="85"/>
    </i>
    <i r="1">
      <x v="171"/>
    </i>
    <i r="1">
      <x v="172"/>
    </i>
    <i r="1">
      <x v="173"/>
    </i>
    <i r="1">
      <x v="240"/>
    </i>
    <i r="1">
      <x v="267"/>
    </i>
    <i r="1">
      <x v="322"/>
    </i>
    <i r="1">
      <x v="344"/>
    </i>
    <i r="1">
      <x v="439"/>
    </i>
    <i r="1">
      <x v="469"/>
    </i>
    <i r="1">
      <x v="519"/>
    </i>
    <i r="1">
      <x v="522"/>
    </i>
    <i r="1">
      <x v="589"/>
    </i>
    <i r="1">
      <x v="590"/>
    </i>
    <i r="1">
      <x v="591"/>
    </i>
    <i r="1">
      <x v="592"/>
    </i>
    <i r="1">
      <x v="593"/>
    </i>
    <i r="1">
      <x v="616"/>
    </i>
    <i r="1">
      <x v="635"/>
    </i>
    <i r="1">
      <x v="636"/>
    </i>
    <i r="1">
      <x v="637"/>
    </i>
    <i r="1">
      <x v="638"/>
    </i>
    <i r="1">
      <x v="639"/>
    </i>
    <i r="1">
      <x v="640"/>
    </i>
    <i>
      <x v="54"/>
    </i>
    <i r="1">
      <x v="33"/>
    </i>
    <i r="1">
      <x v="100"/>
    </i>
    <i r="1">
      <x v="377"/>
    </i>
    <i r="1">
      <x v="420"/>
    </i>
    <i r="1">
      <x v="511"/>
    </i>
    <i r="1">
      <x v="558"/>
    </i>
    <i r="1">
      <x v="641"/>
    </i>
    <i>
      <x v="55"/>
    </i>
    <i r="1">
      <x v="551"/>
    </i>
    <i r="1">
      <x v="718"/>
    </i>
    <i t="grand">
      <x/>
    </i>
  </rowItems>
  <colFields count="1">
    <field x="-2"/>
  </colFields>
  <colItems count="3">
    <i>
      <x/>
    </i>
    <i i="1">
      <x v="1"/>
    </i>
    <i i="2">
      <x v="2"/>
    </i>
  </colItems>
  <pageFields count="1">
    <pageField fld="33" hier="-1"/>
  </pageFields>
  <dataFields count="3">
    <dataField name="Sum of Support Needed" fld="6" baseField="0" baseItem="0"/>
    <dataField name="Sum of US$ Committed (Total Budget)" fld="19" baseField="18" baseItem="268"/>
    <dataField name="Sum of Contribution (%) to the NDC output " fld="20" baseField="1" baseItem="0" numFmtId="170"/>
  </dataFields>
  <formats count="278">
    <format dxfId="356">
      <pivotArea field="0" type="button" dataOnly="0" labelOnly="1" outline="0"/>
    </format>
    <format dxfId="355">
      <pivotArea dataOnly="0" labelOnly="1" grandRow="1" outline="0" fieldPosition="0"/>
    </format>
    <format dxfId="354">
      <pivotArea field="0" type="button" dataOnly="0" labelOnly="1" outline="0"/>
    </format>
    <format dxfId="353">
      <pivotArea dataOnly="0" labelOnly="1" grandRow="1" outline="0" fieldPosition="0"/>
    </format>
    <format dxfId="352">
      <pivotArea outline="0" collapsedLevelsAreSubtotals="1" fieldPosition="0"/>
    </format>
    <format dxfId="351">
      <pivotArea dataOnly="0" labelOnly="1" outline="0" axis="axisValues" fieldPosition="0"/>
    </format>
    <format dxfId="350">
      <pivotArea field="1" type="button" dataOnly="0" labelOnly="1" outline="0" axis="axisRow" fieldPosition="0"/>
    </format>
    <format dxfId="34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8">
      <pivotArea dataOnly="0" labelOnly="1" fieldPosition="0">
        <references count="1">
          <reference field="1" count="6">
            <x v="50"/>
            <x v="51"/>
            <x v="52"/>
            <x v="53"/>
            <x v="54"/>
            <x v="55"/>
          </reference>
        </references>
      </pivotArea>
    </format>
    <format dxfId="347">
      <pivotArea dataOnly="0" labelOnly="1" grandRow="1" outline="0" fieldPosition="0"/>
    </format>
    <format dxfId="346">
      <pivotArea dataOnly="0" labelOnly="1" fieldPosition="0">
        <references count="2">
          <reference field="1" count="1" selected="0">
            <x v="0"/>
          </reference>
          <reference field="18" count="5">
            <x v="430"/>
            <x v="440"/>
            <x v="443"/>
            <x v="542"/>
            <x v="543"/>
          </reference>
        </references>
      </pivotArea>
    </format>
    <format dxfId="345">
      <pivotArea dataOnly="0" labelOnly="1" fieldPosition="0">
        <references count="2">
          <reference field="1" count="1" selected="0">
            <x v="1"/>
          </reference>
          <reference field="18" count="10">
            <x v="191"/>
            <x v="233"/>
            <x v="268"/>
            <x v="288"/>
            <x v="432"/>
            <x v="433"/>
            <x v="437"/>
            <x v="440"/>
            <x v="495"/>
            <x v="587"/>
          </reference>
        </references>
      </pivotArea>
    </format>
    <format dxfId="344">
      <pivotArea dataOnly="0" labelOnly="1" fieldPosition="0">
        <references count="2">
          <reference field="1" count="1" selected="0">
            <x v="2"/>
          </reference>
          <reference field="18" count="1">
            <x v="277"/>
          </reference>
        </references>
      </pivotArea>
    </format>
    <format dxfId="343">
      <pivotArea dataOnly="0" labelOnly="1" fieldPosition="0">
        <references count="2">
          <reference field="1" count="1" selected="0">
            <x v="3"/>
          </reference>
          <reference field="18" count="3">
            <x v="413"/>
            <x v="440"/>
            <x v="581"/>
          </reference>
        </references>
      </pivotArea>
    </format>
    <format dxfId="342">
      <pivotArea dataOnly="0" labelOnly="1" fieldPosition="0">
        <references count="2">
          <reference field="1" count="1" selected="0">
            <x v="4"/>
          </reference>
          <reference field="18" count="3">
            <x v="294"/>
            <x v="524"/>
            <x v="539"/>
          </reference>
        </references>
      </pivotArea>
    </format>
    <format dxfId="341">
      <pivotArea dataOnly="0" labelOnly="1" fieldPosition="0">
        <references count="2">
          <reference field="1" count="1" selected="0">
            <x v="5"/>
          </reference>
          <reference field="18" count="5">
            <x v="92"/>
            <x v="311"/>
            <x v="448"/>
            <x v="556"/>
            <x v="579"/>
          </reference>
        </references>
      </pivotArea>
    </format>
    <format dxfId="340">
      <pivotArea dataOnly="0" labelOnly="1" fieldPosition="0">
        <references count="2">
          <reference field="1" count="1" selected="0">
            <x v="6"/>
          </reference>
          <reference field="18" count="1">
            <x v="435"/>
          </reference>
        </references>
      </pivotArea>
    </format>
    <format dxfId="339">
      <pivotArea dataOnly="0" labelOnly="1" fieldPosition="0">
        <references count="2">
          <reference field="1" count="1" selected="0">
            <x v="7"/>
          </reference>
          <reference field="18" count="6">
            <x v="41"/>
            <x v="61"/>
            <x v="187"/>
            <x v="365"/>
            <x v="366"/>
            <x v="416"/>
          </reference>
        </references>
      </pivotArea>
    </format>
    <format dxfId="338">
      <pivotArea dataOnly="0" labelOnly="1" fieldPosition="0">
        <references count="2">
          <reference field="1" count="1" selected="0">
            <x v="8"/>
          </reference>
          <reference field="18" count="21">
            <x v="2"/>
            <x v="35"/>
            <x v="98"/>
            <x v="107"/>
            <x v="195"/>
            <x v="220"/>
            <x v="224"/>
            <x v="241"/>
            <x v="261"/>
            <x v="295"/>
            <x v="297"/>
            <x v="321"/>
            <x v="371"/>
            <x v="372"/>
            <x v="445"/>
            <x v="447"/>
            <x v="457"/>
            <x v="461"/>
            <x v="517"/>
            <x v="536"/>
            <x v="580"/>
          </reference>
        </references>
      </pivotArea>
    </format>
    <format dxfId="337">
      <pivotArea dataOnly="0" labelOnly="1" fieldPosition="0">
        <references count="2">
          <reference field="1" count="1" selected="0">
            <x v="9"/>
          </reference>
          <reference field="18" count="23">
            <x v="3"/>
            <x v="55"/>
            <x v="68"/>
            <x v="78"/>
            <x v="80"/>
            <x v="83"/>
            <x v="84"/>
            <x v="96"/>
            <x v="97"/>
            <x v="103"/>
            <x v="162"/>
            <x v="166"/>
            <x v="167"/>
            <x v="183"/>
            <x v="186"/>
            <x v="243"/>
            <x v="278"/>
            <x v="332"/>
            <x v="339"/>
            <x v="418"/>
            <x v="479"/>
            <x v="485"/>
            <x v="533"/>
          </reference>
        </references>
      </pivotArea>
    </format>
    <format dxfId="336">
      <pivotArea dataOnly="0" labelOnly="1" fieldPosition="0">
        <references count="2">
          <reference field="1" count="1" selected="0">
            <x v="10"/>
          </reference>
          <reference field="18" count="3">
            <x v="185"/>
            <x v="440"/>
            <x v="557"/>
          </reference>
        </references>
      </pivotArea>
    </format>
    <format dxfId="335">
      <pivotArea dataOnly="0" labelOnly="1" fieldPosition="0">
        <references count="2">
          <reference field="1" count="1" selected="0">
            <x v="11"/>
          </reference>
          <reference field="18" count="2">
            <x v="196"/>
            <x v="422"/>
          </reference>
        </references>
      </pivotArea>
    </format>
    <format dxfId="334">
      <pivotArea dataOnly="0" labelOnly="1" fieldPosition="0">
        <references count="2">
          <reference field="1" count="1" selected="0">
            <x v="12"/>
          </reference>
          <reference field="18" count="5">
            <x v="25"/>
            <x v="204"/>
            <x v="208"/>
            <x v="338"/>
            <x v="575"/>
          </reference>
        </references>
      </pivotArea>
    </format>
    <format dxfId="333">
      <pivotArea dataOnly="0" labelOnly="1" fieldPosition="0">
        <references count="2">
          <reference field="1" count="1" selected="0">
            <x v="13"/>
          </reference>
          <reference field="18" count="1">
            <x v="415"/>
          </reference>
        </references>
      </pivotArea>
    </format>
    <format dxfId="332">
      <pivotArea dataOnly="0" labelOnly="1" fieldPosition="0">
        <references count="2">
          <reference field="1" count="1" selected="0">
            <x v="14"/>
          </reference>
          <reference field="18" count="45">
            <x v="58"/>
            <x v="63"/>
            <x v="66"/>
            <x v="70"/>
            <x v="71"/>
            <x v="87"/>
            <x v="88"/>
            <x v="89"/>
            <x v="90"/>
            <x v="93"/>
            <x v="163"/>
            <x v="202"/>
            <x v="203"/>
            <x v="221"/>
            <x v="226"/>
            <x v="236"/>
            <x v="262"/>
            <x v="273"/>
            <x v="298"/>
            <x v="300"/>
            <x v="306"/>
            <x v="325"/>
            <x v="330"/>
            <x v="331"/>
            <x v="336"/>
            <x v="337"/>
            <x v="356"/>
            <x v="376"/>
            <x v="392"/>
            <x v="398"/>
            <x v="399"/>
            <x v="493"/>
            <x v="501"/>
            <x v="503"/>
            <x v="513"/>
            <x v="531"/>
            <x v="535"/>
            <x v="537"/>
            <x v="538"/>
            <x v="540"/>
            <x v="547"/>
            <x v="560"/>
            <x v="561"/>
            <x v="562"/>
            <x v="566"/>
          </reference>
        </references>
      </pivotArea>
    </format>
    <format dxfId="331">
      <pivotArea dataOnly="0" labelOnly="1" fieldPosition="0">
        <references count="2">
          <reference field="1" count="1" selected="0">
            <x v="15"/>
          </reference>
          <reference field="18" count="7">
            <x v="169"/>
            <x v="406"/>
            <x v="410"/>
            <x v="492"/>
            <x v="502"/>
            <x v="546"/>
            <x v="554"/>
          </reference>
        </references>
      </pivotArea>
    </format>
    <format dxfId="330">
      <pivotArea dataOnly="0" labelOnly="1" fieldPosition="0">
        <references count="2">
          <reference field="1" count="1" selected="0">
            <x v="16"/>
          </reference>
          <reference field="18" count="3">
            <x v="56"/>
            <x v="59"/>
            <x v="440"/>
          </reference>
        </references>
      </pivotArea>
    </format>
    <format dxfId="329">
      <pivotArea dataOnly="0" labelOnly="1" fieldPosition="0">
        <references count="2">
          <reference field="1" count="1" selected="0">
            <x v="17"/>
          </reference>
          <reference field="18" count="36">
            <x v="26"/>
            <x v="27"/>
            <x v="29"/>
            <x v="49"/>
            <x v="62"/>
            <x v="74"/>
            <x v="101"/>
            <x v="102"/>
            <x v="159"/>
            <x v="210"/>
            <x v="216"/>
            <x v="225"/>
            <x v="266"/>
            <x v="272"/>
            <x v="291"/>
            <x v="312"/>
            <x v="317"/>
            <x v="393"/>
            <x v="423"/>
            <x v="425"/>
            <x v="431"/>
            <x v="444"/>
            <x v="449"/>
            <x v="452"/>
            <x v="453"/>
            <x v="459"/>
            <x v="462"/>
            <x v="518"/>
            <x v="523"/>
            <x v="555"/>
            <x v="564"/>
            <x v="571"/>
            <x v="574"/>
            <x v="594"/>
            <x v="599"/>
            <x v="601"/>
          </reference>
        </references>
      </pivotArea>
    </format>
    <format dxfId="328">
      <pivotArea dataOnly="0" labelOnly="1" fieldPosition="0">
        <references count="2">
          <reference field="1" count="1" selected="0">
            <x v="18"/>
          </reference>
          <reference field="18" count="3">
            <x v="82"/>
            <x v="313"/>
            <x v="440"/>
          </reference>
        </references>
      </pivotArea>
    </format>
    <format dxfId="327">
      <pivotArea dataOnly="0" labelOnly="1" fieldPosition="0">
        <references count="2">
          <reference field="1" count="1" selected="0">
            <x v="19"/>
          </reference>
          <reference field="18" count="25">
            <x v="117"/>
            <x v="118"/>
            <x v="122"/>
            <x v="123"/>
            <x v="131"/>
            <x v="134"/>
            <x v="143"/>
            <x v="144"/>
            <x v="145"/>
            <x v="146"/>
            <x v="147"/>
            <x v="148"/>
            <x v="161"/>
            <x v="333"/>
            <x v="378"/>
            <x v="380"/>
            <x v="389"/>
            <x v="395"/>
            <x v="411"/>
            <x v="419"/>
            <x v="440"/>
            <x v="458"/>
            <x v="548"/>
            <x v="550"/>
            <x v="610"/>
          </reference>
        </references>
      </pivotArea>
    </format>
    <format dxfId="326">
      <pivotArea dataOnly="0" labelOnly="1" fieldPosition="0">
        <references count="2">
          <reference field="1" count="1" selected="0">
            <x v="20"/>
          </reference>
          <reference field="18" count="1">
            <x v="440"/>
          </reference>
        </references>
      </pivotArea>
    </format>
    <format dxfId="325">
      <pivotArea dataOnly="0" labelOnly="1" fieldPosition="0">
        <references count="2">
          <reference field="1" count="1" selected="0">
            <x v="21"/>
          </reference>
          <reference field="18" count="29">
            <x v="105"/>
            <x v="109"/>
            <x v="110"/>
            <x v="119"/>
            <x v="125"/>
            <x v="126"/>
            <x v="128"/>
            <x v="129"/>
            <x v="130"/>
            <x v="135"/>
            <x v="149"/>
            <x v="150"/>
            <x v="165"/>
            <x v="168"/>
            <x v="200"/>
            <x v="238"/>
            <x v="245"/>
            <x v="246"/>
            <x v="247"/>
            <x v="248"/>
            <x v="308"/>
            <x v="340"/>
            <x v="349"/>
            <x v="408"/>
            <x v="455"/>
            <x v="466"/>
            <x v="470"/>
            <x v="481"/>
            <x v="617"/>
          </reference>
        </references>
      </pivotArea>
    </format>
    <format dxfId="324">
      <pivotArea dataOnly="0" labelOnly="1" fieldPosition="0">
        <references count="2">
          <reference field="1" count="1" selected="0">
            <x v="22"/>
          </reference>
          <reference field="18" count="50">
            <x v="1"/>
            <x v="39"/>
            <x v="51"/>
            <x v="81"/>
            <x v="91"/>
            <x v="99"/>
            <x v="108"/>
            <x v="111"/>
            <x v="115"/>
            <x v="116"/>
            <x v="121"/>
            <x v="124"/>
            <x v="132"/>
            <x v="133"/>
            <x v="137"/>
            <x v="138"/>
            <x v="139"/>
            <x v="142"/>
            <x v="151"/>
            <x v="152"/>
            <x v="155"/>
            <x v="156"/>
            <x v="174"/>
            <x v="197"/>
            <x v="249"/>
            <x v="250"/>
            <x v="251"/>
            <x v="252"/>
            <x v="253"/>
            <x v="259"/>
            <x v="269"/>
            <x v="270"/>
            <x v="274"/>
            <x v="275"/>
            <x v="276"/>
            <x v="299"/>
            <x v="303"/>
            <x v="307"/>
            <x v="310"/>
            <x v="318"/>
            <x v="320"/>
            <x v="341"/>
            <x v="342"/>
            <x v="343"/>
            <x v="345"/>
            <x v="346"/>
            <x v="347"/>
            <x v="350"/>
            <x v="351"/>
            <x v="361"/>
          </reference>
        </references>
      </pivotArea>
    </format>
    <format dxfId="323">
      <pivotArea dataOnly="0" labelOnly="1" fieldPosition="0">
        <references count="2">
          <reference field="1" count="1" selected="0">
            <x v="22"/>
          </reference>
          <reference field="18" count="34">
            <x v="362"/>
            <x v="367"/>
            <x v="368"/>
            <x v="383"/>
            <x v="396"/>
            <x v="400"/>
            <x v="402"/>
            <x v="403"/>
            <x v="456"/>
            <x v="463"/>
            <x v="465"/>
            <x v="467"/>
            <x v="468"/>
            <x v="472"/>
            <x v="473"/>
            <x v="474"/>
            <x v="489"/>
            <x v="490"/>
            <x v="504"/>
            <x v="505"/>
            <x v="530"/>
            <x v="549"/>
            <x v="563"/>
            <x v="565"/>
            <x v="576"/>
            <x v="578"/>
            <x v="583"/>
            <x v="618"/>
            <x v="619"/>
            <x v="620"/>
            <x v="621"/>
            <x v="622"/>
            <x v="623"/>
            <x v="624"/>
          </reference>
        </references>
      </pivotArea>
    </format>
    <format dxfId="322">
      <pivotArea dataOnly="0" labelOnly="1" fieldPosition="0">
        <references count="2">
          <reference field="1" count="1" selected="0">
            <x v="23"/>
          </reference>
          <reference field="18" count="6">
            <x v="44"/>
            <x v="181"/>
            <x v="255"/>
            <x v="355"/>
            <x v="440"/>
            <x v="588"/>
          </reference>
        </references>
      </pivotArea>
    </format>
    <format dxfId="321">
      <pivotArea dataOnly="0" labelOnly="1" fieldPosition="0">
        <references count="2">
          <reference field="1" count="1" selected="0">
            <x v="24"/>
          </reference>
          <reference field="18" count="16">
            <x v="24"/>
            <x v="28"/>
            <x v="60"/>
            <x v="189"/>
            <x v="256"/>
            <x v="258"/>
            <x v="354"/>
            <x v="384"/>
            <x v="385"/>
            <x v="387"/>
            <x v="388"/>
            <x v="464"/>
            <x v="471"/>
            <x v="482"/>
            <x v="484"/>
            <x v="514"/>
          </reference>
        </references>
      </pivotArea>
    </format>
    <format dxfId="320">
      <pivotArea dataOnly="0" labelOnly="1" fieldPosition="0">
        <references count="2">
          <reference field="1" count="1" selected="0">
            <x v="25"/>
          </reference>
          <reference field="18" count="4">
            <x v="271"/>
            <x v="370"/>
            <x v="375"/>
            <x v="510"/>
          </reference>
        </references>
      </pivotArea>
    </format>
    <format dxfId="319">
      <pivotArea dataOnly="0" labelOnly="1" fieldPosition="0">
        <references count="2">
          <reference field="1" count="1" selected="0">
            <x v="26"/>
          </reference>
          <reference field="18" count="7">
            <x v="57"/>
            <x v="106"/>
            <x v="127"/>
            <x v="136"/>
            <x v="198"/>
            <x v="483"/>
            <x v="528"/>
          </reference>
        </references>
      </pivotArea>
    </format>
    <format dxfId="318">
      <pivotArea dataOnly="0" labelOnly="1" fieldPosition="0">
        <references count="2">
          <reference field="1" count="1" selected="0">
            <x v="27"/>
          </reference>
          <reference field="18" count="13">
            <x v="64"/>
            <x v="160"/>
            <x v="176"/>
            <x v="223"/>
            <x v="244"/>
            <x v="254"/>
            <x v="329"/>
            <x v="373"/>
            <x v="412"/>
            <x v="441"/>
            <x v="541"/>
            <x v="545"/>
            <x v="595"/>
          </reference>
        </references>
      </pivotArea>
    </format>
    <format dxfId="317">
      <pivotArea dataOnly="0" labelOnly="1" fieldPosition="0">
        <references count="2">
          <reference field="1" count="1" selected="0">
            <x v="28"/>
          </reference>
          <reference field="18" count="5">
            <x v="46"/>
            <x v="374"/>
            <x v="440"/>
            <x v="577"/>
            <x v="625"/>
          </reference>
        </references>
      </pivotArea>
    </format>
    <format dxfId="316">
      <pivotArea dataOnly="0" labelOnly="1" fieldPosition="0">
        <references count="2">
          <reference field="1" count="1" selected="0">
            <x v="29"/>
          </reference>
          <reference field="18" count="9">
            <x v="36"/>
            <x v="37"/>
            <x v="48"/>
            <x v="164"/>
            <x v="182"/>
            <x v="314"/>
            <x v="442"/>
            <x v="534"/>
            <x v="568"/>
          </reference>
        </references>
      </pivotArea>
    </format>
    <format dxfId="315">
      <pivotArea dataOnly="0" labelOnly="1" fieldPosition="0">
        <references count="2">
          <reference field="1" count="1" selected="0">
            <x v="30"/>
          </reference>
          <reference field="18" count="22">
            <x v="31"/>
            <x v="38"/>
            <x v="47"/>
            <x v="65"/>
            <x v="184"/>
            <x v="227"/>
            <x v="237"/>
            <x v="260"/>
            <x v="263"/>
            <x v="264"/>
            <x v="282"/>
            <x v="293"/>
            <x v="302"/>
            <x v="304"/>
            <x v="360"/>
            <x v="401"/>
            <x v="421"/>
            <x v="570"/>
            <x v="584"/>
            <x v="585"/>
            <x v="598"/>
            <x v="614"/>
          </reference>
        </references>
      </pivotArea>
    </format>
    <format dxfId="314">
      <pivotArea dataOnly="0" labelOnly="1" fieldPosition="0">
        <references count="2">
          <reference field="1" count="1" selected="0">
            <x v="31"/>
          </reference>
          <reference field="18" count="5">
            <x v="69"/>
            <x v="229"/>
            <x v="265"/>
            <x v="363"/>
            <x v="440"/>
          </reference>
        </references>
      </pivotArea>
    </format>
    <format dxfId="313">
      <pivotArea dataOnly="0" labelOnly="1" fieldPosition="0">
        <references count="2">
          <reference field="1" count="1" selected="0">
            <x v="32"/>
          </reference>
          <reference field="18" count="12">
            <x v="45"/>
            <x v="177"/>
            <x v="192"/>
            <x v="222"/>
            <x v="230"/>
            <x v="358"/>
            <x v="359"/>
            <x v="409"/>
            <x v="438"/>
            <x v="512"/>
            <x v="559"/>
            <x v="567"/>
          </reference>
        </references>
      </pivotArea>
    </format>
    <format dxfId="312">
      <pivotArea dataOnly="0" labelOnly="1" fieldPosition="0">
        <references count="2">
          <reference field="1" count="1" selected="0">
            <x v="33"/>
          </reference>
          <reference field="18" count="2">
            <x v="180"/>
            <x v="440"/>
          </reference>
        </references>
      </pivotArea>
    </format>
    <format dxfId="311">
      <pivotArea dataOnly="0" labelOnly="1" fieldPosition="0">
        <references count="2">
          <reference field="1" count="1" selected="0">
            <x v="34"/>
          </reference>
          <reference field="18" count="1">
            <x v="440"/>
          </reference>
        </references>
      </pivotArea>
    </format>
    <format dxfId="310">
      <pivotArea dataOnly="0" labelOnly="1" fieldPosition="0">
        <references count="2">
          <reference field="1" count="1" selected="0">
            <x v="35"/>
          </reference>
          <reference field="18" count="49">
            <x v="30"/>
            <x v="34"/>
            <x v="40"/>
            <x v="53"/>
            <x v="54"/>
            <x v="67"/>
            <x v="75"/>
            <x v="77"/>
            <x v="79"/>
            <x v="94"/>
            <x v="95"/>
            <x v="114"/>
            <x v="153"/>
            <x v="154"/>
            <x v="178"/>
            <x v="190"/>
            <x v="194"/>
            <x v="211"/>
            <x v="228"/>
            <x v="232"/>
            <x v="279"/>
            <x v="280"/>
            <x v="281"/>
            <x v="284"/>
            <x v="286"/>
            <x v="287"/>
            <x v="289"/>
            <x v="290"/>
            <x v="296"/>
            <x v="319"/>
            <x v="324"/>
            <x v="326"/>
            <x v="335"/>
            <x v="353"/>
            <x v="379"/>
            <x v="381"/>
            <x v="382"/>
            <x v="394"/>
            <x v="405"/>
            <x v="407"/>
            <x v="491"/>
            <x v="509"/>
            <x v="515"/>
            <x v="527"/>
            <x v="569"/>
            <x v="600"/>
            <x v="612"/>
            <x v="613"/>
            <x v="615"/>
          </reference>
        </references>
      </pivotArea>
    </format>
    <format dxfId="309">
      <pivotArea dataOnly="0" labelOnly="1" fieldPosition="0">
        <references count="2">
          <reference field="1" count="1" selected="0">
            <x v="36"/>
          </reference>
          <reference field="18" count="4">
            <x v="73"/>
            <x v="215"/>
            <x v="334"/>
            <x v="544"/>
          </reference>
        </references>
      </pivotArea>
    </format>
    <format dxfId="308">
      <pivotArea dataOnly="0" labelOnly="1" fieldPosition="0">
        <references count="2">
          <reference field="1" count="1" selected="0">
            <x v="37"/>
          </reference>
          <reference field="18" count="3">
            <x v="175"/>
            <x v="179"/>
            <x v="404"/>
          </reference>
        </references>
      </pivotArea>
    </format>
    <format dxfId="307">
      <pivotArea dataOnly="0" labelOnly="1" fieldPosition="0">
        <references count="2">
          <reference field="1" count="1" selected="0">
            <x v="38"/>
          </reference>
          <reference field="18" count="2">
            <x v="219"/>
            <x v="369"/>
          </reference>
        </references>
      </pivotArea>
    </format>
    <format dxfId="306">
      <pivotArea dataOnly="0" labelOnly="1" fieldPosition="0">
        <references count="2">
          <reference field="1" count="1" selected="0">
            <x v="39"/>
          </reference>
          <reference field="18" count="5">
            <x v="52"/>
            <x v="231"/>
            <x v="292"/>
            <x v="436"/>
            <x v="450"/>
          </reference>
        </references>
      </pivotArea>
    </format>
    <format dxfId="305">
      <pivotArea dataOnly="0" labelOnly="1" fieldPosition="0">
        <references count="2">
          <reference field="1" count="1" selected="0">
            <x v="40"/>
          </reference>
          <reference field="18" count="1">
            <x v="440"/>
          </reference>
        </references>
      </pivotArea>
    </format>
    <format dxfId="304">
      <pivotArea dataOnly="0" labelOnly="1" fieldPosition="0">
        <references count="2">
          <reference field="1" count="1" selected="0">
            <x v="41"/>
          </reference>
          <reference field="18" count="1">
            <x v="440"/>
          </reference>
        </references>
      </pivotArea>
    </format>
    <format dxfId="303">
      <pivotArea dataOnly="0" labelOnly="1" fieldPosition="0">
        <references count="2">
          <reference field="1" count="1" selected="0">
            <x v="42"/>
          </reference>
          <reference field="18" count="50">
            <x v="0"/>
            <x v="4"/>
            <x v="5"/>
            <x v="6"/>
            <x v="7"/>
            <x v="8"/>
            <x v="9"/>
            <x v="10"/>
            <x v="11"/>
            <x v="12"/>
            <x v="13"/>
            <x v="14"/>
            <x v="15"/>
            <x v="16"/>
            <x v="17"/>
            <x v="18"/>
            <x v="19"/>
            <x v="20"/>
            <x v="21"/>
            <x v="22"/>
            <x v="23"/>
            <x v="42"/>
            <x v="72"/>
            <x v="76"/>
            <x v="104"/>
            <x v="112"/>
            <x v="113"/>
            <x v="120"/>
            <x v="140"/>
            <x v="141"/>
            <x v="157"/>
            <x v="158"/>
            <x v="199"/>
            <x v="201"/>
            <x v="205"/>
            <x v="206"/>
            <x v="207"/>
            <x v="212"/>
            <x v="213"/>
            <x v="234"/>
            <x v="235"/>
            <x v="242"/>
            <x v="257"/>
            <x v="305"/>
            <x v="309"/>
            <x v="328"/>
            <x v="348"/>
            <x v="357"/>
            <x v="364"/>
            <x v="386"/>
          </reference>
        </references>
      </pivotArea>
    </format>
    <format dxfId="302">
      <pivotArea dataOnly="0" labelOnly="1" fieldPosition="0">
        <references count="2">
          <reference field="1" count="1" selected="0">
            <x v="42"/>
          </reference>
          <reference field="18" count="31">
            <x v="417"/>
            <x v="428"/>
            <x v="451"/>
            <x v="454"/>
            <x v="475"/>
            <x v="476"/>
            <x v="477"/>
            <x v="478"/>
            <x v="480"/>
            <x v="487"/>
            <x v="494"/>
            <x v="496"/>
            <x v="497"/>
            <x v="498"/>
            <x v="499"/>
            <x v="500"/>
            <x v="506"/>
            <x v="507"/>
            <x v="508"/>
            <x v="516"/>
            <x v="529"/>
            <x v="552"/>
            <x v="553"/>
            <x v="596"/>
            <x v="602"/>
            <x v="603"/>
            <x v="604"/>
            <x v="605"/>
            <x v="607"/>
            <x v="608"/>
            <x v="609"/>
          </reference>
        </references>
      </pivotArea>
    </format>
    <format dxfId="301">
      <pivotArea dataOnly="0" labelOnly="1" fieldPosition="0">
        <references count="2">
          <reference field="1" count="1" selected="0">
            <x v="43"/>
          </reference>
          <reference field="18" count="3">
            <x v="390"/>
            <x v="426"/>
            <x v="427"/>
          </reference>
        </references>
      </pivotArea>
    </format>
    <format dxfId="300">
      <pivotArea dataOnly="0" labelOnly="1" fieldPosition="0">
        <references count="2">
          <reference field="1" count="1" selected="0">
            <x v="44"/>
          </reference>
          <reference field="18" count="2">
            <x v="391"/>
            <x v="582"/>
          </reference>
        </references>
      </pivotArea>
    </format>
    <format dxfId="299">
      <pivotArea dataOnly="0" labelOnly="1" fieldPosition="0">
        <references count="2">
          <reference field="1" count="1" selected="0">
            <x v="45"/>
          </reference>
          <reference field="18" count="2">
            <x v="214"/>
            <x v="525"/>
          </reference>
        </references>
      </pivotArea>
    </format>
    <format dxfId="298">
      <pivotArea dataOnly="0" labelOnly="1" fieldPosition="0">
        <references count="2">
          <reference field="1" count="1" selected="0">
            <x v="46"/>
          </reference>
          <reference field="18" count="12">
            <x v="86"/>
            <x v="170"/>
            <x v="188"/>
            <x v="209"/>
            <x v="217"/>
            <x v="315"/>
            <x v="316"/>
            <x v="323"/>
            <x v="327"/>
            <x v="434"/>
            <x v="446"/>
            <x v="460"/>
          </reference>
        </references>
      </pivotArea>
    </format>
    <format dxfId="297">
      <pivotArea dataOnly="0" labelOnly="1" fieldPosition="0">
        <references count="2">
          <reference field="1" count="1" selected="0">
            <x v="47"/>
          </reference>
          <reference field="18" count="4">
            <x v="43"/>
            <x v="50"/>
            <x v="440"/>
            <x v="597"/>
          </reference>
        </references>
      </pivotArea>
    </format>
    <format dxfId="296">
      <pivotArea dataOnly="0" labelOnly="1" fieldPosition="0">
        <references count="2">
          <reference field="1" count="1" selected="0">
            <x v="48"/>
          </reference>
          <reference field="18" count="4">
            <x v="440"/>
            <x v="526"/>
            <x v="532"/>
            <x v="606"/>
          </reference>
        </references>
      </pivotArea>
    </format>
    <format dxfId="295">
      <pivotArea dataOnly="0" labelOnly="1" fieldPosition="0">
        <references count="2">
          <reference field="1" count="1" selected="0">
            <x v="49"/>
          </reference>
          <reference field="18" count="1">
            <x v="285"/>
          </reference>
        </references>
      </pivotArea>
    </format>
    <format dxfId="294">
      <pivotArea dataOnly="0" labelOnly="1" fieldPosition="0">
        <references count="2">
          <reference field="1" count="1" selected="0">
            <x v="50"/>
          </reference>
          <reference field="18" count="8">
            <x v="193"/>
            <x v="218"/>
            <x v="239"/>
            <x v="283"/>
            <x v="352"/>
            <x v="397"/>
            <x v="424"/>
            <x v="586"/>
          </reference>
        </references>
      </pivotArea>
    </format>
    <format dxfId="293">
      <pivotArea dataOnly="0" labelOnly="1" fieldPosition="0">
        <references count="2">
          <reference field="1" count="1" selected="0">
            <x v="51"/>
          </reference>
          <reference field="18" count="3">
            <x v="440"/>
            <x v="520"/>
            <x v="521"/>
          </reference>
        </references>
      </pivotArea>
    </format>
    <format dxfId="292">
      <pivotArea dataOnly="0" labelOnly="1" fieldPosition="0">
        <references count="2">
          <reference field="1" count="1" selected="0">
            <x v="52"/>
          </reference>
          <reference field="18" count="8">
            <x v="32"/>
            <x v="414"/>
            <x v="429"/>
            <x v="486"/>
            <x v="488"/>
            <x v="572"/>
            <x v="573"/>
            <x v="611"/>
          </reference>
        </references>
      </pivotArea>
    </format>
    <format dxfId="291">
      <pivotArea dataOnly="0" labelOnly="1" fieldPosition="0">
        <references count="2">
          <reference field="1" count="1" selected="0">
            <x v="53"/>
          </reference>
          <reference field="18" count="19">
            <x v="85"/>
            <x v="171"/>
            <x v="172"/>
            <x v="173"/>
            <x v="240"/>
            <x v="267"/>
            <x v="301"/>
            <x v="322"/>
            <x v="344"/>
            <x v="439"/>
            <x v="469"/>
            <x v="519"/>
            <x v="522"/>
            <x v="589"/>
            <x v="590"/>
            <x v="591"/>
            <x v="592"/>
            <x v="593"/>
            <x v="616"/>
          </reference>
        </references>
      </pivotArea>
    </format>
    <format dxfId="290">
      <pivotArea dataOnly="0" labelOnly="1" fieldPosition="0">
        <references count="2">
          <reference field="1" count="1" selected="0">
            <x v="54"/>
          </reference>
          <reference field="18" count="6">
            <x v="33"/>
            <x v="100"/>
            <x v="377"/>
            <x v="420"/>
            <x v="511"/>
            <x v="558"/>
          </reference>
        </references>
      </pivotArea>
    </format>
    <format dxfId="289">
      <pivotArea dataOnly="0" labelOnly="1" fieldPosition="0">
        <references count="2">
          <reference field="1" count="1" selected="0">
            <x v="55"/>
          </reference>
          <reference field="18" count="1">
            <x v="551"/>
          </reference>
        </references>
      </pivotArea>
    </format>
    <format dxfId="288">
      <pivotArea dataOnly="0" labelOnly="1" fieldPosition="0">
        <references count="1">
          <reference field="1" count="0"/>
        </references>
      </pivotArea>
    </format>
    <format dxfId="287">
      <pivotArea dataOnly="0" labelOnly="1" fieldPosition="0">
        <references count="1">
          <reference field="1" count="0"/>
        </references>
      </pivotArea>
    </format>
    <format dxfId="286">
      <pivotArea outline="0" collapsedLevelsAreSubtotals="1" fieldPosition="0"/>
    </format>
    <format dxfId="285">
      <pivotArea dataOnly="0" labelOnly="1" outline="0" fieldPosition="0">
        <references count="1">
          <reference field="4294967294" count="2">
            <x v="0"/>
            <x v="1"/>
          </reference>
        </references>
      </pivotArea>
    </format>
    <format dxfId="284">
      <pivotArea dataOnly="0" outline="0" fieldPosition="0">
        <references count="1">
          <reference field="4294967294" count="1">
            <x v="0"/>
          </reference>
        </references>
      </pivotArea>
    </format>
    <format dxfId="283">
      <pivotArea dataOnly="0" labelOnly="1" fieldPosition="0">
        <references count="1">
          <reference field="18" count="0"/>
        </references>
      </pivotArea>
    </format>
    <format dxfId="282">
      <pivotArea collapsedLevelsAreSubtotals="1" fieldPosition="0">
        <references count="2">
          <reference field="4294967294" count="1" selected="0">
            <x v="0"/>
          </reference>
          <reference field="1" count="1">
            <x v="0"/>
          </reference>
        </references>
      </pivotArea>
    </format>
    <format dxfId="281">
      <pivotArea collapsedLevelsAreSubtotals="1" fieldPosition="0">
        <references count="2">
          <reference field="4294967294" count="1" selected="0">
            <x v="0"/>
          </reference>
          <reference field="1" count="1">
            <x v="0"/>
          </reference>
        </references>
      </pivotArea>
    </format>
    <format dxfId="280">
      <pivotArea collapsedLevelsAreSubtotals="1" fieldPosition="0">
        <references count="2">
          <reference field="4294967294" count="1" selected="0">
            <x v="0"/>
          </reference>
          <reference field="1" count="1">
            <x v="1"/>
          </reference>
        </references>
      </pivotArea>
    </format>
    <format dxfId="279">
      <pivotArea collapsedLevelsAreSubtotals="1" fieldPosition="0">
        <references count="2">
          <reference field="4294967294" count="1" selected="0">
            <x v="1"/>
          </reference>
          <reference field="1" count="1">
            <x v="0"/>
          </reference>
        </references>
      </pivotArea>
    </format>
    <format dxfId="278">
      <pivotArea collapsedLevelsAreSubtotals="1" fieldPosition="0">
        <references count="2">
          <reference field="4294967294" count="1" selected="0">
            <x v="1"/>
          </reference>
          <reference field="1" count="1">
            <x v="1"/>
          </reference>
        </references>
      </pivotArea>
    </format>
    <format dxfId="277">
      <pivotArea collapsedLevelsAreSubtotals="1" fieldPosition="0">
        <references count="2">
          <reference field="4294967294" count="1" selected="0">
            <x v="0"/>
          </reference>
          <reference field="1" count="1">
            <x v="2"/>
          </reference>
        </references>
      </pivotArea>
    </format>
    <format dxfId="276">
      <pivotArea collapsedLevelsAreSubtotals="1" fieldPosition="0">
        <references count="2">
          <reference field="4294967294" count="1" selected="0">
            <x v="1"/>
          </reference>
          <reference field="1" count="1">
            <x v="2"/>
          </reference>
        </references>
      </pivotArea>
    </format>
    <format dxfId="275">
      <pivotArea collapsedLevelsAreSubtotals="1" fieldPosition="0">
        <references count="2">
          <reference field="4294967294" count="1" selected="0">
            <x v="0"/>
          </reference>
          <reference field="1" count="1">
            <x v="3"/>
          </reference>
        </references>
      </pivotArea>
    </format>
    <format dxfId="274">
      <pivotArea collapsedLevelsAreSubtotals="1" fieldPosition="0">
        <references count="2">
          <reference field="4294967294" count="1" selected="0">
            <x v="1"/>
          </reference>
          <reference field="1" count="1">
            <x v="3"/>
          </reference>
        </references>
      </pivotArea>
    </format>
    <format dxfId="273">
      <pivotArea collapsedLevelsAreSubtotals="1" fieldPosition="0">
        <references count="2">
          <reference field="4294967294" count="1" selected="0">
            <x v="0"/>
          </reference>
          <reference field="1" count="1">
            <x v="4"/>
          </reference>
        </references>
      </pivotArea>
    </format>
    <format dxfId="272">
      <pivotArea collapsedLevelsAreSubtotals="1" fieldPosition="0">
        <references count="2">
          <reference field="4294967294" count="1" selected="0">
            <x v="1"/>
          </reference>
          <reference field="1" count="1">
            <x v="4"/>
          </reference>
        </references>
      </pivotArea>
    </format>
    <format dxfId="271">
      <pivotArea collapsedLevelsAreSubtotals="1" fieldPosition="0">
        <references count="2">
          <reference field="4294967294" count="1" selected="0">
            <x v="0"/>
          </reference>
          <reference field="1" count="1">
            <x v="5"/>
          </reference>
        </references>
      </pivotArea>
    </format>
    <format dxfId="270">
      <pivotArea collapsedLevelsAreSubtotals="1" fieldPosition="0">
        <references count="2">
          <reference field="4294967294" count="1" selected="0">
            <x v="1"/>
          </reference>
          <reference field="1" count="1">
            <x v="5"/>
          </reference>
        </references>
      </pivotArea>
    </format>
    <format dxfId="269">
      <pivotArea collapsedLevelsAreSubtotals="1" fieldPosition="0">
        <references count="2">
          <reference field="4294967294" count="1" selected="0">
            <x v="0"/>
          </reference>
          <reference field="1" count="1">
            <x v="6"/>
          </reference>
        </references>
      </pivotArea>
    </format>
    <format dxfId="268">
      <pivotArea collapsedLevelsAreSubtotals="1" fieldPosition="0">
        <references count="2">
          <reference field="4294967294" count="1" selected="0">
            <x v="1"/>
          </reference>
          <reference field="1" count="1">
            <x v="6"/>
          </reference>
        </references>
      </pivotArea>
    </format>
    <format dxfId="267">
      <pivotArea collapsedLevelsAreSubtotals="1" fieldPosition="0">
        <references count="2">
          <reference field="4294967294" count="1" selected="0">
            <x v="0"/>
          </reference>
          <reference field="1" count="1">
            <x v="7"/>
          </reference>
        </references>
      </pivotArea>
    </format>
    <format dxfId="266">
      <pivotArea collapsedLevelsAreSubtotals="1" fieldPosition="0">
        <references count="2">
          <reference field="4294967294" count="1" selected="0">
            <x v="1"/>
          </reference>
          <reference field="1" count="1">
            <x v="7"/>
          </reference>
        </references>
      </pivotArea>
    </format>
    <format dxfId="265">
      <pivotArea collapsedLevelsAreSubtotals="1" fieldPosition="0">
        <references count="2">
          <reference field="4294967294" count="1" selected="0">
            <x v="0"/>
          </reference>
          <reference field="1" count="1">
            <x v="8"/>
          </reference>
        </references>
      </pivotArea>
    </format>
    <format dxfId="264">
      <pivotArea collapsedLevelsAreSubtotals="1" fieldPosition="0">
        <references count="2">
          <reference field="4294967294" count="1" selected="0">
            <x v="1"/>
          </reference>
          <reference field="1" count="1">
            <x v="8"/>
          </reference>
        </references>
      </pivotArea>
    </format>
    <format dxfId="263">
      <pivotArea collapsedLevelsAreSubtotals="1" fieldPosition="0">
        <references count="2">
          <reference field="4294967294" count="1" selected="0">
            <x v="0"/>
          </reference>
          <reference field="1" count="1">
            <x v="9"/>
          </reference>
        </references>
      </pivotArea>
    </format>
    <format dxfId="262">
      <pivotArea collapsedLevelsAreSubtotals="1" fieldPosition="0">
        <references count="2">
          <reference field="4294967294" count="1" selected="0">
            <x v="1"/>
          </reference>
          <reference field="1" count="1">
            <x v="9"/>
          </reference>
        </references>
      </pivotArea>
    </format>
    <format dxfId="261">
      <pivotArea collapsedLevelsAreSubtotals="1" fieldPosition="0">
        <references count="2">
          <reference field="4294967294" count="1" selected="0">
            <x v="0"/>
          </reference>
          <reference field="1" count="1">
            <x v="10"/>
          </reference>
        </references>
      </pivotArea>
    </format>
    <format dxfId="260">
      <pivotArea collapsedLevelsAreSubtotals="1" fieldPosition="0">
        <references count="2">
          <reference field="4294967294" count="1" selected="0">
            <x v="1"/>
          </reference>
          <reference field="1" count="1">
            <x v="10"/>
          </reference>
        </references>
      </pivotArea>
    </format>
    <format dxfId="259">
      <pivotArea collapsedLevelsAreSubtotals="1" fieldPosition="0">
        <references count="2">
          <reference field="4294967294" count="1" selected="0">
            <x v="0"/>
          </reference>
          <reference field="1" count="1">
            <x v="11"/>
          </reference>
        </references>
      </pivotArea>
    </format>
    <format dxfId="258">
      <pivotArea collapsedLevelsAreSubtotals="1" fieldPosition="0">
        <references count="2">
          <reference field="4294967294" count="1" selected="0">
            <x v="1"/>
          </reference>
          <reference field="1" count="1">
            <x v="11"/>
          </reference>
        </references>
      </pivotArea>
    </format>
    <format dxfId="257">
      <pivotArea collapsedLevelsAreSubtotals="1" fieldPosition="0">
        <references count="2">
          <reference field="4294967294" count="1" selected="0">
            <x v="0"/>
          </reference>
          <reference field="1" count="1">
            <x v="12"/>
          </reference>
        </references>
      </pivotArea>
    </format>
    <format dxfId="256">
      <pivotArea collapsedLevelsAreSubtotals="1" fieldPosition="0">
        <references count="2">
          <reference field="4294967294" count="1" selected="0">
            <x v="1"/>
          </reference>
          <reference field="1" count="1">
            <x v="12"/>
          </reference>
        </references>
      </pivotArea>
    </format>
    <format dxfId="255">
      <pivotArea collapsedLevelsAreSubtotals="1" fieldPosition="0">
        <references count="2">
          <reference field="4294967294" count="1" selected="0">
            <x v="0"/>
          </reference>
          <reference field="1" count="1">
            <x v="13"/>
          </reference>
        </references>
      </pivotArea>
    </format>
    <format dxfId="254">
      <pivotArea collapsedLevelsAreSubtotals="1" fieldPosition="0">
        <references count="2">
          <reference field="4294967294" count="1" selected="0">
            <x v="1"/>
          </reference>
          <reference field="1" count="1">
            <x v="13"/>
          </reference>
        </references>
      </pivotArea>
    </format>
    <format dxfId="253">
      <pivotArea collapsedLevelsAreSubtotals="1" fieldPosition="0">
        <references count="2">
          <reference field="4294967294" count="1" selected="0">
            <x v="0"/>
          </reference>
          <reference field="1" count="1">
            <x v="14"/>
          </reference>
        </references>
      </pivotArea>
    </format>
    <format dxfId="252">
      <pivotArea collapsedLevelsAreSubtotals="1" fieldPosition="0">
        <references count="2">
          <reference field="4294967294" count="1" selected="0">
            <x v="1"/>
          </reference>
          <reference field="1" count="1">
            <x v="14"/>
          </reference>
        </references>
      </pivotArea>
    </format>
    <format dxfId="251">
      <pivotArea collapsedLevelsAreSubtotals="1" fieldPosition="0">
        <references count="2">
          <reference field="4294967294" count="1" selected="0">
            <x v="0"/>
          </reference>
          <reference field="1" count="1">
            <x v="15"/>
          </reference>
        </references>
      </pivotArea>
    </format>
    <format dxfId="250">
      <pivotArea collapsedLevelsAreSubtotals="1" fieldPosition="0">
        <references count="2">
          <reference field="4294967294" count="1" selected="0">
            <x v="1"/>
          </reference>
          <reference field="1" count="1">
            <x v="15"/>
          </reference>
        </references>
      </pivotArea>
    </format>
    <format dxfId="249">
      <pivotArea collapsedLevelsAreSubtotals="1" fieldPosition="0">
        <references count="2">
          <reference field="4294967294" count="1" selected="0">
            <x v="0"/>
          </reference>
          <reference field="1" count="1">
            <x v="16"/>
          </reference>
        </references>
      </pivotArea>
    </format>
    <format dxfId="248">
      <pivotArea collapsedLevelsAreSubtotals="1" fieldPosition="0">
        <references count="2">
          <reference field="4294967294" count="1" selected="0">
            <x v="1"/>
          </reference>
          <reference field="1" count="1">
            <x v="16"/>
          </reference>
        </references>
      </pivotArea>
    </format>
    <format dxfId="247">
      <pivotArea collapsedLevelsAreSubtotals="1" fieldPosition="0">
        <references count="2">
          <reference field="4294967294" count="1" selected="0">
            <x v="0"/>
          </reference>
          <reference field="1" count="1">
            <x v="17"/>
          </reference>
        </references>
      </pivotArea>
    </format>
    <format dxfId="246">
      <pivotArea collapsedLevelsAreSubtotals="1" fieldPosition="0">
        <references count="2">
          <reference field="4294967294" count="1" selected="0">
            <x v="1"/>
          </reference>
          <reference field="1" count="1">
            <x v="17"/>
          </reference>
        </references>
      </pivotArea>
    </format>
    <format dxfId="245">
      <pivotArea collapsedLevelsAreSubtotals="1" fieldPosition="0">
        <references count="2">
          <reference field="4294967294" count="1" selected="0">
            <x v="0"/>
          </reference>
          <reference field="1" count="1">
            <x v="18"/>
          </reference>
        </references>
      </pivotArea>
    </format>
    <format dxfId="244">
      <pivotArea collapsedLevelsAreSubtotals="1" fieldPosition="0">
        <references count="2">
          <reference field="4294967294" count="1" selected="0">
            <x v="1"/>
          </reference>
          <reference field="1" count="1">
            <x v="18"/>
          </reference>
        </references>
      </pivotArea>
    </format>
    <format dxfId="243">
      <pivotArea collapsedLevelsAreSubtotals="1" fieldPosition="0">
        <references count="2">
          <reference field="4294967294" count="1" selected="0">
            <x v="0"/>
          </reference>
          <reference field="1" count="1">
            <x v="19"/>
          </reference>
        </references>
      </pivotArea>
    </format>
    <format dxfId="242">
      <pivotArea collapsedLevelsAreSubtotals="1" fieldPosition="0">
        <references count="2">
          <reference field="4294967294" count="1" selected="0">
            <x v="1"/>
          </reference>
          <reference field="1" count="1">
            <x v="19"/>
          </reference>
        </references>
      </pivotArea>
    </format>
    <format dxfId="241">
      <pivotArea collapsedLevelsAreSubtotals="1" fieldPosition="0">
        <references count="2">
          <reference field="4294967294" count="1" selected="0">
            <x v="0"/>
          </reference>
          <reference field="1" count="1">
            <x v="20"/>
          </reference>
        </references>
      </pivotArea>
    </format>
    <format dxfId="240">
      <pivotArea collapsedLevelsAreSubtotals="1" fieldPosition="0">
        <references count="2">
          <reference field="4294967294" count="1" selected="0">
            <x v="1"/>
          </reference>
          <reference field="1" count="1">
            <x v="20"/>
          </reference>
        </references>
      </pivotArea>
    </format>
    <format dxfId="239">
      <pivotArea collapsedLevelsAreSubtotals="1" fieldPosition="0">
        <references count="2">
          <reference field="4294967294" count="1" selected="0">
            <x v="0"/>
          </reference>
          <reference field="1" count="1">
            <x v="21"/>
          </reference>
        </references>
      </pivotArea>
    </format>
    <format dxfId="238">
      <pivotArea collapsedLevelsAreSubtotals="1" fieldPosition="0">
        <references count="2">
          <reference field="4294967294" count="1" selected="0">
            <x v="1"/>
          </reference>
          <reference field="1" count="1">
            <x v="21"/>
          </reference>
        </references>
      </pivotArea>
    </format>
    <format dxfId="237">
      <pivotArea collapsedLevelsAreSubtotals="1" fieldPosition="0">
        <references count="2">
          <reference field="4294967294" count="1" selected="0">
            <x v="0"/>
          </reference>
          <reference field="1" count="1">
            <x v="22"/>
          </reference>
        </references>
      </pivotArea>
    </format>
    <format dxfId="236">
      <pivotArea collapsedLevelsAreSubtotals="1" fieldPosition="0">
        <references count="2">
          <reference field="4294967294" count="1" selected="0">
            <x v="1"/>
          </reference>
          <reference field="1" count="1">
            <x v="22"/>
          </reference>
        </references>
      </pivotArea>
    </format>
    <format dxfId="235">
      <pivotArea collapsedLevelsAreSubtotals="1" fieldPosition="0">
        <references count="2">
          <reference field="4294967294" count="1" selected="0">
            <x v="0"/>
          </reference>
          <reference field="1" count="1">
            <x v="23"/>
          </reference>
        </references>
      </pivotArea>
    </format>
    <format dxfId="234">
      <pivotArea collapsedLevelsAreSubtotals="1" fieldPosition="0">
        <references count="2">
          <reference field="4294967294" count="1" selected="0">
            <x v="1"/>
          </reference>
          <reference field="1" count="1">
            <x v="23"/>
          </reference>
        </references>
      </pivotArea>
    </format>
    <format dxfId="233">
      <pivotArea collapsedLevelsAreSubtotals="1" fieldPosition="0">
        <references count="2">
          <reference field="4294967294" count="1" selected="0">
            <x v="0"/>
          </reference>
          <reference field="1" count="1">
            <x v="24"/>
          </reference>
        </references>
      </pivotArea>
    </format>
    <format dxfId="232">
      <pivotArea collapsedLevelsAreSubtotals="1" fieldPosition="0">
        <references count="2">
          <reference field="4294967294" count="1" selected="0">
            <x v="1"/>
          </reference>
          <reference field="1" count="1">
            <x v="24"/>
          </reference>
        </references>
      </pivotArea>
    </format>
    <format dxfId="231">
      <pivotArea collapsedLevelsAreSubtotals="1" fieldPosition="0">
        <references count="2">
          <reference field="4294967294" count="1" selected="0">
            <x v="0"/>
          </reference>
          <reference field="1" count="1">
            <x v="25"/>
          </reference>
        </references>
      </pivotArea>
    </format>
    <format dxfId="230">
      <pivotArea collapsedLevelsAreSubtotals="1" fieldPosition="0">
        <references count="2">
          <reference field="4294967294" count="1" selected="0">
            <x v="1"/>
          </reference>
          <reference field="1" count="1">
            <x v="25"/>
          </reference>
        </references>
      </pivotArea>
    </format>
    <format dxfId="229">
      <pivotArea collapsedLevelsAreSubtotals="1" fieldPosition="0">
        <references count="2">
          <reference field="4294967294" count="1" selected="0">
            <x v="0"/>
          </reference>
          <reference field="1" count="1">
            <x v="26"/>
          </reference>
        </references>
      </pivotArea>
    </format>
    <format dxfId="228">
      <pivotArea collapsedLevelsAreSubtotals="1" fieldPosition="0">
        <references count="2">
          <reference field="4294967294" count="1" selected="0">
            <x v="1"/>
          </reference>
          <reference field="1" count="1">
            <x v="26"/>
          </reference>
        </references>
      </pivotArea>
    </format>
    <format dxfId="227">
      <pivotArea collapsedLevelsAreSubtotals="1" fieldPosition="0">
        <references count="2">
          <reference field="4294967294" count="1" selected="0">
            <x v="0"/>
          </reference>
          <reference field="1" count="1">
            <x v="27"/>
          </reference>
        </references>
      </pivotArea>
    </format>
    <format dxfId="226">
      <pivotArea collapsedLevelsAreSubtotals="1" fieldPosition="0">
        <references count="2">
          <reference field="4294967294" count="1" selected="0">
            <x v="1"/>
          </reference>
          <reference field="1" count="1">
            <x v="27"/>
          </reference>
        </references>
      </pivotArea>
    </format>
    <format dxfId="225">
      <pivotArea collapsedLevelsAreSubtotals="1" fieldPosition="0">
        <references count="2">
          <reference field="4294967294" count="1" selected="0">
            <x v="0"/>
          </reference>
          <reference field="1" count="1">
            <x v="28"/>
          </reference>
        </references>
      </pivotArea>
    </format>
    <format dxfId="224">
      <pivotArea collapsedLevelsAreSubtotals="1" fieldPosition="0">
        <references count="2">
          <reference field="4294967294" count="1" selected="0">
            <x v="1"/>
          </reference>
          <reference field="1" count="1">
            <x v="28"/>
          </reference>
        </references>
      </pivotArea>
    </format>
    <format dxfId="223">
      <pivotArea collapsedLevelsAreSubtotals="1" fieldPosition="0">
        <references count="2">
          <reference field="4294967294" count="1" selected="0">
            <x v="0"/>
          </reference>
          <reference field="1" count="1">
            <x v="29"/>
          </reference>
        </references>
      </pivotArea>
    </format>
    <format dxfId="222">
      <pivotArea collapsedLevelsAreSubtotals="1" fieldPosition="0">
        <references count="2">
          <reference field="4294967294" count="1" selected="0">
            <x v="1"/>
          </reference>
          <reference field="1" count="1">
            <x v="29"/>
          </reference>
        </references>
      </pivotArea>
    </format>
    <format dxfId="221">
      <pivotArea collapsedLevelsAreSubtotals="1" fieldPosition="0">
        <references count="2">
          <reference field="4294967294" count="1" selected="0">
            <x v="0"/>
          </reference>
          <reference field="1" count="1">
            <x v="30"/>
          </reference>
        </references>
      </pivotArea>
    </format>
    <format dxfId="220">
      <pivotArea collapsedLevelsAreSubtotals="1" fieldPosition="0">
        <references count="2">
          <reference field="4294967294" count="1" selected="0">
            <x v="1"/>
          </reference>
          <reference field="1" count="1">
            <x v="30"/>
          </reference>
        </references>
      </pivotArea>
    </format>
    <format dxfId="219">
      <pivotArea collapsedLevelsAreSubtotals="1" fieldPosition="0">
        <references count="2">
          <reference field="4294967294" count="1" selected="0">
            <x v="0"/>
          </reference>
          <reference field="1" count="1">
            <x v="31"/>
          </reference>
        </references>
      </pivotArea>
    </format>
    <format dxfId="218">
      <pivotArea collapsedLevelsAreSubtotals="1" fieldPosition="0">
        <references count="2">
          <reference field="4294967294" count="1" selected="0">
            <x v="1"/>
          </reference>
          <reference field="1" count="1">
            <x v="31"/>
          </reference>
        </references>
      </pivotArea>
    </format>
    <format dxfId="217">
      <pivotArea collapsedLevelsAreSubtotals="1" fieldPosition="0">
        <references count="2">
          <reference field="4294967294" count="1" selected="0">
            <x v="0"/>
          </reference>
          <reference field="1" count="1">
            <x v="32"/>
          </reference>
        </references>
      </pivotArea>
    </format>
    <format dxfId="216">
      <pivotArea collapsedLevelsAreSubtotals="1" fieldPosition="0">
        <references count="2">
          <reference field="4294967294" count="1" selected="0">
            <x v="1"/>
          </reference>
          <reference field="1" count="1">
            <x v="32"/>
          </reference>
        </references>
      </pivotArea>
    </format>
    <format dxfId="215">
      <pivotArea collapsedLevelsAreSubtotals="1" fieldPosition="0">
        <references count="2">
          <reference field="4294967294" count="1" selected="0">
            <x v="0"/>
          </reference>
          <reference field="1" count="1">
            <x v="33"/>
          </reference>
        </references>
      </pivotArea>
    </format>
    <format dxfId="214">
      <pivotArea collapsedLevelsAreSubtotals="1" fieldPosition="0">
        <references count="2">
          <reference field="4294967294" count="1" selected="0">
            <x v="1"/>
          </reference>
          <reference field="1" count="1">
            <x v="33"/>
          </reference>
        </references>
      </pivotArea>
    </format>
    <format dxfId="213">
      <pivotArea collapsedLevelsAreSubtotals="1" fieldPosition="0">
        <references count="2">
          <reference field="4294967294" count="1" selected="0">
            <x v="0"/>
          </reference>
          <reference field="1" count="1">
            <x v="34"/>
          </reference>
        </references>
      </pivotArea>
    </format>
    <format dxfId="212">
      <pivotArea collapsedLevelsAreSubtotals="1" fieldPosition="0">
        <references count="2">
          <reference field="4294967294" count="1" selected="0">
            <x v="1"/>
          </reference>
          <reference field="1" count="1">
            <x v="34"/>
          </reference>
        </references>
      </pivotArea>
    </format>
    <format dxfId="211">
      <pivotArea collapsedLevelsAreSubtotals="1" fieldPosition="0">
        <references count="2">
          <reference field="4294967294" count="1" selected="0">
            <x v="0"/>
          </reference>
          <reference field="1" count="1">
            <x v="35"/>
          </reference>
        </references>
      </pivotArea>
    </format>
    <format dxfId="210">
      <pivotArea collapsedLevelsAreSubtotals="1" fieldPosition="0">
        <references count="2">
          <reference field="4294967294" count="1" selected="0">
            <x v="1"/>
          </reference>
          <reference field="1" count="1">
            <x v="35"/>
          </reference>
        </references>
      </pivotArea>
    </format>
    <format dxfId="209">
      <pivotArea collapsedLevelsAreSubtotals="1" fieldPosition="0">
        <references count="2">
          <reference field="4294967294" count="1" selected="0">
            <x v="0"/>
          </reference>
          <reference field="1" count="1">
            <x v="36"/>
          </reference>
        </references>
      </pivotArea>
    </format>
    <format dxfId="208">
      <pivotArea collapsedLevelsAreSubtotals="1" fieldPosition="0">
        <references count="2">
          <reference field="4294967294" count="1" selected="0">
            <x v="1"/>
          </reference>
          <reference field="1" count="1">
            <x v="36"/>
          </reference>
        </references>
      </pivotArea>
    </format>
    <format dxfId="207">
      <pivotArea collapsedLevelsAreSubtotals="1" fieldPosition="0">
        <references count="2">
          <reference field="4294967294" count="1" selected="0">
            <x v="0"/>
          </reference>
          <reference field="1" count="1">
            <x v="37"/>
          </reference>
        </references>
      </pivotArea>
    </format>
    <format dxfId="206">
      <pivotArea collapsedLevelsAreSubtotals="1" fieldPosition="0">
        <references count="2">
          <reference field="4294967294" count="1" selected="0">
            <x v="1"/>
          </reference>
          <reference field="1" count="1">
            <x v="37"/>
          </reference>
        </references>
      </pivotArea>
    </format>
    <format dxfId="205">
      <pivotArea collapsedLevelsAreSubtotals="1" fieldPosition="0">
        <references count="2">
          <reference field="4294967294" count="1" selected="0">
            <x v="0"/>
          </reference>
          <reference field="1" count="1">
            <x v="38"/>
          </reference>
        </references>
      </pivotArea>
    </format>
    <format dxfId="204">
      <pivotArea collapsedLevelsAreSubtotals="1" fieldPosition="0">
        <references count="2">
          <reference field="4294967294" count="1" selected="0">
            <x v="1"/>
          </reference>
          <reference field="1" count="1">
            <x v="38"/>
          </reference>
        </references>
      </pivotArea>
    </format>
    <format dxfId="203">
      <pivotArea collapsedLevelsAreSubtotals="1" fieldPosition="0">
        <references count="2">
          <reference field="4294967294" count="1" selected="0">
            <x v="0"/>
          </reference>
          <reference field="1" count="1">
            <x v="39"/>
          </reference>
        </references>
      </pivotArea>
    </format>
    <format dxfId="202">
      <pivotArea collapsedLevelsAreSubtotals="1" fieldPosition="0">
        <references count="2">
          <reference field="4294967294" count="1" selected="0">
            <x v="1"/>
          </reference>
          <reference field="1" count="1">
            <x v="39"/>
          </reference>
        </references>
      </pivotArea>
    </format>
    <format dxfId="201">
      <pivotArea collapsedLevelsAreSubtotals="1" fieldPosition="0">
        <references count="2">
          <reference field="4294967294" count="1" selected="0">
            <x v="0"/>
          </reference>
          <reference field="1" count="1">
            <x v="40"/>
          </reference>
        </references>
      </pivotArea>
    </format>
    <format dxfId="200">
      <pivotArea collapsedLevelsAreSubtotals="1" fieldPosition="0">
        <references count="2">
          <reference field="4294967294" count="1" selected="0">
            <x v="1"/>
          </reference>
          <reference field="1" count="1">
            <x v="40"/>
          </reference>
        </references>
      </pivotArea>
    </format>
    <format dxfId="199">
      <pivotArea collapsedLevelsAreSubtotals="1" fieldPosition="0">
        <references count="2">
          <reference field="4294967294" count="1" selected="0">
            <x v="0"/>
          </reference>
          <reference field="1" count="1">
            <x v="41"/>
          </reference>
        </references>
      </pivotArea>
    </format>
    <format dxfId="198">
      <pivotArea collapsedLevelsAreSubtotals="1" fieldPosition="0">
        <references count="2">
          <reference field="4294967294" count="1" selected="0">
            <x v="1"/>
          </reference>
          <reference field="1" count="1">
            <x v="41"/>
          </reference>
        </references>
      </pivotArea>
    </format>
    <format dxfId="197">
      <pivotArea collapsedLevelsAreSubtotals="1" fieldPosition="0">
        <references count="2">
          <reference field="4294967294" count="1" selected="0">
            <x v="0"/>
          </reference>
          <reference field="1" count="1">
            <x v="42"/>
          </reference>
        </references>
      </pivotArea>
    </format>
    <format dxfId="196">
      <pivotArea collapsedLevelsAreSubtotals="1" fieldPosition="0">
        <references count="2">
          <reference field="4294967294" count="1" selected="0">
            <x v="1"/>
          </reference>
          <reference field="1" count="1">
            <x v="42"/>
          </reference>
        </references>
      </pivotArea>
    </format>
    <format dxfId="195">
      <pivotArea collapsedLevelsAreSubtotals="1" fieldPosition="0">
        <references count="2">
          <reference field="4294967294" count="1" selected="0">
            <x v="0"/>
          </reference>
          <reference field="1" count="1">
            <x v="43"/>
          </reference>
        </references>
      </pivotArea>
    </format>
    <format dxfId="194">
      <pivotArea collapsedLevelsAreSubtotals="1" fieldPosition="0">
        <references count="2">
          <reference field="4294967294" count="1" selected="0">
            <x v="1"/>
          </reference>
          <reference field="1" count="1">
            <x v="43"/>
          </reference>
        </references>
      </pivotArea>
    </format>
    <format dxfId="193">
      <pivotArea collapsedLevelsAreSubtotals="1" fieldPosition="0">
        <references count="2">
          <reference field="4294967294" count="1" selected="0">
            <x v="0"/>
          </reference>
          <reference field="1" count="1">
            <x v="44"/>
          </reference>
        </references>
      </pivotArea>
    </format>
    <format dxfId="192">
      <pivotArea collapsedLevelsAreSubtotals="1" fieldPosition="0">
        <references count="2">
          <reference field="4294967294" count="1" selected="0">
            <x v="1"/>
          </reference>
          <reference field="1" count="1">
            <x v="44"/>
          </reference>
        </references>
      </pivotArea>
    </format>
    <format dxfId="191">
      <pivotArea collapsedLevelsAreSubtotals="1" fieldPosition="0">
        <references count="2">
          <reference field="4294967294" count="1" selected="0">
            <x v="0"/>
          </reference>
          <reference field="1" count="1">
            <x v="45"/>
          </reference>
        </references>
      </pivotArea>
    </format>
    <format dxfId="190">
      <pivotArea collapsedLevelsAreSubtotals="1" fieldPosition="0">
        <references count="2">
          <reference field="4294967294" count="1" selected="0">
            <x v="1"/>
          </reference>
          <reference field="1" count="1">
            <x v="45"/>
          </reference>
        </references>
      </pivotArea>
    </format>
    <format dxfId="189">
      <pivotArea collapsedLevelsAreSubtotals="1" fieldPosition="0">
        <references count="2">
          <reference field="4294967294" count="1" selected="0">
            <x v="0"/>
          </reference>
          <reference field="1" count="1">
            <x v="46"/>
          </reference>
        </references>
      </pivotArea>
    </format>
    <format dxfId="188">
      <pivotArea collapsedLevelsAreSubtotals="1" fieldPosition="0">
        <references count="2">
          <reference field="4294967294" count="1" selected="0">
            <x v="1"/>
          </reference>
          <reference field="1" count="1">
            <x v="46"/>
          </reference>
        </references>
      </pivotArea>
    </format>
    <format dxfId="187">
      <pivotArea collapsedLevelsAreSubtotals="1" fieldPosition="0">
        <references count="2">
          <reference field="4294967294" count="1" selected="0">
            <x v="0"/>
          </reference>
          <reference field="1" count="1">
            <x v="47"/>
          </reference>
        </references>
      </pivotArea>
    </format>
    <format dxfId="186">
      <pivotArea collapsedLevelsAreSubtotals="1" fieldPosition="0">
        <references count="2">
          <reference field="4294967294" count="1" selected="0">
            <x v="1"/>
          </reference>
          <reference field="1" count="1">
            <x v="47"/>
          </reference>
        </references>
      </pivotArea>
    </format>
    <format dxfId="185">
      <pivotArea collapsedLevelsAreSubtotals="1" fieldPosition="0">
        <references count="2">
          <reference field="4294967294" count="1" selected="0">
            <x v="0"/>
          </reference>
          <reference field="1" count="1">
            <x v="48"/>
          </reference>
        </references>
      </pivotArea>
    </format>
    <format dxfId="184">
      <pivotArea collapsedLevelsAreSubtotals="1" fieldPosition="0">
        <references count="2">
          <reference field="4294967294" count="1" selected="0">
            <x v="1"/>
          </reference>
          <reference field="1" count="1">
            <x v="48"/>
          </reference>
        </references>
      </pivotArea>
    </format>
    <format dxfId="183">
      <pivotArea collapsedLevelsAreSubtotals="1" fieldPosition="0">
        <references count="2">
          <reference field="4294967294" count="1" selected="0">
            <x v="0"/>
          </reference>
          <reference field="1" count="1">
            <x v="49"/>
          </reference>
        </references>
      </pivotArea>
    </format>
    <format dxfId="182">
      <pivotArea collapsedLevelsAreSubtotals="1" fieldPosition="0">
        <references count="2">
          <reference field="4294967294" count="1" selected="0">
            <x v="1"/>
          </reference>
          <reference field="1" count="1">
            <x v="49"/>
          </reference>
        </references>
      </pivotArea>
    </format>
    <format dxfId="181">
      <pivotArea collapsedLevelsAreSubtotals="1" fieldPosition="0">
        <references count="2">
          <reference field="4294967294" count="1" selected="0">
            <x v="0"/>
          </reference>
          <reference field="1" count="1">
            <x v="50"/>
          </reference>
        </references>
      </pivotArea>
    </format>
    <format dxfId="180">
      <pivotArea collapsedLevelsAreSubtotals="1" fieldPosition="0">
        <references count="2">
          <reference field="4294967294" count="1" selected="0">
            <x v="1"/>
          </reference>
          <reference field="1" count="1">
            <x v="50"/>
          </reference>
        </references>
      </pivotArea>
    </format>
    <format dxfId="179">
      <pivotArea collapsedLevelsAreSubtotals="1" fieldPosition="0">
        <references count="2">
          <reference field="4294967294" count="1" selected="0">
            <x v="0"/>
          </reference>
          <reference field="1" count="1">
            <x v="51"/>
          </reference>
        </references>
      </pivotArea>
    </format>
    <format dxfId="178">
      <pivotArea collapsedLevelsAreSubtotals="1" fieldPosition="0">
        <references count="2">
          <reference field="4294967294" count="1" selected="0">
            <x v="1"/>
          </reference>
          <reference field="1" count="1">
            <x v="51"/>
          </reference>
        </references>
      </pivotArea>
    </format>
    <format dxfId="177">
      <pivotArea collapsedLevelsAreSubtotals="1" fieldPosition="0">
        <references count="2">
          <reference field="4294967294" count="1" selected="0">
            <x v="0"/>
          </reference>
          <reference field="1" count="1">
            <x v="52"/>
          </reference>
        </references>
      </pivotArea>
    </format>
    <format dxfId="176">
      <pivotArea collapsedLevelsAreSubtotals="1" fieldPosition="0">
        <references count="2">
          <reference field="4294967294" count="1" selected="0">
            <x v="1"/>
          </reference>
          <reference field="1" count="1">
            <x v="52"/>
          </reference>
        </references>
      </pivotArea>
    </format>
    <format dxfId="175">
      <pivotArea collapsedLevelsAreSubtotals="1" fieldPosition="0">
        <references count="2">
          <reference field="4294967294" count="1" selected="0">
            <x v="0"/>
          </reference>
          <reference field="1" count="1">
            <x v="53"/>
          </reference>
        </references>
      </pivotArea>
    </format>
    <format dxfId="174">
      <pivotArea collapsedLevelsAreSubtotals="1" fieldPosition="0">
        <references count="2">
          <reference field="4294967294" count="1" selected="0">
            <x v="1"/>
          </reference>
          <reference field="1" count="1">
            <x v="53"/>
          </reference>
        </references>
      </pivotArea>
    </format>
    <format dxfId="173">
      <pivotArea collapsedLevelsAreSubtotals="1" fieldPosition="0">
        <references count="2">
          <reference field="4294967294" count="1" selected="0">
            <x v="0"/>
          </reference>
          <reference field="1" count="1">
            <x v="54"/>
          </reference>
        </references>
      </pivotArea>
    </format>
    <format dxfId="172">
      <pivotArea collapsedLevelsAreSubtotals="1" fieldPosition="0">
        <references count="2">
          <reference field="4294967294" count="1" selected="0">
            <x v="1"/>
          </reference>
          <reference field="1" count="1">
            <x v="54"/>
          </reference>
        </references>
      </pivotArea>
    </format>
    <format dxfId="171">
      <pivotArea collapsedLevelsAreSubtotals="1" fieldPosition="0">
        <references count="2">
          <reference field="4294967294" count="1" selected="0">
            <x v="0"/>
          </reference>
          <reference field="1" count="1">
            <x v="55"/>
          </reference>
        </references>
      </pivotArea>
    </format>
    <format dxfId="170">
      <pivotArea collapsedLevelsAreSubtotals="1" fieldPosition="0">
        <references count="2">
          <reference field="4294967294" count="1" selected="0">
            <x v="1"/>
          </reference>
          <reference field="1" count="1">
            <x v="55"/>
          </reference>
        </references>
      </pivotArea>
    </format>
    <format dxfId="169">
      <pivotArea dataOnly="0" labelOnly="1" outline="0" fieldPosition="0">
        <references count="1">
          <reference field="4294967294" count="1">
            <x v="2"/>
          </reference>
        </references>
      </pivotArea>
    </format>
    <format dxfId="168">
      <pivotArea outline="0" fieldPosition="0">
        <references count="1">
          <reference field="4294967294" count="1">
            <x v="2"/>
          </reference>
        </references>
      </pivotArea>
    </format>
    <format dxfId="167">
      <pivotArea outline="0" collapsedLevelsAreSubtotals="1" fieldPosition="0">
        <references count="1">
          <reference field="4294967294" count="1" selected="0">
            <x v="2"/>
          </reference>
        </references>
      </pivotArea>
    </format>
    <format dxfId="166">
      <pivotArea dataOnly="0" labelOnly="1" outline="0" fieldPosition="0">
        <references count="1">
          <reference field="4294967294" count="1">
            <x v="2"/>
          </reference>
        </references>
      </pivotArea>
    </format>
    <format dxfId="165">
      <pivotArea collapsedLevelsAreSubtotals="1" fieldPosition="0">
        <references count="2">
          <reference field="4294967294" count="1" selected="0">
            <x v="2"/>
          </reference>
          <reference field="1" count="1">
            <x v="0"/>
          </reference>
        </references>
      </pivotArea>
    </format>
    <format dxfId="164">
      <pivotArea outline="0" collapsedLevelsAreSubtotals="1" fieldPosition="0">
        <references count="1">
          <reference field="4294967294" count="1" selected="0">
            <x v="2"/>
          </reference>
        </references>
      </pivotArea>
    </format>
    <format dxfId="163">
      <pivotArea collapsedLevelsAreSubtotals="1" fieldPosition="0">
        <references count="2">
          <reference field="4294967294" count="1" selected="0">
            <x v="2"/>
          </reference>
          <reference field="1" count="1">
            <x v="0"/>
          </reference>
        </references>
      </pivotArea>
    </format>
    <format dxfId="162">
      <pivotArea collapsedLevelsAreSubtotals="1" fieldPosition="0">
        <references count="2">
          <reference field="4294967294" count="1" selected="0">
            <x v="2"/>
          </reference>
          <reference field="1" count="1">
            <x v="1"/>
          </reference>
        </references>
      </pivotArea>
    </format>
    <format dxfId="161">
      <pivotArea collapsedLevelsAreSubtotals="1" fieldPosition="0">
        <references count="2">
          <reference field="4294967294" count="1" selected="0">
            <x v="2"/>
          </reference>
          <reference field="1" count="1">
            <x v="2"/>
          </reference>
        </references>
      </pivotArea>
    </format>
    <format dxfId="160">
      <pivotArea collapsedLevelsAreSubtotals="1" fieldPosition="0">
        <references count="2">
          <reference field="4294967294" count="1" selected="0">
            <x v="2"/>
          </reference>
          <reference field="1" count="1">
            <x v="3"/>
          </reference>
        </references>
      </pivotArea>
    </format>
    <format dxfId="159">
      <pivotArea collapsedLevelsAreSubtotals="1" fieldPosition="0">
        <references count="2">
          <reference field="4294967294" count="1" selected="0">
            <x v="2"/>
          </reference>
          <reference field="1" count="1">
            <x v="4"/>
          </reference>
        </references>
      </pivotArea>
    </format>
    <format dxfId="158">
      <pivotArea collapsedLevelsAreSubtotals="1" fieldPosition="0">
        <references count="2">
          <reference field="4294967294" count="1" selected="0">
            <x v="2"/>
          </reference>
          <reference field="1" count="1">
            <x v="5"/>
          </reference>
        </references>
      </pivotArea>
    </format>
    <format dxfId="157">
      <pivotArea collapsedLevelsAreSubtotals="1" fieldPosition="0">
        <references count="2">
          <reference field="4294967294" count="1" selected="0">
            <x v="2"/>
          </reference>
          <reference field="1" count="1">
            <x v="6"/>
          </reference>
        </references>
      </pivotArea>
    </format>
    <format dxfId="156">
      <pivotArea collapsedLevelsAreSubtotals="1" fieldPosition="0">
        <references count="2">
          <reference field="4294967294" count="1" selected="0">
            <x v="2"/>
          </reference>
          <reference field="1" count="1">
            <x v="7"/>
          </reference>
        </references>
      </pivotArea>
    </format>
    <format dxfId="155">
      <pivotArea collapsedLevelsAreSubtotals="1" fieldPosition="0">
        <references count="2">
          <reference field="4294967294" count="1" selected="0">
            <x v="2"/>
          </reference>
          <reference field="1" count="1">
            <x v="8"/>
          </reference>
        </references>
      </pivotArea>
    </format>
    <format dxfId="154">
      <pivotArea collapsedLevelsAreSubtotals="1" fieldPosition="0">
        <references count="2">
          <reference field="4294967294" count="1" selected="0">
            <x v="2"/>
          </reference>
          <reference field="1" count="1">
            <x v="9"/>
          </reference>
        </references>
      </pivotArea>
    </format>
    <format dxfId="153">
      <pivotArea collapsedLevelsAreSubtotals="1" fieldPosition="0">
        <references count="2">
          <reference field="4294967294" count="1" selected="0">
            <x v="2"/>
          </reference>
          <reference field="1" count="1">
            <x v="10"/>
          </reference>
        </references>
      </pivotArea>
    </format>
    <format dxfId="152">
      <pivotArea collapsedLevelsAreSubtotals="1" fieldPosition="0">
        <references count="2">
          <reference field="4294967294" count="1" selected="0">
            <x v="2"/>
          </reference>
          <reference field="1" count="1">
            <x v="11"/>
          </reference>
        </references>
      </pivotArea>
    </format>
    <format dxfId="151">
      <pivotArea collapsedLevelsAreSubtotals="1" fieldPosition="0">
        <references count="2">
          <reference field="4294967294" count="1" selected="0">
            <x v="2"/>
          </reference>
          <reference field="1" count="1">
            <x v="12"/>
          </reference>
        </references>
      </pivotArea>
    </format>
    <format dxfId="150">
      <pivotArea collapsedLevelsAreSubtotals="1" fieldPosition="0">
        <references count="2">
          <reference field="4294967294" count="1" selected="0">
            <x v="2"/>
          </reference>
          <reference field="1" count="1">
            <x v="13"/>
          </reference>
        </references>
      </pivotArea>
    </format>
    <format dxfId="149">
      <pivotArea collapsedLevelsAreSubtotals="1" fieldPosition="0">
        <references count="2">
          <reference field="4294967294" count="1" selected="0">
            <x v="2"/>
          </reference>
          <reference field="1" count="1">
            <x v="14"/>
          </reference>
        </references>
      </pivotArea>
    </format>
    <format dxfId="148">
      <pivotArea collapsedLevelsAreSubtotals="1" fieldPosition="0">
        <references count="2">
          <reference field="4294967294" count="1" selected="0">
            <x v="2"/>
          </reference>
          <reference field="1" count="1">
            <x v="15"/>
          </reference>
        </references>
      </pivotArea>
    </format>
    <format dxfId="147">
      <pivotArea collapsedLevelsAreSubtotals="1" fieldPosition="0">
        <references count="2">
          <reference field="4294967294" count="1" selected="0">
            <x v="2"/>
          </reference>
          <reference field="1" count="1">
            <x v="16"/>
          </reference>
        </references>
      </pivotArea>
    </format>
    <format dxfId="146">
      <pivotArea collapsedLevelsAreSubtotals="1" fieldPosition="0">
        <references count="2">
          <reference field="4294967294" count="1" selected="0">
            <x v="2"/>
          </reference>
          <reference field="1" count="1">
            <x v="17"/>
          </reference>
        </references>
      </pivotArea>
    </format>
    <format dxfId="145">
      <pivotArea collapsedLevelsAreSubtotals="1" fieldPosition="0">
        <references count="2">
          <reference field="4294967294" count="1" selected="0">
            <x v="2"/>
          </reference>
          <reference field="1" count="1">
            <x v="18"/>
          </reference>
        </references>
      </pivotArea>
    </format>
    <format dxfId="144">
      <pivotArea collapsedLevelsAreSubtotals="1" fieldPosition="0">
        <references count="2">
          <reference field="4294967294" count="1" selected="0">
            <x v="2"/>
          </reference>
          <reference field="1" count="1">
            <x v="19"/>
          </reference>
        </references>
      </pivotArea>
    </format>
    <format dxfId="143">
      <pivotArea collapsedLevelsAreSubtotals="1" fieldPosition="0">
        <references count="2">
          <reference field="4294967294" count="1" selected="0">
            <x v="2"/>
          </reference>
          <reference field="1" count="1">
            <x v="1"/>
          </reference>
        </references>
      </pivotArea>
    </format>
    <format dxfId="142">
      <pivotArea collapsedLevelsAreSubtotals="1" fieldPosition="0">
        <references count="2">
          <reference field="4294967294" count="1" selected="0">
            <x v="2"/>
          </reference>
          <reference field="1" count="1">
            <x v="2"/>
          </reference>
        </references>
      </pivotArea>
    </format>
    <format dxfId="141">
      <pivotArea collapsedLevelsAreSubtotals="1" fieldPosition="0">
        <references count="2">
          <reference field="4294967294" count="1" selected="0">
            <x v="2"/>
          </reference>
          <reference field="1" count="1">
            <x v="3"/>
          </reference>
        </references>
      </pivotArea>
    </format>
    <format dxfId="140">
      <pivotArea collapsedLevelsAreSubtotals="1" fieldPosition="0">
        <references count="2">
          <reference field="4294967294" count="1" selected="0">
            <x v="2"/>
          </reference>
          <reference field="1" count="1">
            <x v="4"/>
          </reference>
        </references>
      </pivotArea>
    </format>
    <format dxfId="139">
      <pivotArea collapsedLevelsAreSubtotals="1" fieldPosition="0">
        <references count="2">
          <reference field="4294967294" count="1" selected="0">
            <x v="2"/>
          </reference>
          <reference field="1" count="1">
            <x v="5"/>
          </reference>
        </references>
      </pivotArea>
    </format>
    <format dxfId="138">
      <pivotArea collapsedLevelsAreSubtotals="1" fieldPosition="0">
        <references count="2">
          <reference field="4294967294" count="1" selected="0">
            <x v="2"/>
          </reference>
          <reference field="1" count="1">
            <x v="6"/>
          </reference>
        </references>
      </pivotArea>
    </format>
    <format dxfId="137">
      <pivotArea collapsedLevelsAreSubtotals="1" fieldPosition="0">
        <references count="2">
          <reference field="4294967294" count="1" selected="0">
            <x v="2"/>
          </reference>
          <reference field="1" count="1">
            <x v="7"/>
          </reference>
        </references>
      </pivotArea>
    </format>
    <format dxfId="136">
      <pivotArea collapsedLevelsAreSubtotals="1" fieldPosition="0">
        <references count="2">
          <reference field="4294967294" count="1" selected="0">
            <x v="2"/>
          </reference>
          <reference field="1" count="1">
            <x v="8"/>
          </reference>
        </references>
      </pivotArea>
    </format>
    <format dxfId="135">
      <pivotArea collapsedLevelsAreSubtotals="1" fieldPosition="0">
        <references count="2">
          <reference field="4294967294" count="1" selected="0">
            <x v="2"/>
          </reference>
          <reference field="1" count="1">
            <x v="9"/>
          </reference>
        </references>
      </pivotArea>
    </format>
    <format dxfId="134">
      <pivotArea collapsedLevelsAreSubtotals="1" fieldPosition="0">
        <references count="2">
          <reference field="4294967294" count="1" selected="0">
            <x v="2"/>
          </reference>
          <reference field="1" count="1">
            <x v="10"/>
          </reference>
        </references>
      </pivotArea>
    </format>
    <format dxfId="133">
      <pivotArea collapsedLevelsAreSubtotals="1" fieldPosition="0">
        <references count="2">
          <reference field="4294967294" count="1" selected="0">
            <x v="2"/>
          </reference>
          <reference field="1" count="1">
            <x v="11"/>
          </reference>
        </references>
      </pivotArea>
    </format>
    <format dxfId="132">
      <pivotArea collapsedLevelsAreSubtotals="1" fieldPosition="0">
        <references count="2">
          <reference field="4294967294" count="1" selected="0">
            <x v="2"/>
          </reference>
          <reference field="1" count="1">
            <x v="12"/>
          </reference>
        </references>
      </pivotArea>
    </format>
    <format dxfId="131">
      <pivotArea collapsedLevelsAreSubtotals="1" fieldPosition="0">
        <references count="2">
          <reference field="4294967294" count="1" selected="0">
            <x v="2"/>
          </reference>
          <reference field="1" count="1">
            <x v="13"/>
          </reference>
        </references>
      </pivotArea>
    </format>
    <format dxfId="130">
      <pivotArea collapsedLevelsAreSubtotals="1" fieldPosition="0">
        <references count="2">
          <reference field="4294967294" count="1" selected="0">
            <x v="2"/>
          </reference>
          <reference field="1" count="1">
            <x v="14"/>
          </reference>
        </references>
      </pivotArea>
    </format>
    <format dxfId="129">
      <pivotArea collapsedLevelsAreSubtotals="1" fieldPosition="0">
        <references count="2">
          <reference field="4294967294" count="1" selected="0">
            <x v="2"/>
          </reference>
          <reference field="1" count="1">
            <x v="15"/>
          </reference>
        </references>
      </pivotArea>
    </format>
    <format dxfId="128">
      <pivotArea collapsedLevelsAreSubtotals="1" fieldPosition="0">
        <references count="2">
          <reference field="4294967294" count="1" selected="0">
            <x v="2"/>
          </reference>
          <reference field="1" count="1">
            <x v="16"/>
          </reference>
        </references>
      </pivotArea>
    </format>
    <format dxfId="127">
      <pivotArea collapsedLevelsAreSubtotals="1" fieldPosition="0">
        <references count="2">
          <reference field="4294967294" count="1" selected="0">
            <x v="2"/>
          </reference>
          <reference field="1" count="1">
            <x v="17"/>
          </reference>
        </references>
      </pivotArea>
    </format>
    <format dxfId="126">
      <pivotArea collapsedLevelsAreSubtotals="1" fieldPosition="0">
        <references count="2">
          <reference field="4294967294" count="1" selected="0">
            <x v="2"/>
          </reference>
          <reference field="1" count="1">
            <x v="18"/>
          </reference>
        </references>
      </pivotArea>
    </format>
    <format dxfId="125">
      <pivotArea collapsedLevelsAreSubtotals="1" fieldPosition="0">
        <references count="2">
          <reference field="4294967294" count="1" selected="0">
            <x v="2"/>
          </reference>
          <reference field="1" count="1">
            <x v="19"/>
          </reference>
        </references>
      </pivotArea>
    </format>
    <format dxfId="124">
      <pivotArea collapsedLevelsAreSubtotals="1" fieldPosition="0">
        <references count="2">
          <reference field="4294967294" count="1" selected="0">
            <x v="2"/>
          </reference>
          <reference field="1" count="1">
            <x v="20"/>
          </reference>
        </references>
      </pivotArea>
    </format>
    <format dxfId="123">
      <pivotArea collapsedLevelsAreSubtotals="1" fieldPosition="0">
        <references count="2">
          <reference field="4294967294" count="1" selected="0">
            <x v="2"/>
          </reference>
          <reference field="1" count="1">
            <x v="21"/>
          </reference>
        </references>
      </pivotArea>
    </format>
    <format dxfId="122">
      <pivotArea collapsedLevelsAreSubtotals="1" fieldPosition="0">
        <references count="2">
          <reference field="4294967294" count="1" selected="0">
            <x v="2"/>
          </reference>
          <reference field="1" count="1">
            <x v="22"/>
          </reference>
        </references>
      </pivotArea>
    </format>
    <format dxfId="121">
      <pivotArea collapsedLevelsAreSubtotals="1" fieldPosition="0">
        <references count="2">
          <reference field="4294967294" count="1" selected="0">
            <x v="2"/>
          </reference>
          <reference field="1" count="1">
            <x v="23"/>
          </reference>
        </references>
      </pivotArea>
    </format>
    <format dxfId="120">
      <pivotArea collapsedLevelsAreSubtotals="1" fieldPosition="0">
        <references count="2">
          <reference field="4294967294" count="1" selected="0">
            <x v="2"/>
          </reference>
          <reference field="1" count="1">
            <x v="24"/>
          </reference>
        </references>
      </pivotArea>
    </format>
    <format dxfId="119">
      <pivotArea collapsedLevelsAreSubtotals="1" fieldPosition="0">
        <references count="2">
          <reference field="4294967294" count="1" selected="0">
            <x v="2"/>
          </reference>
          <reference field="1" count="1">
            <x v="25"/>
          </reference>
        </references>
      </pivotArea>
    </format>
    <format dxfId="118">
      <pivotArea collapsedLevelsAreSubtotals="1" fieldPosition="0">
        <references count="2">
          <reference field="4294967294" count="1" selected="0">
            <x v="2"/>
          </reference>
          <reference field="1" count="1">
            <x v="26"/>
          </reference>
        </references>
      </pivotArea>
    </format>
    <format dxfId="117">
      <pivotArea collapsedLevelsAreSubtotals="1" fieldPosition="0">
        <references count="2">
          <reference field="4294967294" count="1" selected="0">
            <x v="2"/>
          </reference>
          <reference field="1" count="1">
            <x v="27"/>
          </reference>
        </references>
      </pivotArea>
    </format>
    <format dxfId="116">
      <pivotArea collapsedLevelsAreSubtotals="1" fieldPosition="0">
        <references count="2">
          <reference field="4294967294" count="1" selected="0">
            <x v="2"/>
          </reference>
          <reference field="1" count="1">
            <x v="28"/>
          </reference>
        </references>
      </pivotArea>
    </format>
    <format dxfId="115">
      <pivotArea collapsedLevelsAreSubtotals="1" fieldPosition="0">
        <references count="2">
          <reference field="4294967294" count="1" selected="0">
            <x v="2"/>
          </reference>
          <reference field="1" count="1">
            <x v="29"/>
          </reference>
        </references>
      </pivotArea>
    </format>
    <format dxfId="114">
      <pivotArea collapsedLevelsAreSubtotals="1" fieldPosition="0">
        <references count="2">
          <reference field="4294967294" count="1" selected="0">
            <x v="2"/>
          </reference>
          <reference field="1" count="1">
            <x v="30"/>
          </reference>
        </references>
      </pivotArea>
    </format>
    <format dxfId="113">
      <pivotArea collapsedLevelsAreSubtotals="1" fieldPosition="0">
        <references count="2">
          <reference field="4294967294" count="1" selected="0">
            <x v="2"/>
          </reference>
          <reference field="1" count="1">
            <x v="31"/>
          </reference>
        </references>
      </pivotArea>
    </format>
    <format dxfId="112">
      <pivotArea collapsedLevelsAreSubtotals="1" fieldPosition="0">
        <references count="2">
          <reference field="4294967294" count="1" selected="0">
            <x v="2"/>
          </reference>
          <reference field="1" count="1">
            <x v="32"/>
          </reference>
        </references>
      </pivotArea>
    </format>
    <format dxfId="111">
      <pivotArea collapsedLevelsAreSubtotals="1" fieldPosition="0">
        <references count="2">
          <reference field="4294967294" count="1" selected="0">
            <x v="2"/>
          </reference>
          <reference field="1" count="1">
            <x v="33"/>
          </reference>
        </references>
      </pivotArea>
    </format>
    <format dxfId="110">
      <pivotArea collapsedLevelsAreSubtotals="1" fieldPosition="0">
        <references count="2">
          <reference field="4294967294" count="1" selected="0">
            <x v="2"/>
          </reference>
          <reference field="1" count="1">
            <x v="34"/>
          </reference>
        </references>
      </pivotArea>
    </format>
    <format dxfId="109">
      <pivotArea collapsedLevelsAreSubtotals="1" fieldPosition="0">
        <references count="2">
          <reference field="4294967294" count="1" selected="0">
            <x v="2"/>
          </reference>
          <reference field="1" count="1">
            <x v="35"/>
          </reference>
        </references>
      </pivotArea>
    </format>
    <format dxfId="108">
      <pivotArea collapsedLevelsAreSubtotals="1" fieldPosition="0">
        <references count="2">
          <reference field="4294967294" count="1" selected="0">
            <x v="2"/>
          </reference>
          <reference field="1" count="1">
            <x v="36"/>
          </reference>
        </references>
      </pivotArea>
    </format>
    <format dxfId="107">
      <pivotArea collapsedLevelsAreSubtotals="1" fieldPosition="0">
        <references count="2">
          <reference field="4294967294" count="1" selected="0">
            <x v="2"/>
          </reference>
          <reference field="1" count="1">
            <x v="37"/>
          </reference>
        </references>
      </pivotArea>
    </format>
    <format dxfId="106">
      <pivotArea collapsedLevelsAreSubtotals="1" fieldPosition="0">
        <references count="2">
          <reference field="4294967294" count="1" selected="0">
            <x v="2"/>
          </reference>
          <reference field="1" count="1">
            <x v="38"/>
          </reference>
        </references>
      </pivotArea>
    </format>
    <format dxfId="105">
      <pivotArea collapsedLevelsAreSubtotals="1" fieldPosition="0">
        <references count="2">
          <reference field="4294967294" count="1" selected="0">
            <x v="2"/>
          </reference>
          <reference field="1" count="1">
            <x v="39"/>
          </reference>
        </references>
      </pivotArea>
    </format>
    <format dxfId="104">
      <pivotArea collapsedLevelsAreSubtotals="1" fieldPosition="0">
        <references count="2">
          <reference field="4294967294" count="1" selected="0">
            <x v="2"/>
          </reference>
          <reference field="1" count="1">
            <x v="40"/>
          </reference>
        </references>
      </pivotArea>
    </format>
    <format dxfId="103">
      <pivotArea collapsedLevelsAreSubtotals="1" fieldPosition="0">
        <references count="2">
          <reference field="4294967294" count="1" selected="0">
            <x v="2"/>
          </reference>
          <reference field="1" count="1">
            <x v="41"/>
          </reference>
        </references>
      </pivotArea>
    </format>
    <format dxfId="102">
      <pivotArea collapsedLevelsAreSubtotals="1" fieldPosition="0">
        <references count="2">
          <reference field="4294967294" count="1" selected="0">
            <x v="2"/>
          </reference>
          <reference field="1" count="1">
            <x v="42"/>
          </reference>
        </references>
      </pivotArea>
    </format>
    <format dxfId="101">
      <pivotArea collapsedLevelsAreSubtotals="1" fieldPosition="0">
        <references count="2">
          <reference field="4294967294" count="1" selected="0">
            <x v="2"/>
          </reference>
          <reference field="1" count="1">
            <x v="43"/>
          </reference>
        </references>
      </pivotArea>
    </format>
    <format dxfId="100">
      <pivotArea collapsedLevelsAreSubtotals="1" fieldPosition="0">
        <references count="2">
          <reference field="4294967294" count="1" selected="0">
            <x v="2"/>
          </reference>
          <reference field="1" count="1">
            <x v="44"/>
          </reference>
        </references>
      </pivotArea>
    </format>
    <format dxfId="99">
      <pivotArea collapsedLevelsAreSubtotals="1" fieldPosition="0">
        <references count="2">
          <reference field="4294967294" count="1" selected="0">
            <x v="2"/>
          </reference>
          <reference field="1" count="1">
            <x v="45"/>
          </reference>
        </references>
      </pivotArea>
    </format>
    <format dxfId="98">
      <pivotArea collapsedLevelsAreSubtotals="1" fieldPosition="0">
        <references count="2">
          <reference field="4294967294" count="1" selected="0">
            <x v="2"/>
          </reference>
          <reference field="1" count="1">
            <x v="46"/>
          </reference>
        </references>
      </pivotArea>
    </format>
    <format dxfId="97">
      <pivotArea collapsedLevelsAreSubtotals="1" fieldPosition="0">
        <references count="2">
          <reference field="4294967294" count="1" selected="0">
            <x v="2"/>
          </reference>
          <reference field="1" count="1">
            <x v="47"/>
          </reference>
        </references>
      </pivotArea>
    </format>
    <format dxfId="96">
      <pivotArea collapsedLevelsAreSubtotals="1" fieldPosition="0">
        <references count="2">
          <reference field="4294967294" count="1" selected="0">
            <x v="2"/>
          </reference>
          <reference field="1" count="1">
            <x v="48"/>
          </reference>
        </references>
      </pivotArea>
    </format>
    <format dxfId="95">
      <pivotArea collapsedLevelsAreSubtotals="1" fieldPosition="0">
        <references count="2">
          <reference field="4294967294" count="1" selected="0">
            <x v="2"/>
          </reference>
          <reference field="1" count="1">
            <x v="49"/>
          </reference>
        </references>
      </pivotArea>
    </format>
    <format dxfId="94">
      <pivotArea collapsedLevelsAreSubtotals="1" fieldPosition="0">
        <references count="2">
          <reference field="4294967294" count="1" selected="0">
            <x v="2"/>
          </reference>
          <reference field="1" count="1">
            <x v="50"/>
          </reference>
        </references>
      </pivotArea>
    </format>
    <format dxfId="93">
      <pivotArea collapsedLevelsAreSubtotals="1" fieldPosition="0">
        <references count="2">
          <reference field="4294967294" count="1" selected="0">
            <x v="2"/>
          </reference>
          <reference field="1" count="1">
            <x v="51"/>
          </reference>
        </references>
      </pivotArea>
    </format>
    <format dxfId="92">
      <pivotArea collapsedLevelsAreSubtotals="1" fieldPosition="0">
        <references count="2">
          <reference field="4294967294" count="1" selected="0">
            <x v="2"/>
          </reference>
          <reference field="1" count="1">
            <x v="52"/>
          </reference>
        </references>
      </pivotArea>
    </format>
    <format dxfId="91">
      <pivotArea collapsedLevelsAreSubtotals="1" fieldPosition="0">
        <references count="2">
          <reference field="4294967294" count="1" selected="0">
            <x v="2"/>
          </reference>
          <reference field="1" count="1">
            <x v="53"/>
          </reference>
        </references>
      </pivotArea>
    </format>
    <format dxfId="90">
      <pivotArea collapsedLevelsAreSubtotals="1" fieldPosition="0">
        <references count="2">
          <reference field="4294967294" count="1" selected="0">
            <x v="2"/>
          </reference>
          <reference field="1" count="1">
            <x v="54"/>
          </reference>
        </references>
      </pivotArea>
    </format>
    <format dxfId="89">
      <pivotArea collapsedLevelsAreSubtotals="1" fieldPosition="0">
        <references count="2">
          <reference field="4294967294" count="1" selected="0">
            <x v="2"/>
          </reference>
          <reference field="1" count="1">
            <x v="55"/>
          </reference>
        </references>
      </pivotArea>
    </format>
    <format dxfId="88">
      <pivotArea field="1" grandRow="1" outline="0" collapsedLevelsAreSubtotals="1" axis="axisRow" fieldPosition="0">
        <references count="1">
          <reference field="4294967294" count="1" selected="0">
            <x v="1"/>
          </reference>
        </references>
      </pivotArea>
    </format>
    <format dxfId="87">
      <pivotArea field="1" type="button" dataOnly="0" labelOnly="1" outline="0" axis="axisRow" fieldPosition="0"/>
    </format>
    <format dxfId="86">
      <pivotArea dataOnly="0" labelOnly="1" outline="0" fieldPosition="0">
        <references count="1">
          <reference field="4294967294" count="3">
            <x v="0"/>
            <x v="1"/>
            <x v="2"/>
          </reference>
        </references>
      </pivotArea>
    </format>
    <format dxfId="85">
      <pivotArea dataOnly="0" labelOnly="1" outline="0" fieldPosition="0">
        <references count="1">
          <reference field="4294967294" count="3">
            <x v="0"/>
            <x v="1"/>
            <x v="2"/>
          </reference>
        </references>
      </pivotArea>
    </format>
    <format dxfId="84">
      <pivotArea dataOnly="0" labelOnly="1" outline="0" fieldPosition="0">
        <references count="1">
          <reference field="4294967294" count="1">
            <x v="1"/>
          </reference>
        </references>
      </pivotArea>
    </format>
    <format dxfId="83">
      <pivotArea outline="0" collapsedLevelsAreSubtotals="1" fieldPosition="0">
        <references count="1">
          <reference field="4294967294" count="1" selected="0">
            <x v="1"/>
          </reference>
        </references>
      </pivotArea>
    </format>
    <format dxfId="82">
      <pivotArea dataOnly="0" labelOnly="1" outline="0" fieldPosition="0">
        <references count="1">
          <reference field="4294967294" count="1">
            <x v="1"/>
          </reference>
        </references>
      </pivotArea>
    </format>
    <format dxfId="81">
      <pivotArea dataOnly="0" labelOnly="1" fieldPosition="0">
        <references count="2">
          <reference field="1" count="1" selected="0">
            <x v="0"/>
          </reference>
          <reference field="18" count="1">
            <x v="709"/>
          </reference>
        </references>
      </pivotArea>
    </format>
    <format dxfId="80">
      <pivotArea dataOnly="0" labelOnly="1" fieldPosition="0">
        <references count="2">
          <reference field="1" count="1" selected="0">
            <x v="0"/>
          </reference>
          <reference field="18" count="1">
            <x v="709"/>
          </reference>
        </references>
      </pivotArea>
    </format>
    <format dxfId="79">
      <pivotArea dataOnly="0" labelOnly="1" fieldPosition="0">
        <references count="2">
          <reference field="1" count="1" selected="0">
            <x v="0"/>
          </reference>
          <reference field="18" count="1">
            <x v="7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208593-0F52-4038-AB5B-F77CB11BBD12}"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413" firstHeaderRow="1" firstDataRow="1" firstDataCol="1" rowPageCount="1" colPageCount="1"/>
  <pivotFields count="46">
    <pivotField showAll="0">
      <items count="17">
        <item x="0"/>
        <item x="1"/>
        <item x="2"/>
        <item x="3"/>
        <item x="4"/>
        <item x="5"/>
        <item x="6"/>
        <item x="7"/>
        <item x="8"/>
        <item x="9"/>
        <item x="10"/>
        <item x="11"/>
        <item x="12"/>
        <item x="14"/>
        <item x="15"/>
        <item x="13"/>
        <item t="default"/>
      </items>
    </pivotField>
    <pivotField showAll="0">
      <items count="57">
        <item x="0"/>
        <item x="1"/>
        <item x="2"/>
        <item x="3"/>
        <item x="4"/>
        <item x="5"/>
        <item x="6"/>
        <item x="7"/>
        <item x="8"/>
        <item x="36"/>
        <item x="37"/>
        <item x="38"/>
        <item x="39"/>
        <item x="40"/>
        <item x="41"/>
        <item x="42"/>
        <item x="43"/>
        <item x="44"/>
        <item x="45"/>
        <item x="46"/>
        <item x="47"/>
        <item x="48"/>
        <item x="49"/>
        <item x="50"/>
        <item x="51"/>
        <item x="52"/>
        <item x="53"/>
        <item x="54"/>
        <item x="55"/>
        <item x="15"/>
        <item x="16"/>
        <item x="17"/>
        <item x="18"/>
        <item x="19"/>
        <item x="20"/>
        <item x="21"/>
        <item x="22"/>
        <item x="23"/>
        <item x="24"/>
        <item x="25"/>
        <item x="26"/>
        <item x="27"/>
        <item x="28"/>
        <item x="29"/>
        <item x="30"/>
        <item x="31"/>
        <item x="32"/>
        <item x="33"/>
        <item x="34"/>
        <item x="35"/>
        <item x="9"/>
        <item x="10"/>
        <item x="11"/>
        <item x="12"/>
        <item x="13"/>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52">
        <item x="261"/>
        <item x="588"/>
        <item x="57"/>
        <item x="362"/>
        <item x="303"/>
        <item x="304"/>
        <item x="305"/>
        <item x="296"/>
        <item x="246"/>
        <item x="297"/>
        <item x="295"/>
        <item x="294"/>
        <item x="293"/>
        <item x="259"/>
        <item x="247"/>
        <item x="256"/>
        <item m="1" x="721"/>
        <item x="299"/>
        <item x="260"/>
        <item x="258"/>
        <item x="249"/>
        <item x="239"/>
        <item x="273"/>
        <item x="242"/>
        <item x="683"/>
        <item x="382"/>
        <item x="475"/>
        <item x="487"/>
        <item x="671"/>
        <item x="486"/>
        <item m="1" x="730"/>
        <item x="135"/>
        <item m="1" x="727"/>
        <item x="107"/>
        <item x="206"/>
        <item x="51"/>
        <item x="121"/>
        <item x="120"/>
        <item x="144"/>
        <item x="604"/>
        <item x="184"/>
        <item x="27"/>
        <item m="1" x="744"/>
        <item x="346"/>
        <item x="666"/>
        <item x="161"/>
        <item x="716"/>
        <item x="153"/>
        <item x="118"/>
        <item x="467"/>
        <item x="347"/>
        <item x="586"/>
        <item x="235"/>
        <item x="203"/>
        <item x="198"/>
        <item x="357"/>
        <item x="446"/>
        <item x="698"/>
        <item x="394"/>
        <item x="447"/>
        <item x="681"/>
        <item x="28"/>
        <item m="1" x="750"/>
        <item x="436"/>
        <item x="711"/>
        <item x="131"/>
        <item x="410"/>
        <item x="213"/>
        <item x="361"/>
        <item x="157"/>
        <item x="397"/>
        <item m="1" x="738"/>
        <item x="310"/>
        <item x="227"/>
        <item x="492"/>
        <item x="208"/>
        <item x="311"/>
        <item x="218"/>
        <item x="371"/>
        <item x="217"/>
        <item x="373"/>
        <item x="656"/>
        <item x="497"/>
        <item x="369"/>
        <item x="366"/>
        <item x="90"/>
        <item x="334"/>
        <item x="400"/>
        <item m="1" x="748"/>
        <item x="401"/>
        <item x="402"/>
        <item m="1" x="743"/>
        <item x="25"/>
        <item x="403"/>
        <item x="186"/>
        <item x="173"/>
        <item x="367"/>
        <item x="368"/>
        <item x="46"/>
        <item x="662"/>
        <item x="113"/>
        <item x="454"/>
        <item x="455"/>
        <item x="364"/>
        <item x="284"/>
        <item x="530"/>
        <item x="697"/>
        <item x="55"/>
        <item x="611"/>
        <item x="549"/>
        <item x="531"/>
        <item x="641"/>
        <item x="314"/>
        <item x="313"/>
        <item x="209"/>
        <item x="644"/>
        <item x="637"/>
        <item x="507"/>
        <item x="513"/>
        <item x="548"/>
        <item x="292"/>
        <item x="621"/>
        <item x="505"/>
        <item x="511"/>
        <item x="640"/>
        <item x="540"/>
        <item x="525"/>
        <item x="696"/>
        <item x="524"/>
        <item x="528"/>
        <item x="533"/>
        <item x="501"/>
        <item x="622"/>
        <item x="613"/>
        <item x="503"/>
        <item x="546"/>
        <item x="694"/>
        <item x="610"/>
        <item x="630"/>
        <item x="628"/>
        <item x="272"/>
        <item x="309"/>
        <item x="619"/>
        <item x="499"/>
        <item x="512"/>
        <item x="506"/>
        <item x="508"/>
        <item x="514"/>
        <item x="510"/>
        <item x="547"/>
        <item x="551"/>
        <item x="634"/>
        <item x="638"/>
        <item x="193"/>
        <item x="192"/>
        <item x="626"/>
        <item x="627"/>
        <item x="301"/>
        <item x="262"/>
        <item x="493"/>
        <item x="705"/>
        <item m="1" x="740"/>
        <item x="358"/>
        <item x="388"/>
        <item x="124"/>
        <item x="527"/>
        <item x="354"/>
        <item x="355"/>
        <item x="541"/>
        <item m="1" x="749"/>
        <item x="341"/>
        <item x="96"/>
        <item x="106"/>
        <item x="97"/>
        <item x="562"/>
        <item x="230"/>
        <item x="703"/>
        <item x="168"/>
        <item x="175"/>
        <item x="231"/>
        <item x="171"/>
        <item x="665"/>
        <item x="116"/>
        <item x="353"/>
        <item x="145"/>
        <item m="1" x="746"/>
        <item x="376"/>
        <item x="30"/>
        <item x="339"/>
        <item x="669"/>
        <item x="200"/>
        <item x="7"/>
        <item x="163"/>
        <item m="1" x="726"/>
        <item x="205"/>
        <item x="50"/>
        <item x="380"/>
        <item x="650"/>
        <item x="693"/>
        <item m="1" x="731"/>
        <item x="550"/>
        <item x="275"/>
        <item x="434"/>
        <item x="433"/>
        <item x="381"/>
        <item m="1" x="732"/>
        <item x="257"/>
        <item x="268"/>
        <item x="384"/>
        <item x="337"/>
        <item x="466"/>
        <item x="211"/>
        <item x="324"/>
        <item x="307"/>
        <item x="333"/>
        <item x="228"/>
        <item x="468"/>
        <item x="338"/>
        <item x="61"/>
        <item x="233"/>
        <item x="44"/>
        <item x="427"/>
        <item x="162"/>
        <item x="701"/>
        <item x="37"/>
        <item x="474"/>
        <item x="432"/>
        <item x="128"/>
        <item x="202"/>
        <item x="156"/>
        <item x="165"/>
        <item x="236"/>
        <item x="222"/>
        <item x="8"/>
        <item x="271"/>
        <item x="263"/>
        <item x="431"/>
        <item x="136"/>
        <item m="1" x="741"/>
        <item x="64"/>
        <item x="92"/>
        <item x="48"/>
        <item x="302"/>
        <item x="359"/>
        <item x="702"/>
        <item x="539"/>
        <item x="537"/>
        <item x="536"/>
        <item x="535"/>
        <item x="646"/>
        <item x="648"/>
        <item x="647"/>
        <item x="649"/>
        <item x="645"/>
        <item x="704"/>
        <item x="652"/>
        <item x="668"/>
        <item x="298"/>
        <item x="679"/>
        <item x="651"/>
        <item x="137"/>
        <item x="49"/>
        <item x="406"/>
        <item x="133"/>
        <item x="134"/>
        <item x="155"/>
        <item x="469"/>
        <item x="83"/>
        <item x="12"/>
        <item x="607"/>
        <item x="606"/>
        <item x="689"/>
        <item x="471"/>
        <item x="430"/>
        <item x="582"/>
        <item x="603"/>
        <item x="587"/>
        <item x="15"/>
        <item x="360"/>
        <item x="177"/>
        <item x="223"/>
        <item x="188"/>
        <item x="132"/>
        <item x="66"/>
        <item x="220"/>
        <item x="352"/>
        <item x="189"/>
        <item x="187"/>
        <item x="11"/>
        <item x="180"/>
        <item x="221"/>
        <item x="464"/>
        <item x="238"/>
        <item x="139"/>
        <item x="21"/>
        <item x="43"/>
        <item x="204"/>
        <item x="45"/>
        <item x="387"/>
        <item x="591"/>
        <item x="421"/>
        <item m="1" x="728"/>
        <item x="152"/>
        <item x="658"/>
        <item x="147"/>
        <item x="320"/>
        <item x="425"/>
        <item x="636"/>
        <item x="553"/>
        <item x="248"/>
        <item x="599"/>
        <item x="22"/>
        <item x="451"/>
        <item x="496"/>
        <item x="122"/>
        <item x="345"/>
        <item x="336"/>
        <item x="453"/>
        <item x="555"/>
        <item x="219"/>
        <item x="558"/>
        <item x="58"/>
        <item x="103"/>
        <item x="344"/>
        <item x="185"/>
        <item x="412"/>
        <item x="176"/>
        <item x="335"/>
        <item x="322"/>
        <item x="706"/>
        <item x="395"/>
        <item x="428"/>
        <item x="370"/>
        <item x="504"/>
        <item x="225"/>
        <item x="216"/>
        <item x="437"/>
        <item m="1" x="737"/>
        <item m="1" x="747"/>
        <item x="363"/>
        <item x="552"/>
        <item x="596"/>
        <item x="577"/>
        <item x="663"/>
        <item x="86"/>
        <item x="575"/>
        <item x="609"/>
        <item x="578"/>
        <item x="291"/>
        <item x="534"/>
        <item x="660"/>
        <item x="659"/>
        <item x="63"/>
        <item x="207"/>
        <item x="687"/>
        <item x="667"/>
        <item x="435"/>
        <item x="240"/>
        <item x="159"/>
        <item x="169"/>
        <item x="126"/>
        <item x="595"/>
        <item x="585"/>
        <item m="1" x="729"/>
        <item x="269"/>
        <item x="32"/>
        <item x="29"/>
        <item x="597"/>
        <item x="581"/>
        <item x="232"/>
        <item x="691"/>
        <item x="35"/>
        <item x="34"/>
        <item x="710"/>
        <item m="1" x="724"/>
        <item x="688"/>
        <item x="423"/>
        <item x="108"/>
        <item x="517"/>
        <item x="214"/>
        <item x="516"/>
        <item x="197"/>
        <item x="195"/>
        <item x="579"/>
        <item x="685"/>
        <item x="680"/>
        <item x="255"/>
        <item x="678"/>
        <item x="677"/>
        <item x="518"/>
        <item m="1" x="745"/>
        <item x="330"/>
        <item x="413"/>
        <item x="491"/>
        <item x="212"/>
        <item x="500"/>
        <item x="653"/>
        <item x="59"/>
        <item x="407"/>
        <item x="418"/>
        <item x="576"/>
        <item x="149"/>
        <item x="584"/>
        <item x="567"/>
        <item x="229"/>
        <item x="194"/>
        <item x="441"/>
        <item x="190"/>
        <item x="526"/>
        <item x="164"/>
        <item x="440"/>
        <item x="502"/>
        <item x="708"/>
        <item x="17"/>
        <item x="73"/>
        <item x="385"/>
        <item x="10"/>
        <item x="274"/>
        <item x="365"/>
        <item x="515"/>
        <item x="110"/>
        <item x="146"/>
        <item x="379"/>
        <item x="494"/>
        <item x="60"/>
        <item x="449"/>
        <item x="328"/>
        <item x="327"/>
        <item x="306"/>
        <item x="77"/>
        <item x="3"/>
        <item x="488"/>
        <item m="1" x="725"/>
        <item m="1" x="718"/>
        <item x="340"/>
        <item x="26"/>
        <item x="234"/>
        <item x="9"/>
        <item x="160"/>
        <item x="94"/>
        <item x="6"/>
        <item x="707"/>
        <item x="119"/>
        <item x="0"/>
        <item x="458"/>
        <item x="42"/>
        <item x="342"/>
        <item x="52"/>
        <item x="24"/>
        <item x="457"/>
        <item x="237"/>
        <item x="254"/>
        <item x="476"/>
        <item x="483"/>
        <item x="250"/>
        <item x="532"/>
        <item x="608"/>
        <item x="33"/>
        <item x="522"/>
        <item x="470"/>
        <item x="343"/>
        <item x="38"/>
        <item x="490"/>
        <item x="625"/>
        <item x="672"/>
        <item x="580"/>
        <item x="529"/>
        <item x="639"/>
        <item x="657"/>
        <item x="95"/>
        <item x="543"/>
        <item x="686"/>
        <item x="654"/>
        <item x="642"/>
        <item x="623"/>
        <item x="282"/>
        <item x="287"/>
        <item x="318"/>
        <item x="319"/>
        <item x="356"/>
        <item x="270"/>
        <item x="542"/>
        <item x="670"/>
        <item x="699"/>
        <item x="682"/>
        <item x="372"/>
        <item x="70"/>
        <item m="1" x="717"/>
        <item x="71"/>
        <item x="601"/>
        <item x="602"/>
        <item x="215"/>
        <item x="442"/>
        <item x="438"/>
        <item x="300"/>
        <item x="13"/>
        <item x="285"/>
        <item x="308"/>
        <item m="1" x="722"/>
        <item m="1" x="734"/>
        <item x="321"/>
        <item x="424"/>
        <item m="1" x="739"/>
        <item x="414"/>
        <item x="593"/>
        <item x="598"/>
        <item m="1" x="736"/>
        <item m="1" x="723"/>
        <item m="1" x="735"/>
        <item x="172"/>
        <item x="690"/>
        <item x="112"/>
        <item x="166"/>
        <item x="398"/>
        <item x="673"/>
        <item x="174"/>
        <item x="312"/>
        <item x="47"/>
        <item x="489"/>
        <item x="98"/>
        <item x="68"/>
        <item x="69"/>
        <item x="85"/>
        <item x="495"/>
        <item x="18"/>
        <item x="332"/>
        <item x="350"/>
        <item x="196"/>
        <item x="692"/>
        <item x="283"/>
        <item x="655"/>
        <item x="416"/>
        <item x="349"/>
        <item x="374"/>
        <item x="123"/>
        <item x="396"/>
        <item x="56"/>
        <item x="409"/>
        <item x="417"/>
        <item x="19"/>
        <item x="426"/>
        <item x="712"/>
        <item x="1"/>
        <item x="2"/>
        <item x="224"/>
        <item x="700"/>
        <item x="444"/>
        <item x="429"/>
        <item x="519"/>
        <item x="624"/>
        <item x="520"/>
        <item x="114"/>
        <item x="325"/>
        <item x="323"/>
        <item x="445"/>
        <item x="448"/>
        <item m="1" x="719"/>
        <item x="378"/>
        <item x="109"/>
        <item x="170"/>
        <item x="404"/>
        <item x="405"/>
        <item x="415"/>
        <item x="557"/>
        <item x="456"/>
        <item x="661"/>
        <item x="399"/>
        <item x="167"/>
        <item x="117"/>
        <item x="179"/>
        <item x="148"/>
        <item x="473"/>
        <item x="72"/>
        <item x="78"/>
        <item x="485"/>
        <item x="383"/>
        <item x="561"/>
        <item x="714"/>
        <item m="1" x="742"/>
        <item x="23"/>
        <item x="36"/>
        <item x="16"/>
        <item x="331"/>
        <item x="594"/>
        <item x="127"/>
        <item x="138"/>
        <item x="67"/>
        <item x="14"/>
        <item x="664"/>
        <item x="105"/>
        <item x="99"/>
        <item x="104"/>
        <item x="91"/>
        <item x="100"/>
        <item x="462"/>
        <item x="709"/>
        <item x="289"/>
        <item x="348"/>
        <item x="129"/>
        <item x="465"/>
        <item x="183"/>
        <item x="472"/>
        <item x="290"/>
        <item x="326"/>
        <item x="316"/>
        <item x="286"/>
        <item x="351"/>
        <item x="315"/>
        <item x="288"/>
        <item x="317"/>
        <item x="509"/>
        <item x="75"/>
        <item x="182"/>
        <item x="181"/>
        <item x="154"/>
        <item x="199"/>
        <item x="93"/>
        <item x="523"/>
        <item x="629"/>
        <item x="554"/>
        <item x="560"/>
        <item x="605"/>
        <item x="572"/>
        <item x="574"/>
        <item x="571"/>
        <item x="715"/>
        <item m="1" x="733"/>
        <item x="39"/>
        <item x="40"/>
        <item x="41"/>
        <item x="62"/>
        <item x="65"/>
        <item x="74"/>
        <item x="79"/>
        <item x="82"/>
        <item x="84"/>
        <item x="87"/>
        <item x="88"/>
        <item x="89"/>
        <item x="101"/>
        <item x="102"/>
        <item x="111"/>
        <item x="125"/>
        <item m="1" x="720"/>
        <item x="140"/>
        <item x="141"/>
        <item x="158"/>
        <item x="178"/>
        <item x="191"/>
        <item x="201"/>
        <item x="226"/>
        <item x="243"/>
        <item x="244"/>
        <item x="245"/>
        <item x="251"/>
        <item x="252"/>
        <item x="264"/>
        <item x="265"/>
        <item x="266"/>
        <item x="267"/>
        <item x="276"/>
        <item x="278"/>
        <item x="279"/>
        <item x="280"/>
        <item x="329"/>
        <item x="375"/>
        <item x="377"/>
        <item x="386"/>
        <item x="389"/>
        <item x="391"/>
        <item x="392"/>
        <item x="393"/>
        <item x="411"/>
        <item x="419"/>
        <item x="420"/>
        <item x="422"/>
        <item x="439"/>
        <item x="443"/>
        <item x="450"/>
        <item x="452"/>
        <item x="463"/>
        <item x="484"/>
        <item x="498"/>
        <item x="521"/>
        <item x="538"/>
        <item x="544"/>
        <item x="545"/>
        <item x="559"/>
        <item x="563"/>
        <item x="564"/>
        <item x="565"/>
        <item x="566"/>
        <item x="589"/>
        <item x="590"/>
        <item x="592"/>
        <item x="612"/>
        <item x="614"/>
        <item x="615"/>
        <item x="616"/>
        <item x="617"/>
        <item x="618"/>
        <item x="620"/>
        <item x="635"/>
        <item x="643"/>
        <item x="674"/>
        <item x="675"/>
        <item x="676"/>
        <item x="684"/>
        <item x="695"/>
        <item x="4"/>
        <item x="5"/>
        <item x="20"/>
        <item x="31"/>
        <item x="53"/>
        <item x="54"/>
        <item x="76"/>
        <item x="80"/>
        <item x="81"/>
        <item x="115"/>
        <item x="130"/>
        <item x="142"/>
        <item x="143"/>
        <item x="150"/>
        <item x="151"/>
        <item x="210"/>
        <item x="241"/>
        <item x="277"/>
        <item x="281"/>
        <item x="390"/>
        <item x="408"/>
        <item x="459"/>
        <item x="460"/>
        <item x="461"/>
        <item x="477"/>
        <item x="478"/>
        <item x="479"/>
        <item x="480"/>
        <item x="481"/>
        <item x="482"/>
        <item x="556"/>
        <item x="568"/>
        <item x="569"/>
        <item x="570"/>
        <item x="573"/>
        <item x="583"/>
        <item x="600"/>
        <item x="631"/>
        <item x="632"/>
        <item x="633"/>
        <item x="713"/>
        <item x="253"/>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1"/>
        <item h="1" x="5"/>
        <item x="2"/>
        <item x="4"/>
        <item h="1" x="3"/>
        <item h="1" x="0"/>
        <item t="default"/>
      </items>
    </pivotField>
    <pivotField showAll="0"/>
    <pivotField showAll="0"/>
    <pivotField showAll="0"/>
    <pivotField showAll="0"/>
    <pivotField showAll="0"/>
    <pivotField showAll="0"/>
    <pivotField showAll="0"/>
    <pivotField showAll="0"/>
    <pivotField showAll="0"/>
    <pivotField axis="axisRow" showAll="0" sortType="ascending">
      <items count="11">
        <item x="6"/>
        <item x="8"/>
        <item x="7"/>
        <item x="4"/>
        <item x="9"/>
        <item x="0"/>
        <item x="2"/>
        <item x="3"/>
        <item x="5"/>
        <item x="1"/>
        <item t="default"/>
      </items>
    </pivotField>
    <pivotField showAll="0"/>
    <pivotField showAll="0"/>
  </pivotFields>
  <rowFields count="2">
    <field x="43"/>
    <field x="18"/>
  </rowFields>
  <rowItems count="408">
    <i>
      <x/>
    </i>
    <i r="1">
      <x v="26"/>
    </i>
    <i r="1">
      <x v="29"/>
    </i>
    <i r="1">
      <x v="66"/>
    </i>
    <i r="1">
      <x v="74"/>
    </i>
    <i r="1">
      <x v="87"/>
    </i>
    <i r="1">
      <x v="89"/>
    </i>
    <i r="1">
      <x v="90"/>
    </i>
    <i r="1">
      <x v="102"/>
    </i>
    <i r="1">
      <x v="163"/>
    </i>
    <i r="1">
      <x v="198"/>
    </i>
    <i r="1">
      <x v="203"/>
    </i>
    <i r="1">
      <x v="216"/>
    </i>
    <i r="1">
      <x v="272"/>
    </i>
    <i r="1">
      <x v="289"/>
    </i>
    <i r="1">
      <x v="291"/>
    </i>
    <i r="1">
      <x v="300"/>
    </i>
    <i r="1">
      <x v="306"/>
    </i>
    <i r="1">
      <x v="325"/>
    </i>
    <i r="1">
      <x v="329"/>
    </i>
    <i r="1">
      <x v="376"/>
    </i>
    <i r="1">
      <x v="378"/>
    </i>
    <i r="1">
      <x v="389"/>
    </i>
    <i r="1">
      <x v="392"/>
    </i>
    <i r="1">
      <x v="393"/>
    </i>
    <i r="1">
      <x v="398"/>
    </i>
    <i r="1">
      <x v="399"/>
    </i>
    <i r="1">
      <x v="423"/>
    </i>
    <i r="1">
      <x v="431"/>
    </i>
    <i r="1">
      <x v="452"/>
    </i>
    <i r="1">
      <x v="453"/>
    </i>
    <i r="1">
      <x v="459"/>
    </i>
    <i r="1">
      <x v="462"/>
    </i>
    <i r="1">
      <x v="492"/>
    </i>
    <i r="1">
      <x v="501"/>
    </i>
    <i r="1">
      <x v="503"/>
    </i>
    <i r="1">
      <x v="518"/>
    </i>
    <i r="1">
      <x v="523"/>
    </i>
    <i r="1">
      <x v="528"/>
    </i>
    <i r="1">
      <x v="531"/>
    </i>
    <i r="1">
      <x v="537"/>
    </i>
    <i r="1">
      <x v="538"/>
    </i>
    <i r="1">
      <x v="540"/>
    </i>
    <i r="1">
      <x v="541"/>
    </i>
    <i r="1">
      <x v="545"/>
    </i>
    <i r="1">
      <x v="548"/>
    </i>
    <i r="1">
      <x v="550"/>
    </i>
    <i r="1">
      <x v="560"/>
    </i>
    <i r="1">
      <x v="562"/>
    </i>
    <i r="1">
      <x v="574"/>
    </i>
    <i r="1">
      <x v="577"/>
    </i>
    <i r="1">
      <x v="599"/>
    </i>
    <i r="1">
      <x v="601"/>
    </i>
    <i r="1">
      <x v="625"/>
    </i>
    <i r="1">
      <x v="668"/>
    </i>
    <i r="1">
      <x v="669"/>
    </i>
    <i r="1">
      <x v="670"/>
    </i>
    <i r="1">
      <x v="671"/>
    </i>
    <i r="1">
      <x v="673"/>
    </i>
    <i r="1">
      <x v="674"/>
    </i>
    <i r="1">
      <x v="677"/>
    </i>
    <i r="1">
      <x v="683"/>
    </i>
    <i r="1">
      <x v="708"/>
    </i>
    <i r="1">
      <x v="728"/>
    </i>
    <i r="1">
      <x v="729"/>
    </i>
    <i r="1">
      <x v="733"/>
    </i>
    <i r="1">
      <x v="734"/>
    </i>
    <i r="1">
      <x v="735"/>
    </i>
    <i r="1">
      <x v="736"/>
    </i>
    <i r="1">
      <x v="737"/>
    </i>
    <i r="1">
      <x v="738"/>
    </i>
    <i r="1">
      <x v="749"/>
    </i>
    <i>
      <x v="1"/>
    </i>
    <i r="1">
      <x/>
    </i>
    <i r="1">
      <x v="7"/>
    </i>
    <i r="1">
      <x v="8"/>
    </i>
    <i r="1">
      <x v="9"/>
    </i>
    <i r="1">
      <x v="10"/>
    </i>
    <i r="1">
      <x v="11"/>
    </i>
    <i r="1">
      <x v="12"/>
    </i>
    <i r="1">
      <x v="13"/>
    </i>
    <i r="1">
      <x v="14"/>
    </i>
    <i r="1">
      <x v="15"/>
    </i>
    <i r="1">
      <x v="17"/>
    </i>
    <i r="1">
      <x v="18"/>
    </i>
    <i r="1">
      <x v="19"/>
    </i>
    <i r="1">
      <x v="20"/>
    </i>
    <i r="1">
      <x v="21"/>
    </i>
    <i r="1">
      <x v="22"/>
    </i>
    <i r="1">
      <x v="23"/>
    </i>
    <i r="1">
      <x v="43"/>
    </i>
    <i r="1">
      <x v="50"/>
    </i>
    <i r="1">
      <x v="76"/>
    </i>
    <i r="1">
      <x v="104"/>
    </i>
    <i r="1">
      <x v="105"/>
    </i>
    <i r="1">
      <x v="110"/>
    </i>
    <i r="1">
      <x v="120"/>
    </i>
    <i r="1">
      <x v="125"/>
    </i>
    <i r="1">
      <x v="126"/>
    </i>
    <i r="1">
      <x v="128"/>
    </i>
    <i r="1">
      <x v="129"/>
    </i>
    <i r="1">
      <x v="130"/>
    </i>
    <i r="1">
      <x v="131"/>
    </i>
    <i r="1">
      <x v="140"/>
    </i>
    <i r="1">
      <x v="143"/>
    </i>
    <i r="1">
      <x v="157"/>
    </i>
    <i r="1">
      <x v="158"/>
    </i>
    <i r="1">
      <x v="165"/>
    </i>
    <i r="1">
      <x v="188"/>
    </i>
    <i r="1">
      <x v="201"/>
    </i>
    <i r="1">
      <x v="204"/>
    </i>
    <i r="1">
      <x v="206"/>
    </i>
    <i r="1">
      <x v="207"/>
    </i>
    <i r="1">
      <x v="209"/>
    </i>
    <i r="1">
      <x v="212"/>
    </i>
    <i r="1">
      <x v="234"/>
    </i>
    <i r="1">
      <x v="245"/>
    </i>
    <i r="1">
      <x v="246"/>
    </i>
    <i r="1">
      <x v="247"/>
    </i>
    <i r="1">
      <x v="248"/>
    </i>
    <i r="1">
      <x v="257"/>
    </i>
    <i r="1">
      <x v="308"/>
    </i>
    <i r="1">
      <x v="309"/>
    </i>
    <i r="1">
      <x v="315"/>
    </i>
    <i r="1">
      <x v="316"/>
    </i>
    <i r="1">
      <x v="340"/>
    </i>
    <i r="1">
      <x v="348"/>
    </i>
    <i r="1">
      <x v="357"/>
    </i>
    <i r="1">
      <x v="386"/>
    </i>
    <i r="1">
      <x v="391"/>
    </i>
    <i r="1">
      <x v="408"/>
    </i>
    <i r="1">
      <x v="411"/>
    </i>
    <i r="1">
      <x v="417"/>
    </i>
    <i r="1">
      <x v="426"/>
    </i>
    <i r="1">
      <x v="446"/>
    </i>
    <i r="1">
      <x v="451"/>
    </i>
    <i r="1">
      <x v="455"/>
    </i>
    <i r="1">
      <x v="466"/>
    </i>
    <i r="1">
      <x v="475"/>
    </i>
    <i r="1">
      <x v="476"/>
    </i>
    <i r="1">
      <x v="480"/>
    </i>
    <i r="1">
      <x v="494"/>
    </i>
    <i r="1">
      <x v="496"/>
    </i>
    <i r="1">
      <x v="516"/>
    </i>
    <i r="1">
      <x v="529"/>
    </i>
    <i r="1">
      <x v="532"/>
    </i>
    <i r="1">
      <x v="575"/>
    </i>
    <i r="1">
      <x v="596"/>
    </i>
    <i r="1">
      <x v="597"/>
    </i>
    <i r="1">
      <x v="602"/>
    </i>
    <i r="1">
      <x v="605"/>
    </i>
    <i r="1">
      <x v="608"/>
    </i>
    <i r="1">
      <x v="617"/>
    </i>
    <i r="1">
      <x v="651"/>
    </i>
    <i r="1">
      <x v="652"/>
    </i>
    <i r="1">
      <x v="653"/>
    </i>
    <i r="1">
      <x v="654"/>
    </i>
    <i r="1">
      <x v="655"/>
    </i>
    <i r="1">
      <x v="656"/>
    </i>
    <i r="1">
      <x v="660"/>
    </i>
    <i r="1">
      <x v="661"/>
    </i>
    <i r="1">
      <x v="662"/>
    </i>
    <i r="1">
      <x v="663"/>
    </i>
    <i r="1">
      <x v="664"/>
    </i>
    <i r="1">
      <x v="666"/>
    </i>
    <i r="1">
      <x v="667"/>
    </i>
    <i r="1">
      <x v="682"/>
    </i>
    <i r="1">
      <x v="725"/>
    </i>
    <i r="1">
      <x v="726"/>
    </i>
    <i r="1">
      <x v="727"/>
    </i>
    <i>
      <x v="2"/>
    </i>
    <i r="1">
      <x v="175"/>
    </i>
    <i r="1">
      <x v="179"/>
    </i>
    <i r="1">
      <x v="219"/>
    </i>
    <i r="1">
      <x v="225"/>
    </i>
    <i r="1">
      <x v="404"/>
    </i>
    <i r="1">
      <x v="419"/>
    </i>
    <i r="1">
      <x v="436"/>
    </i>
    <i r="1">
      <x v="564"/>
    </i>
    <i r="1">
      <x v="571"/>
    </i>
    <i>
      <x v="3"/>
    </i>
    <i r="1">
      <x v="95"/>
    </i>
    <i r="1">
      <x v="114"/>
    </i>
    <i r="1">
      <x v="153"/>
    </i>
    <i r="1">
      <x v="154"/>
    </i>
    <i r="1">
      <x v="211"/>
    </i>
    <i r="1">
      <x v="232"/>
    </i>
    <i r="1">
      <x v="281"/>
    </i>
    <i r="1">
      <x v="284"/>
    </i>
    <i r="1">
      <x v="290"/>
    </i>
    <i r="1">
      <x v="319"/>
    </i>
    <i r="1">
      <x v="407"/>
    </i>
    <i r="1">
      <x v="415"/>
    </i>
    <i r="1">
      <x v="422"/>
    </i>
    <i r="1">
      <x v="493"/>
    </i>
    <i r="1">
      <x v="509"/>
    </i>
    <i r="1">
      <x v="515"/>
    </i>
    <i r="1">
      <x v="612"/>
    </i>
    <i r="1">
      <x v="613"/>
    </i>
    <i r="1">
      <x v="614"/>
    </i>
    <i r="1">
      <x v="648"/>
    </i>
    <i r="1">
      <x v="724"/>
    </i>
    <i>
      <x v="4"/>
    </i>
    <i r="1">
      <x v="276"/>
    </i>
    <i r="1">
      <x v="403"/>
    </i>
    <i r="1">
      <x v="576"/>
    </i>
    <i r="1">
      <x v="583"/>
    </i>
    <i r="1">
      <x v="741"/>
    </i>
    <i>
      <x v="5"/>
    </i>
    <i r="1">
      <x v="33"/>
    </i>
    <i r="1">
      <x v="35"/>
    </i>
    <i r="1">
      <x v="41"/>
    </i>
    <i r="1">
      <x v="92"/>
    </i>
    <i r="1">
      <x v="98"/>
    </i>
    <i r="1">
      <x v="107"/>
    </i>
    <i r="1">
      <x v="187"/>
    </i>
    <i r="1">
      <x v="191"/>
    </i>
    <i r="1">
      <x v="192"/>
    </i>
    <i r="1">
      <x v="224"/>
    </i>
    <i r="1">
      <x v="233"/>
    </i>
    <i r="1">
      <x v="241"/>
    </i>
    <i r="1">
      <x v="261"/>
    </i>
    <i r="1">
      <x v="268"/>
    </i>
    <i r="1">
      <x v="277"/>
    </i>
    <i r="1">
      <x v="288"/>
    </i>
    <i r="1">
      <x v="294"/>
    </i>
    <i r="1">
      <x v="295"/>
    </i>
    <i r="1">
      <x v="297"/>
    </i>
    <i r="1">
      <x v="311"/>
    </i>
    <i r="1">
      <x v="352"/>
    </i>
    <i r="1">
      <x v="359"/>
    </i>
    <i r="1">
      <x v="365"/>
    </i>
    <i r="1">
      <x v="366"/>
    </i>
    <i r="1">
      <x v="372"/>
    </i>
    <i r="1">
      <x v="377"/>
    </i>
    <i r="1">
      <x v="397"/>
    </i>
    <i r="1">
      <x v="416"/>
    </i>
    <i r="1">
      <x v="424"/>
    </i>
    <i r="1">
      <x v="430"/>
    </i>
    <i r="1">
      <x v="437"/>
    </i>
    <i r="1">
      <x v="445"/>
    </i>
    <i r="1">
      <x v="447"/>
    </i>
    <i r="1">
      <x v="457"/>
    </i>
    <i r="1">
      <x v="461"/>
    </i>
    <i r="1">
      <x v="486"/>
    </i>
    <i r="1">
      <x v="488"/>
    </i>
    <i r="1">
      <x v="495"/>
    </i>
    <i r="1">
      <x v="511"/>
    </i>
    <i r="1">
      <x v="517"/>
    </i>
    <i r="1">
      <x v="521"/>
    </i>
    <i r="1">
      <x v="524"/>
    </i>
    <i r="1">
      <x v="539"/>
    </i>
    <i r="1">
      <x v="542"/>
    </i>
    <i r="1">
      <x v="543"/>
    </i>
    <i r="1">
      <x v="558"/>
    </i>
    <i r="1">
      <x v="572"/>
    </i>
    <i r="1">
      <x v="573"/>
    </i>
    <i r="1">
      <x v="579"/>
    </i>
    <i r="1">
      <x v="580"/>
    </i>
    <i r="1">
      <x v="586"/>
    </i>
    <i r="1">
      <x v="587"/>
    </i>
    <i r="1">
      <x v="627"/>
    </i>
    <i r="1">
      <x v="628"/>
    </i>
    <i r="1">
      <x v="630"/>
    </i>
    <i r="1">
      <x v="631"/>
    </i>
    <i r="1">
      <x v="633"/>
    </i>
    <i r="1">
      <x v="634"/>
    </i>
    <i r="1">
      <x v="641"/>
    </i>
    <i r="1">
      <x v="709"/>
    </i>
    <i r="1">
      <x v="710"/>
    </i>
    <i r="1">
      <x v="711"/>
    </i>
    <i r="1">
      <x v="712"/>
    </i>
    <i r="1">
      <x v="713"/>
    </i>
    <i r="1">
      <x v="714"/>
    </i>
    <i r="1">
      <x v="716"/>
    </i>
    <i r="1">
      <x v="717"/>
    </i>
    <i>
      <x v="6"/>
    </i>
    <i r="1">
      <x v="1"/>
    </i>
    <i r="1">
      <x v="28"/>
    </i>
    <i r="1">
      <x v="39"/>
    </i>
    <i r="1">
      <x v="108"/>
    </i>
    <i r="1">
      <x v="111"/>
    </i>
    <i r="1">
      <x v="115"/>
    </i>
    <i r="1">
      <x v="116"/>
    </i>
    <i r="1">
      <x v="121"/>
    </i>
    <i r="1">
      <x v="124"/>
    </i>
    <i r="1">
      <x v="132"/>
    </i>
    <i r="1">
      <x v="133"/>
    </i>
    <i r="1">
      <x v="137"/>
    </i>
    <i r="1">
      <x v="138"/>
    </i>
    <i r="1">
      <x v="139"/>
    </i>
    <i r="1">
      <x v="142"/>
    </i>
    <i r="1">
      <x v="151"/>
    </i>
    <i r="1">
      <x v="152"/>
    </i>
    <i r="1">
      <x v="155"/>
    </i>
    <i r="1">
      <x v="156"/>
    </i>
    <i r="1">
      <x v="171"/>
    </i>
    <i r="1">
      <x v="172"/>
    </i>
    <i r="1">
      <x v="173"/>
    </i>
    <i r="1">
      <x v="197"/>
    </i>
    <i r="1">
      <x v="240"/>
    </i>
    <i r="1">
      <x v="249"/>
    </i>
    <i r="1">
      <x v="250"/>
    </i>
    <i r="1">
      <x v="251"/>
    </i>
    <i r="1">
      <x v="252"/>
    </i>
    <i r="1">
      <x v="253"/>
    </i>
    <i r="1">
      <x v="255"/>
    </i>
    <i r="1">
      <x v="259"/>
    </i>
    <i r="1">
      <x v="267"/>
    </i>
    <i r="1">
      <x v="269"/>
    </i>
    <i r="1">
      <x v="270"/>
    </i>
    <i r="1">
      <x v="271"/>
    </i>
    <i r="1">
      <x v="274"/>
    </i>
    <i r="1">
      <x v="275"/>
    </i>
    <i r="1">
      <x v="307"/>
    </i>
    <i r="1">
      <x v="310"/>
    </i>
    <i r="1">
      <x v="341"/>
    </i>
    <i r="1">
      <x v="343"/>
    </i>
    <i r="1">
      <x v="344"/>
    </i>
    <i r="1">
      <x v="346"/>
    </i>
    <i r="1">
      <x v="355"/>
    </i>
    <i r="1">
      <x v="367"/>
    </i>
    <i r="1">
      <x v="368"/>
    </i>
    <i r="1">
      <x v="370"/>
    </i>
    <i r="1">
      <x v="375"/>
    </i>
    <i r="1">
      <x v="388"/>
    </i>
    <i r="1">
      <x v="396"/>
    </i>
    <i r="1">
      <x v="439"/>
    </i>
    <i r="1">
      <x v="456"/>
    </i>
    <i r="1">
      <x v="463"/>
    </i>
    <i r="1">
      <x v="464"/>
    </i>
    <i r="1">
      <x v="467"/>
    </i>
    <i r="1">
      <x v="469"/>
    </i>
    <i r="1">
      <x v="472"/>
    </i>
    <i r="1">
      <x v="473"/>
    </i>
    <i r="1">
      <x v="474"/>
    </i>
    <i r="1">
      <x v="484"/>
    </i>
    <i r="1">
      <x v="489"/>
    </i>
    <i r="1">
      <x v="490"/>
    </i>
    <i r="1">
      <x v="505"/>
    </i>
    <i r="1">
      <x v="514"/>
    </i>
    <i r="1">
      <x v="519"/>
    </i>
    <i r="1">
      <x v="522"/>
    </i>
    <i r="1">
      <x v="549"/>
    </i>
    <i r="1">
      <x v="551"/>
    </i>
    <i r="1">
      <x v="588"/>
    </i>
    <i r="1">
      <x v="592"/>
    </i>
    <i r="1">
      <x v="616"/>
    </i>
    <i r="1">
      <x v="618"/>
    </i>
    <i r="1">
      <x v="621"/>
    </i>
    <i r="1">
      <x v="635"/>
    </i>
    <i r="1">
      <x v="636"/>
    </i>
    <i r="1">
      <x v="637"/>
    </i>
    <i r="1">
      <x v="638"/>
    </i>
    <i r="1">
      <x v="692"/>
    </i>
    <i r="1">
      <x v="693"/>
    </i>
    <i r="1">
      <x v="706"/>
    </i>
    <i r="1">
      <x v="718"/>
    </i>
    <i r="1">
      <x v="739"/>
    </i>
    <i r="1">
      <x v="740"/>
    </i>
    <i r="1">
      <x v="742"/>
    </i>
    <i r="1">
      <x v="744"/>
    </i>
    <i r="1">
      <x v="745"/>
    </i>
    <i r="1">
      <x v="746"/>
    </i>
    <i r="1">
      <x v="747"/>
    </i>
    <i r="1">
      <x v="748"/>
    </i>
    <i>
      <x v="7"/>
    </i>
    <i r="1">
      <x v="37"/>
    </i>
    <i r="1">
      <x v="48"/>
    </i>
    <i r="1">
      <x v="49"/>
    </i>
    <i r="1">
      <x v="164"/>
    </i>
    <i r="1">
      <x v="210"/>
    </i>
    <i r="1">
      <x v="264"/>
    </i>
    <i r="1">
      <x v="265"/>
    </i>
    <i r="1">
      <x v="298"/>
    </i>
    <i r="1">
      <x v="312"/>
    </i>
    <i r="1">
      <x v="314"/>
    </i>
    <i r="1">
      <x v="317"/>
    </i>
    <i r="1">
      <x v="360"/>
    </i>
    <i r="1">
      <x v="401"/>
    </i>
    <i r="1">
      <x v="421"/>
    </i>
    <i r="1">
      <x v="425"/>
    </i>
    <i r="1">
      <x v="444"/>
    </i>
    <i r="1">
      <x v="449"/>
    </i>
    <i r="1">
      <x v="555"/>
    </i>
    <i r="1">
      <x v="568"/>
    </i>
    <i r="1">
      <x v="594"/>
    </i>
    <i r="1">
      <x v="598"/>
    </i>
    <i r="1">
      <x v="642"/>
    </i>
    <i r="1">
      <x v="644"/>
    </i>
    <i r="1">
      <x v="645"/>
    </i>
    <i r="1">
      <x v="646"/>
    </i>
    <i r="1">
      <x v="680"/>
    </i>
    <i r="1">
      <x v="694"/>
    </i>
    <i r="1">
      <x v="719"/>
    </i>
    <i r="1">
      <x v="720"/>
    </i>
    <i r="1">
      <x v="721"/>
    </i>
    <i r="1">
      <x v="722"/>
    </i>
    <i r="1">
      <x v="723"/>
    </i>
    <i r="1">
      <x v="730"/>
    </i>
    <i r="1">
      <x v="731"/>
    </i>
    <i r="1">
      <x v="732"/>
    </i>
    <i>
      <x v="8"/>
    </i>
    <i r="1">
      <x v="178"/>
    </i>
    <i r="1">
      <x v="569"/>
    </i>
    <i r="1">
      <x v="600"/>
    </i>
    <i r="1">
      <x v="647"/>
    </i>
    <i t="grand">
      <x/>
    </i>
  </rowItems>
  <colItems count="1">
    <i/>
  </colItems>
  <pageFields count="1">
    <pageField fld="33" hier="-1"/>
  </pageFields>
  <dataFields count="1">
    <dataField name="Sum of US$ Committed (Total Budget)" fld="19" baseField="0" baseItem="0"/>
  </dataFields>
  <formats count="49">
    <format dxfId="78">
      <pivotArea field="0" type="button" dataOnly="0" labelOnly="1" outline="0"/>
    </format>
    <format dxfId="77">
      <pivotArea dataOnly="0" labelOnly="1" grandRow="1" outline="0" fieldPosition="0"/>
    </format>
    <format dxfId="76">
      <pivotArea field="0" type="button" dataOnly="0" labelOnly="1" outline="0"/>
    </format>
    <format dxfId="75">
      <pivotArea dataOnly="0" labelOnly="1" grandRow="1" outline="0" fieldPosition="0"/>
    </format>
    <format dxfId="74">
      <pivotArea outline="0" collapsedLevelsAreSubtotals="1" fieldPosition="0"/>
    </format>
    <format dxfId="73">
      <pivotArea dataOnly="0" labelOnly="1" outline="0" axis="axisValues" fieldPosition="0"/>
    </format>
    <format dxfId="72">
      <pivotArea field="1" type="button" dataOnly="0" labelOnly="1" outline="0"/>
    </format>
    <format dxfId="71">
      <pivotArea dataOnly="0" labelOnly="1" grandRow="1" outline="0" fieldPosition="0"/>
    </format>
    <format dxfId="70">
      <pivotArea outline="0" collapsedLevelsAreSubtotals="1" fieldPosition="0"/>
    </format>
    <format dxfId="69">
      <pivotArea dataOnly="0" labelOnly="1" fieldPosition="0">
        <references count="1">
          <reference field="18" count="0"/>
        </references>
      </pivotArea>
    </format>
    <format dxfId="68">
      <pivotArea field="1" type="button" dataOnly="0" labelOnly="1" outline="0"/>
    </format>
    <format dxfId="67">
      <pivotArea dataOnly="0" labelOnly="1" fieldPosition="0">
        <references count="1">
          <reference field="43" count="0"/>
        </references>
      </pivotArea>
    </format>
    <format dxfId="66">
      <pivotArea collapsedLevelsAreSubtotals="1" fieldPosition="0">
        <references count="1">
          <reference field="43" count="1">
            <x v="5"/>
          </reference>
        </references>
      </pivotArea>
    </format>
    <format dxfId="65">
      <pivotArea collapsedLevelsAreSubtotals="1" fieldPosition="0">
        <references count="1">
          <reference field="43" count="1">
            <x v="6"/>
          </reference>
        </references>
      </pivotArea>
    </format>
    <format dxfId="64">
      <pivotArea collapsedLevelsAreSubtotals="1" fieldPosition="0">
        <references count="1">
          <reference field="43" count="1">
            <x v="7"/>
          </reference>
        </references>
      </pivotArea>
    </format>
    <format dxfId="63">
      <pivotArea collapsedLevelsAreSubtotals="1" fieldPosition="0">
        <references count="1">
          <reference field="43" count="1">
            <x v="3"/>
          </reference>
        </references>
      </pivotArea>
    </format>
    <format dxfId="62">
      <pivotArea collapsedLevelsAreSubtotals="1" fieldPosition="0">
        <references count="1">
          <reference field="43" count="1">
            <x v="8"/>
          </reference>
        </references>
      </pivotArea>
    </format>
    <format dxfId="61">
      <pivotArea collapsedLevelsAreSubtotals="1" fieldPosition="0">
        <references count="1">
          <reference field="43" count="1">
            <x v="0"/>
          </reference>
        </references>
      </pivotArea>
    </format>
    <format dxfId="60">
      <pivotArea collapsedLevelsAreSubtotals="1" fieldPosition="0">
        <references count="1">
          <reference field="43" count="1">
            <x v="2"/>
          </reference>
        </references>
      </pivotArea>
    </format>
    <format dxfId="59">
      <pivotArea collapsedLevelsAreSubtotals="1" fieldPosition="0">
        <references count="1">
          <reference field="43" count="1">
            <x v="1"/>
          </reference>
        </references>
      </pivotArea>
    </format>
    <format dxfId="58">
      <pivotArea collapsedLevelsAreSubtotals="1" fieldPosition="0">
        <references count="1">
          <reference field="43" count="1">
            <x v="4"/>
          </reference>
        </references>
      </pivotArea>
    </format>
    <format dxfId="57">
      <pivotArea grandRow="1" outline="0" collapsedLevelsAreSubtotals="1" fieldPosition="0"/>
    </format>
    <format dxfId="56">
      <pivotArea type="all" dataOnly="0" outline="0" fieldPosition="0"/>
    </format>
    <format dxfId="55">
      <pivotArea outline="0" collapsedLevelsAreSubtotals="1" fieldPosition="0"/>
    </format>
    <format dxfId="54">
      <pivotArea field="43" type="button" dataOnly="0" labelOnly="1" outline="0" axis="axisRow" fieldPosition="0"/>
    </format>
    <format dxfId="53">
      <pivotArea dataOnly="0" labelOnly="1" fieldPosition="0">
        <references count="1">
          <reference field="43" count="9">
            <x v="0"/>
            <x v="1"/>
            <x v="2"/>
            <x v="3"/>
            <x v="4"/>
            <x v="5"/>
            <x v="6"/>
            <x v="7"/>
            <x v="8"/>
          </reference>
        </references>
      </pivotArea>
    </format>
    <format dxfId="52">
      <pivotArea dataOnly="0" labelOnly="1" grandRow="1" outline="0" fieldPosition="0"/>
    </format>
    <format dxfId="51">
      <pivotArea dataOnly="0" labelOnly="1" fieldPosition="0">
        <references count="2">
          <reference field="18" count="50">
            <x v="2"/>
            <x v="33"/>
            <x v="35"/>
            <x v="41"/>
            <x v="45"/>
            <x v="61"/>
            <x v="92"/>
            <x v="98"/>
            <x v="100"/>
            <x v="107"/>
            <x v="177"/>
            <x v="180"/>
            <x v="187"/>
            <x v="191"/>
            <x v="192"/>
            <x v="195"/>
            <x v="218"/>
            <x v="220"/>
            <x v="222"/>
            <x v="224"/>
            <x v="230"/>
            <x v="233"/>
            <x v="239"/>
            <x v="241"/>
            <x v="261"/>
            <x v="268"/>
            <x v="277"/>
            <x v="283"/>
            <x v="288"/>
            <x v="294"/>
            <x v="295"/>
            <x v="297"/>
            <x v="311"/>
            <x v="321"/>
            <x v="352"/>
            <x v="358"/>
            <x v="359"/>
            <x v="365"/>
            <x v="366"/>
            <x v="371"/>
            <x v="372"/>
            <x v="377"/>
            <x v="397"/>
            <x v="409"/>
            <x v="413"/>
            <x v="414"/>
            <x v="416"/>
            <x v="420"/>
            <x v="424"/>
            <x v="429"/>
          </reference>
          <reference field="43" count="1" selected="0">
            <x v="5"/>
          </reference>
        </references>
      </pivotArea>
    </format>
    <format dxfId="50">
      <pivotArea dataOnly="0" labelOnly="1" fieldPosition="0">
        <references count="2">
          <reference field="18" count="50">
            <x v="430"/>
            <x v="435"/>
            <x v="437"/>
            <x v="438"/>
            <x v="443"/>
            <x v="445"/>
            <x v="447"/>
            <x v="448"/>
            <x v="457"/>
            <x v="461"/>
            <x v="486"/>
            <x v="488"/>
            <x v="495"/>
            <x v="511"/>
            <x v="512"/>
            <x v="517"/>
            <x v="520"/>
            <x v="521"/>
            <x v="524"/>
            <x v="536"/>
            <x v="539"/>
            <x v="542"/>
            <x v="543"/>
            <x v="558"/>
            <x v="559"/>
            <x v="567"/>
            <x v="572"/>
            <x v="573"/>
            <x v="579"/>
            <x v="580"/>
            <x v="581"/>
            <x v="586"/>
            <x v="587"/>
            <x v="611"/>
            <x v="627"/>
            <x v="628"/>
            <x v="629"/>
            <x v="630"/>
            <x v="631"/>
            <x v="632"/>
            <x v="633"/>
            <x v="634"/>
            <x v="641"/>
            <x v="679"/>
            <x v="709"/>
            <x v="710"/>
            <x v="711"/>
            <x v="712"/>
            <x v="713"/>
            <x v="714"/>
          </reference>
          <reference field="43" count="1" selected="0">
            <x v="5"/>
          </reference>
        </references>
      </pivotArea>
    </format>
    <format dxfId="49">
      <pivotArea dataOnly="0" labelOnly="1" fieldPosition="0">
        <references count="2">
          <reference field="18" count="3">
            <x v="715"/>
            <x v="716"/>
            <x v="717"/>
          </reference>
          <reference field="43" count="1" selected="0">
            <x v="5"/>
          </reference>
        </references>
      </pivotArea>
    </format>
    <format dxfId="48">
      <pivotArea dataOnly="0" labelOnly="1" fieldPosition="0">
        <references count="2">
          <reference field="18" count="50">
            <x v="1"/>
            <x v="24"/>
            <x v="28"/>
            <x v="39"/>
            <x v="44"/>
            <x v="51"/>
            <x v="60"/>
            <x v="81"/>
            <x v="85"/>
            <x v="99"/>
            <x v="108"/>
            <x v="111"/>
            <x v="115"/>
            <x v="116"/>
            <x v="121"/>
            <x v="124"/>
            <x v="132"/>
            <x v="133"/>
            <x v="137"/>
            <x v="138"/>
            <x v="139"/>
            <x v="142"/>
            <x v="151"/>
            <x v="152"/>
            <x v="155"/>
            <x v="156"/>
            <x v="171"/>
            <x v="172"/>
            <x v="173"/>
            <x v="181"/>
            <x v="189"/>
            <x v="197"/>
            <x v="240"/>
            <x v="249"/>
            <x v="250"/>
            <x v="251"/>
            <x v="252"/>
            <x v="253"/>
            <x v="255"/>
            <x v="256"/>
            <x v="258"/>
            <x v="259"/>
            <x v="267"/>
            <x v="269"/>
            <x v="270"/>
            <x v="271"/>
            <x v="274"/>
            <x v="275"/>
            <x v="299"/>
            <x v="303"/>
          </reference>
          <reference field="43" count="1" selected="0">
            <x v="6"/>
          </reference>
        </references>
      </pivotArea>
    </format>
    <format dxfId="47">
      <pivotArea dataOnly="0" labelOnly="1" fieldPosition="0">
        <references count="2">
          <reference field="18" count="50">
            <x v="307"/>
            <x v="310"/>
            <x v="318"/>
            <x v="320"/>
            <x v="322"/>
            <x v="341"/>
            <x v="343"/>
            <x v="344"/>
            <x v="346"/>
            <x v="350"/>
            <x v="354"/>
            <x v="355"/>
            <x v="361"/>
            <x v="362"/>
            <x v="367"/>
            <x v="368"/>
            <x v="370"/>
            <x v="375"/>
            <x v="384"/>
            <x v="385"/>
            <x v="387"/>
            <x v="388"/>
            <x v="396"/>
            <x v="402"/>
            <x v="439"/>
            <x v="456"/>
            <x v="463"/>
            <x v="464"/>
            <x v="465"/>
            <x v="467"/>
            <x v="468"/>
            <x v="469"/>
            <x v="471"/>
            <x v="472"/>
            <x v="473"/>
            <x v="474"/>
            <x v="482"/>
            <x v="484"/>
            <x v="489"/>
            <x v="490"/>
            <x v="504"/>
            <x v="505"/>
            <x v="510"/>
            <x v="514"/>
            <x v="519"/>
            <x v="522"/>
            <x v="530"/>
            <x v="549"/>
            <x v="551"/>
            <x v="563"/>
          </reference>
          <reference field="43" count="1" selected="0">
            <x v="6"/>
          </reference>
        </references>
      </pivotArea>
    </format>
    <format dxfId="46">
      <pivotArea dataOnly="0" labelOnly="1" fieldPosition="0">
        <references count="2">
          <reference field="18" count="48">
            <x v="565"/>
            <x v="588"/>
            <x v="589"/>
            <x v="590"/>
            <x v="591"/>
            <x v="592"/>
            <x v="593"/>
            <x v="616"/>
            <x v="618"/>
            <x v="619"/>
            <x v="620"/>
            <x v="621"/>
            <x v="624"/>
            <x v="635"/>
            <x v="636"/>
            <x v="637"/>
            <x v="638"/>
            <x v="639"/>
            <x v="640"/>
            <x v="687"/>
            <x v="688"/>
            <x v="689"/>
            <x v="690"/>
            <x v="692"/>
            <x v="693"/>
            <x v="695"/>
            <x v="696"/>
            <x v="697"/>
            <x v="698"/>
            <x v="699"/>
            <x v="700"/>
            <x v="701"/>
            <x v="702"/>
            <x v="703"/>
            <x v="704"/>
            <x v="705"/>
            <x v="706"/>
            <x v="707"/>
            <x v="718"/>
            <x v="739"/>
            <x v="740"/>
            <x v="742"/>
            <x v="743"/>
            <x v="744"/>
            <x v="745"/>
            <x v="746"/>
            <x v="747"/>
            <x v="748"/>
          </reference>
          <reference field="43" count="1" selected="0">
            <x v="6"/>
          </reference>
        </references>
      </pivotArea>
    </format>
    <format dxfId="45">
      <pivotArea dataOnly="0" labelOnly="1" fieldPosition="0">
        <references count="2">
          <reference field="18" count="50">
            <x v="31"/>
            <x v="36"/>
            <x v="37"/>
            <x v="38"/>
            <x v="47"/>
            <x v="48"/>
            <x v="49"/>
            <x v="65"/>
            <x v="69"/>
            <x v="101"/>
            <x v="164"/>
            <x v="182"/>
            <x v="184"/>
            <x v="210"/>
            <x v="227"/>
            <x v="229"/>
            <x v="237"/>
            <x v="260"/>
            <x v="263"/>
            <x v="264"/>
            <x v="265"/>
            <x v="282"/>
            <x v="293"/>
            <x v="298"/>
            <x v="302"/>
            <x v="304"/>
            <x v="312"/>
            <x v="314"/>
            <x v="317"/>
            <x v="360"/>
            <x v="401"/>
            <x v="421"/>
            <x v="425"/>
            <x v="442"/>
            <x v="444"/>
            <x v="449"/>
            <x v="534"/>
            <x v="555"/>
            <x v="568"/>
            <x v="570"/>
            <x v="584"/>
            <x v="585"/>
            <x v="594"/>
            <x v="598"/>
            <x v="642"/>
            <x v="644"/>
            <x v="645"/>
            <x v="646"/>
            <x v="678"/>
            <x v="680"/>
          </reference>
          <reference field="43" count="1" selected="0">
            <x v="7"/>
          </reference>
        </references>
      </pivotArea>
    </format>
    <format dxfId="44">
      <pivotArea dataOnly="0" labelOnly="1" fieldPosition="0">
        <references count="2">
          <reference field="18" count="9">
            <x v="694"/>
            <x v="719"/>
            <x v="720"/>
            <x v="721"/>
            <x v="722"/>
            <x v="723"/>
            <x v="730"/>
            <x v="731"/>
            <x v="732"/>
          </reference>
          <reference field="43" count="1" selected="0">
            <x v="7"/>
          </reference>
        </references>
      </pivotArea>
    </format>
    <format dxfId="43">
      <pivotArea dataOnly="0" labelOnly="1" fieldPosition="0">
        <references count="2">
          <reference field="18" count="46">
            <x v="34"/>
            <x v="53"/>
            <x v="54"/>
            <x v="67"/>
            <x v="75"/>
            <x v="77"/>
            <x v="79"/>
            <x v="95"/>
            <x v="114"/>
            <x v="153"/>
            <x v="154"/>
            <x v="190"/>
            <x v="194"/>
            <x v="211"/>
            <x v="228"/>
            <x v="232"/>
            <x v="280"/>
            <x v="281"/>
            <x v="284"/>
            <x v="286"/>
            <x v="290"/>
            <x v="296"/>
            <x v="319"/>
            <x v="335"/>
            <x v="353"/>
            <x v="379"/>
            <x v="381"/>
            <x v="382"/>
            <x v="394"/>
            <x v="405"/>
            <x v="407"/>
            <x v="415"/>
            <x v="422"/>
            <x v="491"/>
            <x v="493"/>
            <x v="509"/>
            <x v="515"/>
            <x v="527"/>
            <x v="612"/>
            <x v="613"/>
            <x v="614"/>
            <x v="615"/>
            <x v="648"/>
            <x v="649"/>
            <x v="676"/>
            <x v="724"/>
          </reference>
          <reference field="43" count="1" selected="0">
            <x v="3"/>
          </reference>
        </references>
      </pivotArea>
    </format>
    <format dxfId="42">
      <pivotArea dataOnly="0" labelOnly="1" fieldPosition="0">
        <references count="2">
          <reference field="18" count="10">
            <x v="40"/>
            <x v="94"/>
            <x v="178"/>
            <x v="279"/>
            <x v="287"/>
            <x v="324"/>
            <x v="326"/>
            <x v="569"/>
            <x v="600"/>
            <x v="647"/>
          </reference>
          <reference field="43" count="1" selected="0">
            <x v="8"/>
          </reference>
        </references>
      </pivotArea>
    </format>
    <format dxfId="41">
      <pivotArea dataOnly="0" labelOnly="1" fieldPosition="0">
        <references count="2">
          <reference field="18" count="50">
            <x v="26"/>
            <x v="27"/>
            <x v="29"/>
            <x v="46"/>
            <x v="56"/>
            <x v="57"/>
            <x v="58"/>
            <x v="59"/>
            <x v="63"/>
            <x v="64"/>
            <x v="66"/>
            <x v="70"/>
            <x v="74"/>
            <x v="87"/>
            <x v="89"/>
            <x v="90"/>
            <x v="93"/>
            <x v="102"/>
            <x v="106"/>
            <x v="127"/>
            <x v="136"/>
            <x v="159"/>
            <x v="160"/>
            <x v="163"/>
            <x v="176"/>
            <x v="198"/>
            <x v="202"/>
            <x v="203"/>
            <x v="216"/>
            <x v="221"/>
            <x v="223"/>
            <x v="226"/>
            <x v="236"/>
            <x v="244"/>
            <x v="254"/>
            <x v="262"/>
            <x v="266"/>
            <x v="272"/>
            <x v="273"/>
            <x v="289"/>
            <x v="291"/>
            <x v="300"/>
            <x v="306"/>
            <x v="325"/>
            <x v="329"/>
            <x v="330"/>
            <x v="331"/>
            <x v="336"/>
            <x v="356"/>
            <x v="373"/>
          </reference>
          <reference field="43" count="1" selected="0">
            <x v="0"/>
          </reference>
        </references>
      </pivotArea>
    </format>
    <format dxfId="40">
      <pivotArea dataOnly="0" labelOnly="1" fieldPosition="0">
        <references count="2">
          <reference field="18" count="50">
            <x v="376"/>
            <x v="378"/>
            <x v="389"/>
            <x v="392"/>
            <x v="393"/>
            <x v="398"/>
            <x v="399"/>
            <x v="406"/>
            <x v="410"/>
            <x v="412"/>
            <x v="423"/>
            <x v="431"/>
            <x v="441"/>
            <x v="452"/>
            <x v="453"/>
            <x v="458"/>
            <x v="459"/>
            <x v="462"/>
            <x v="483"/>
            <x v="492"/>
            <x v="501"/>
            <x v="503"/>
            <x v="513"/>
            <x v="518"/>
            <x v="523"/>
            <x v="528"/>
            <x v="531"/>
            <x v="535"/>
            <x v="537"/>
            <x v="538"/>
            <x v="540"/>
            <x v="541"/>
            <x v="545"/>
            <x v="546"/>
            <x v="547"/>
            <x v="548"/>
            <x v="550"/>
            <x v="554"/>
            <x v="560"/>
            <x v="561"/>
            <x v="562"/>
            <x v="566"/>
            <x v="574"/>
            <x v="577"/>
            <x v="595"/>
            <x v="599"/>
            <x v="601"/>
            <x v="625"/>
            <x v="668"/>
            <x v="669"/>
          </reference>
          <reference field="43" count="1" selected="0">
            <x v="0"/>
          </reference>
        </references>
      </pivotArea>
    </format>
    <format dxfId="39">
      <pivotArea dataOnly="0" labelOnly="1" fieldPosition="0">
        <references count="2">
          <reference field="18" count="19">
            <x v="670"/>
            <x v="671"/>
            <x v="672"/>
            <x v="673"/>
            <x v="674"/>
            <x v="675"/>
            <x v="677"/>
            <x v="681"/>
            <x v="683"/>
            <x v="708"/>
            <x v="728"/>
            <x v="729"/>
            <x v="733"/>
            <x v="734"/>
            <x v="735"/>
            <x v="736"/>
            <x v="737"/>
            <x v="738"/>
            <x v="749"/>
          </reference>
          <reference field="43" count="1" selected="0">
            <x v="0"/>
          </reference>
        </references>
      </pivotArea>
    </format>
    <format dxfId="38">
      <pivotArea dataOnly="0" labelOnly="1" fieldPosition="0">
        <references count="2">
          <reference field="18" count="19">
            <x v="52"/>
            <x v="73"/>
            <x v="175"/>
            <x v="179"/>
            <x v="215"/>
            <x v="219"/>
            <x v="225"/>
            <x v="231"/>
            <x v="292"/>
            <x v="334"/>
            <x v="369"/>
            <x v="404"/>
            <x v="419"/>
            <x v="436"/>
            <x v="450"/>
            <x v="544"/>
            <x v="564"/>
            <x v="571"/>
            <x v="650"/>
          </reference>
          <reference field="43" count="1" selected="0">
            <x v="2"/>
          </reference>
        </references>
      </pivotArea>
    </format>
    <format dxfId="37">
      <pivotArea dataOnly="0" labelOnly="1" fieldPosition="0">
        <references count="2">
          <reference field="18" count="50">
            <x v="0"/>
            <x v="3"/>
            <x v="4"/>
            <x v="5"/>
            <x v="6"/>
            <x v="7"/>
            <x v="8"/>
            <x v="9"/>
            <x v="10"/>
            <x v="11"/>
            <x v="12"/>
            <x v="13"/>
            <x v="14"/>
            <x v="15"/>
            <x v="17"/>
            <x v="18"/>
            <x v="19"/>
            <x v="20"/>
            <x v="21"/>
            <x v="22"/>
            <x v="23"/>
            <x v="25"/>
            <x v="43"/>
            <x v="50"/>
            <x v="55"/>
            <x v="68"/>
            <x v="72"/>
            <x v="76"/>
            <x v="78"/>
            <x v="80"/>
            <x v="82"/>
            <x v="83"/>
            <x v="84"/>
            <x v="86"/>
            <x v="96"/>
            <x v="97"/>
            <x v="103"/>
            <x v="104"/>
            <x v="105"/>
            <x v="109"/>
            <x v="110"/>
            <x v="112"/>
            <x v="113"/>
            <x v="117"/>
            <x v="118"/>
            <x v="119"/>
            <x v="120"/>
            <x v="122"/>
            <x v="123"/>
            <x v="125"/>
          </reference>
          <reference field="43" count="1" selected="0">
            <x v="1"/>
          </reference>
        </references>
      </pivotArea>
    </format>
    <format dxfId="36">
      <pivotArea dataOnly="0" labelOnly="1" fieldPosition="0">
        <references count="2">
          <reference field="18" count="50">
            <x v="126"/>
            <x v="128"/>
            <x v="129"/>
            <x v="130"/>
            <x v="131"/>
            <x v="134"/>
            <x v="135"/>
            <x v="140"/>
            <x v="141"/>
            <x v="143"/>
            <x v="144"/>
            <x v="145"/>
            <x v="146"/>
            <x v="147"/>
            <x v="148"/>
            <x v="149"/>
            <x v="150"/>
            <x v="157"/>
            <x v="158"/>
            <x v="162"/>
            <x v="165"/>
            <x v="166"/>
            <x v="167"/>
            <x v="168"/>
            <x v="170"/>
            <x v="183"/>
            <x v="186"/>
            <x v="188"/>
            <x v="196"/>
            <x v="200"/>
            <x v="201"/>
            <x v="204"/>
            <x v="206"/>
            <x v="207"/>
            <x v="208"/>
            <x v="209"/>
            <x v="212"/>
            <x v="213"/>
            <x v="214"/>
            <x v="217"/>
            <x v="234"/>
            <x v="235"/>
            <x v="242"/>
            <x v="243"/>
            <x v="245"/>
            <x v="246"/>
            <x v="247"/>
            <x v="248"/>
            <x v="257"/>
            <x v="278"/>
          </reference>
          <reference field="43" count="1" selected="0">
            <x v="1"/>
          </reference>
        </references>
      </pivotArea>
    </format>
    <format dxfId="35">
      <pivotArea dataOnly="0" labelOnly="1" fieldPosition="0">
        <references count="2">
          <reference field="18" count="50">
            <x v="285"/>
            <x v="305"/>
            <x v="308"/>
            <x v="309"/>
            <x v="313"/>
            <x v="315"/>
            <x v="316"/>
            <x v="323"/>
            <x v="327"/>
            <x v="328"/>
            <x v="332"/>
            <x v="333"/>
            <x v="339"/>
            <x v="340"/>
            <x v="348"/>
            <x v="349"/>
            <x v="357"/>
            <x v="364"/>
            <x v="380"/>
            <x v="386"/>
            <x v="391"/>
            <x v="395"/>
            <x v="408"/>
            <x v="411"/>
            <x v="417"/>
            <x v="418"/>
            <x v="426"/>
            <x v="427"/>
            <x v="428"/>
            <x v="434"/>
            <x v="446"/>
            <x v="451"/>
            <x v="454"/>
            <x v="455"/>
            <x v="460"/>
            <x v="466"/>
            <x v="470"/>
            <x v="475"/>
            <x v="476"/>
            <x v="477"/>
            <x v="478"/>
            <x v="479"/>
            <x v="480"/>
            <x v="481"/>
            <x v="485"/>
            <x v="494"/>
            <x v="496"/>
            <x v="497"/>
            <x v="500"/>
            <x v="516"/>
          </reference>
          <reference field="43" count="1" selected="0">
            <x v="1"/>
          </reference>
        </references>
      </pivotArea>
    </format>
    <format dxfId="34">
      <pivotArea dataOnly="0" labelOnly="1" fieldPosition="0">
        <references count="2">
          <reference field="18" count="47">
            <x v="525"/>
            <x v="526"/>
            <x v="529"/>
            <x v="532"/>
            <x v="533"/>
            <x v="552"/>
            <x v="553"/>
            <x v="557"/>
            <x v="575"/>
            <x v="582"/>
            <x v="596"/>
            <x v="597"/>
            <x v="602"/>
            <x v="603"/>
            <x v="604"/>
            <x v="605"/>
            <x v="606"/>
            <x v="607"/>
            <x v="608"/>
            <x v="609"/>
            <x v="610"/>
            <x v="617"/>
            <x v="651"/>
            <x v="652"/>
            <x v="653"/>
            <x v="654"/>
            <x v="655"/>
            <x v="656"/>
            <x v="657"/>
            <x v="658"/>
            <x v="659"/>
            <x v="660"/>
            <x v="661"/>
            <x v="662"/>
            <x v="663"/>
            <x v="664"/>
            <x v="665"/>
            <x v="666"/>
            <x v="667"/>
            <x v="682"/>
            <x v="684"/>
            <x v="685"/>
            <x v="686"/>
            <x v="725"/>
            <x v="726"/>
            <x v="727"/>
            <x v="750"/>
          </reference>
          <reference field="43" count="1" selected="0">
            <x v="1"/>
          </reference>
        </references>
      </pivotArea>
    </format>
    <format dxfId="33">
      <pivotArea dataOnly="0" labelOnly="1" fieldPosition="0">
        <references count="2">
          <reference field="18" count="15">
            <x v="174"/>
            <x v="276"/>
            <x v="342"/>
            <x v="345"/>
            <x v="347"/>
            <x v="351"/>
            <x v="383"/>
            <x v="400"/>
            <x v="403"/>
            <x v="576"/>
            <x v="583"/>
            <x v="622"/>
            <x v="623"/>
            <x v="691"/>
            <x v="741"/>
          </reference>
          <reference field="43" count="1" selected="0">
            <x v="4"/>
          </reference>
        </references>
      </pivotArea>
    </format>
    <format dxfId="32">
      <pivotArea dataOnly="0" labelOnly="1" outline="0" axis="axisValues"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4F8E06-7AF1-4D00-A734-28B5081B024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83" firstHeaderRow="0" firstDataRow="1" firstDataCol="1" rowPageCount="1" colPageCount="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25">
        <item x="261"/>
        <item x="88"/>
        <item x="588"/>
        <item x="57"/>
        <item x="362"/>
        <item x="303"/>
        <item x="304"/>
        <item x="305"/>
        <item x="296"/>
        <item x="246"/>
        <item x="297"/>
        <item x="295"/>
        <item x="294"/>
        <item x="293"/>
        <item x="259"/>
        <item x="247"/>
        <item x="256"/>
        <item m="1" x="720"/>
        <item x="299"/>
        <item x="260"/>
        <item x="258"/>
        <item x="249"/>
        <item x="239"/>
        <item x="273"/>
        <item x="242"/>
        <item x="683"/>
        <item x="382"/>
        <item x="475"/>
        <item x="487"/>
        <item x="671"/>
        <item x="486"/>
        <item x="178"/>
        <item x="135"/>
        <item x="386"/>
        <item x="111"/>
        <item x="107"/>
        <item x="79"/>
        <item x="206"/>
        <item x="51"/>
        <item x="121"/>
        <item x="120"/>
        <item x="74"/>
        <item x="144"/>
        <item x="604"/>
        <item x="184"/>
        <item x="27"/>
        <item x="346"/>
        <item x="666"/>
        <item x="161"/>
        <item x="716"/>
        <item x="393"/>
        <item x="153"/>
        <item x="118"/>
        <item x="467"/>
        <item x="347"/>
        <item x="586"/>
        <item x="235"/>
        <item x="203"/>
        <item x="198"/>
        <item x="357"/>
        <item x="89"/>
        <item x="446"/>
        <item x="698"/>
        <item x="394"/>
        <item x="447"/>
        <item x="681"/>
        <item x="28"/>
        <item x="436"/>
        <item x="711"/>
        <item x="131"/>
        <item x="410"/>
        <item x="213"/>
        <item x="361"/>
        <item x="157"/>
        <item x="397"/>
        <item x="420"/>
        <item x="310"/>
        <item x="227"/>
        <item x="492"/>
        <item x="389"/>
        <item x="208"/>
        <item x="311"/>
        <item x="218"/>
        <item x="371"/>
        <item x="217"/>
        <item x="373"/>
        <item x="656"/>
        <item x="497"/>
        <item x="369"/>
        <item x="366"/>
        <item x="90"/>
        <item x="334"/>
        <item x="400"/>
        <item x="401"/>
        <item x="402"/>
        <item x="201"/>
        <item x="25"/>
        <item x="403"/>
        <item x="186"/>
        <item x="684"/>
        <item x="173"/>
        <item x="367"/>
        <item x="368"/>
        <item x="46"/>
        <item x="662"/>
        <item x="113"/>
        <item x="454"/>
        <item x="455"/>
        <item x="364"/>
        <item x="284"/>
        <item x="530"/>
        <item x="697"/>
        <item x="55"/>
        <item x="611"/>
        <item x="549"/>
        <item x="531"/>
        <item x="641"/>
        <item x="314"/>
        <item x="313"/>
        <item x="209"/>
        <item x="644"/>
        <item x="637"/>
        <item x="507"/>
        <item x="513"/>
        <item x="548"/>
        <item x="292"/>
        <item x="545"/>
        <item x="621"/>
        <item x="505"/>
        <item x="511"/>
        <item x="640"/>
        <item x="540"/>
        <item x="617"/>
        <item x="525"/>
        <item x="616"/>
        <item x="696"/>
        <item x="524"/>
        <item x="528"/>
        <item x="533"/>
        <item x="501"/>
        <item x="622"/>
        <item x="613"/>
        <item x="503"/>
        <item x="546"/>
        <item x="694"/>
        <item x="614"/>
        <item x="615"/>
        <item x="610"/>
        <item x="643"/>
        <item x="612"/>
        <item x="630"/>
        <item x="628"/>
        <item x="272"/>
        <item x="309"/>
        <item x="619"/>
        <item x="620"/>
        <item x="499"/>
        <item x="512"/>
        <item x="506"/>
        <item x="508"/>
        <item x="514"/>
        <item x="510"/>
        <item x="635"/>
        <item x="547"/>
        <item x="551"/>
        <item x="634"/>
        <item x="638"/>
        <item x="193"/>
        <item x="192"/>
        <item x="626"/>
        <item x="627"/>
        <item x="301"/>
        <item x="676"/>
        <item x="262"/>
        <item x="493"/>
        <item x="705"/>
        <item x="521"/>
        <item x="358"/>
        <item x="388"/>
        <item x="124"/>
        <item x="527"/>
        <item x="354"/>
        <item x="355"/>
        <item x="541"/>
        <item x="341"/>
        <item x="96"/>
        <item x="106"/>
        <item x="97"/>
        <item x="562"/>
        <item x="230"/>
        <item x="703"/>
        <item x="168"/>
        <item x="175"/>
        <item x="231"/>
        <item x="171"/>
        <item x="665"/>
        <item x="116"/>
        <item x="353"/>
        <item x="145"/>
        <item x="376"/>
        <item x="30"/>
        <item x="339"/>
        <item x="669"/>
        <item x="200"/>
        <item x="7"/>
        <item x="463"/>
        <item x="163"/>
        <item x="65"/>
        <item x="205"/>
        <item x="50"/>
        <item x="380"/>
        <item x="650"/>
        <item x="693"/>
        <item x="251"/>
        <item x="550"/>
        <item x="275"/>
        <item x="434"/>
        <item x="433"/>
        <item x="41"/>
        <item x="39"/>
        <item x="40"/>
        <item x="381"/>
        <item x="257"/>
        <item x="268"/>
        <item x="267"/>
        <item x="481"/>
        <item x="384"/>
        <item x="337"/>
        <item x="466"/>
        <item x="211"/>
        <item x="324"/>
        <item x="307"/>
        <item x="333"/>
        <item x="228"/>
        <item x="468"/>
        <item x="338"/>
        <item x="61"/>
        <item x="233"/>
        <item x="44"/>
        <item x="427"/>
        <item x="162"/>
        <item x="701"/>
        <item x="37"/>
        <item x="474"/>
        <item x="432"/>
        <item x="128"/>
        <item x="202"/>
        <item x="156"/>
        <item x="165"/>
        <item x="236"/>
        <item x="222"/>
        <item x="8"/>
        <item x="271"/>
        <item x="263"/>
        <item x="431"/>
        <item x="136"/>
        <item x="64"/>
        <item x="92"/>
        <item x="48"/>
        <item x="302"/>
        <item x="359"/>
        <item x="243"/>
        <item x="702"/>
        <item x="539"/>
        <item x="537"/>
        <item x="536"/>
        <item x="535"/>
        <item x="646"/>
        <item x="648"/>
        <item x="647"/>
        <item x="649"/>
        <item x="645"/>
        <item x="704"/>
        <item x="652"/>
        <item x="668"/>
        <item x="298"/>
        <item x="679"/>
        <item x="651"/>
        <item x="137"/>
        <item x="49"/>
        <item x="618"/>
        <item x="406"/>
        <item x="133"/>
        <item x="134"/>
        <item x="155"/>
        <item x="443"/>
        <item x="469"/>
        <item x="83"/>
        <item x="12"/>
        <item x="607"/>
        <item x="606"/>
        <item x="689"/>
        <item x="471"/>
        <item x="430"/>
        <item x="582"/>
        <item x="603"/>
        <item x="422"/>
        <item x="587"/>
        <item x="15"/>
        <item x="101"/>
        <item x="360"/>
        <item x="538"/>
        <item x="141"/>
        <item x="84"/>
        <item x="177"/>
        <item x="223"/>
        <item x="188"/>
        <item x="132"/>
        <item x="66"/>
        <item x="220"/>
        <item x="352"/>
        <item x="189"/>
        <item x="187"/>
        <item x="11"/>
        <item x="180"/>
        <item x="221"/>
        <item x="464"/>
        <item x="238"/>
        <item x="139"/>
        <item x="21"/>
        <item x="43"/>
        <item x="204"/>
        <item x="45"/>
        <item x="387"/>
        <item x="591"/>
        <item x="421"/>
        <item x="152"/>
        <item x="658"/>
        <item x="147"/>
        <item x="320"/>
        <item x="425"/>
        <item x="636"/>
        <item x="553"/>
        <item x="248"/>
        <item x="599"/>
        <item x="22"/>
        <item x="451"/>
        <item x="496"/>
        <item x="122"/>
        <item x="125"/>
        <item x="345"/>
        <item x="336"/>
        <item x="453"/>
        <item x="555"/>
        <item x="219"/>
        <item x="558"/>
        <item x="58"/>
        <item x="103"/>
        <item x="344"/>
        <item x="185"/>
        <item x="412"/>
        <item x="176"/>
        <item x="335"/>
        <item x="322"/>
        <item x="706"/>
        <item x="395"/>
        <item x="480"/>
        <item x="566"/>
        <item x="428"/>
        <item x="370"/>
        <item x="504"/>
        <item x="225"/>
        <item x="216"/>
        <item x="392"/>
        <item x="437"/>
        <item x="419"/>
        <item x="363"/>
        <item x="477"/>
        <item x="478"/>
        <item x="552"/>
        <item x="596"/>
        <item x="577"/>
        <item x="663"/>
        <item x="86"/>
        <item x="87"/>
        <item x="575"/>
        <item x="439"/>
        <item x="609"/>
        <item x="578"/>
        <item x="291"/>
        <item x="534"/>
        <item x="589"/>
        <item x="660"/>
        <item x="659"/>
        <item x="63"/>
        <item x="207"/>
        <item x="687"/>
        <item x="667"/>
        <item x="435"/>
        <item x="240"/>
        <item x="159"/>
        <item x="590"/>
        <item x="169"/>
        <item x="126"/>
        <item x="565"/>
        <item x="595"/>
        <item x="585"/>
        <item x="564"/>
        <item x="158"/>
        <item x="265"/>
        <item x="269"/>
        <item x="32"/>
        <item x="29"/>
        <item x="597"/>
        <item x="581"/>
        <item x="232"/>
        <item x="484"/>
        <item x="691"/>
        <item x="35"/>
        <item x="34"/>
        <item x="710"/>
        <item m="1" x="717"/>
        <item x="688"/>
        <item x="423"/>
        <item x="559"/>
        <item x="108"/>
        <item x="517"/>
        <item x="214"/>
        <item x="516"/>
        <item x="191"/>
        <item x="197"/>
        <item x="195"/>
        <item x="579"/>
        <item x="685"/>
        <item x="680"/>
        <item x="255"/>
        <item x="678"/>
        <item x="102"/>
        <item x="677"/>
        <item x="411"/>
        <item x="518"/>
        <item x="330"/>
        <item x="413"/>
        <item x="491"/>
        <item x="212"/>
        <item x="695"/>
        <item x="500"/>
        <item x="653"/>
        <item x="59"/>
        <item x="479"/>
        <item x="391"/>
        <item x="407"/>
        <item x="252"/>
        <item x="418"/>
        <item x="576"/>
        <item x="149"/>
        <item x="584"/>
        <item x="567"/>
        <item x="229"/>
        <item x="194"/>
        <item x="441"/>
        <item x="190"/>
        <item x="526"/>
        <item x="164"/>
        <item x="440"/>
        <item x="502"/>
        <item x="708"/>
        <item x="17"/>
        <item x="73"/>
        <item x="385"/>
        <item x="10"/>
        <item x="274"/>
        <item x="450"/>
        <item x="365"/>
        <item x="515"/>
        <item x="110"/>
        <item x="146"/>
        <item x="379"/>
        <item x="494"/>
        <item x="60"/>
        <item x="449"/>
        <item x="328"/>
        <item x="327"/>
        <item x="306"/>
        <item x="264"/>
        <item x="140"/>
        <item x="77"/>
        <item x="3"/>
        <item x="488"/>
        <item m="1" x="718"/>
        <item x="340"/>
        <item x="26"/>
        <item x="234"/>
        <item x="9"/>
        <item x="329"/>
        <item x="160"/>
        <item x="94"/>
        <item x="6"/>
        <item x="707"/>
        <item x="119"/>
        <item x="0"/>
        <item x="458"/>
        <item x="42"/>
        <item x="342"/>
        <item x="452"/>
        <item x="52"/>
        <item x="24"/>
        <item x="563"/>
        <item x="457"/>
        <item x="237"/>
        <item x="254"/>
        <item x="476"/>
        <item x="483"/>
        <item x="250"/>
        <item x="532"/>
        <item x="608"/>
        <item x="33"/>
        <item x="522"/>
        <item x="470"/>
        <item x="343"/>
        <item x="38"/>
        <item m="1" x="723"/>
        <item x="490"/>
        <item x="625"/>
        <item x="672"/>
        <item x="580"/>
        <item x="244"/>
        <item x="529"/>
        <item x="639"/>
        <item x="657"/>
        <item x="95"/>
        <item x="543"/>
        <item x="686"/>
        <item x="654"/>
        <item x="642"/>
        <item x="623"/>
        <item x="282"/>
        <item x="287"/>
        <item x="318"/>
        <item x="319"/>
        <item x="356"/>
        <item x="482"/>
        <item x="270"/>
        <item x="542"/>
        <item x="670"/>
        <item x="699"/>
        <item x="682"/>
        <item x="372"/>
        <item x="70"/>
        <item x="253"/>
        <item x="71"/>
        <item x="601"/>
        <item x="602"/>
        <item x="245"/>
        <item x="215"/>
        <item x="442"/>
        <item x="438"/>
        <item x="300"/>
        <item x="13"/>
        <item x="285"/>
        <item x="308"/>
        <item m="1" x="721"/>
        <item x="276"/>
        <item x="321"/>
        <item x="424"/>
        <item x="414"/>
        <item x="593"/>
        <item x="598"/>
        <item x="279"/>
        <item m="1" x="722"/>
        <item x="280"/>
        <item x="278"/>
        <item x="172"/>
        <item x="690"/>
        <item x="112"/>
        <item x="375"/>
        <item x="166"/>
        <item x="398"/>
        <item x="673"/>
        <item x="674"/>
        <item x="174"/>
        <item x="312"/>
        <item x="47"/>
        <item x="489"/>
        <item x="98"/>
        <item x="68"/>
        <item x="69"/>
        <item x="62"/>
        <item x="85"/>
        <item x="377"/>
        <item x="495"/>
        <item x="18"/>
        <item x="332"/>
        <item x="350"/>
        <item x="196"/>
        <item x="692"/>
        <item x="283"/>
        <item x="655"/>
        <item x="416"/>
        <item x="349"/>
        <item x="374"/>
        <item x="123"/>
        <item x="396"/>
        <item x="56"/>
        <item x="409"/>
        <item x="417"/>
        <item x="19"/>
        <item x="426"/>
        <item x="712"/>
        <item x="1"/>
        <item x="2"/>
        <item x="224"/>
        <item x="700"/>
        <item x="444"/>
        <item x="429"/>
        <item x="519"/>
        <item x="624"/>
        <item x="520"/>
        <item x="114"/>
        <item x="325"/>
        <item x="226"/>
        <item x="323"/>
        <item x="445"/>
        <item x="448"/>
        <item m="1" x="719"/>
        <item x="378"/>
        <item x="109"/>
        <item x="170"/>
        <item x="404"/>
        <item x="405"/>
        <item x="415"/>
        <item x="557"/>
        <item x="456"/>
        <item x="661"/>
        <item x="399"/>
        <item x="167"/>
        <item x="498"/>
        <item x="117"/>
        <item x="179"/>
        <item x="148"/>
        <item x="473"/>
        <item x="72"/>
        <item x="78"/>
        <item x="485"/>
        <item x="82"/>
        <item x="383"/>
        <item x="561"/>
        <item x="714"/>
        <item x="23"/>
        <item x="36"/>
        <item x="16"/>
        <item x="331"/>
        <item x="594"/>
        <item x="127"/>
        <item x="138"/>
        <item x="67"/>
        <item x="14"/>
        <item x="664"/>
        <item x="105"/>
        <item x="99"/>
        <item x="104"/>
        <item x="91"/>
        <item x="100"/>
        <item x="462"/>
        <item x="709"/>
        <item x="266"/>
        <item x="289"/>
        <item x="348"/>
        <item x="129"/>
        <item x="465"/>
        <item x="183"/>
        <item x="472"/>
        <item x="290"/>
        <item x="326"/>
        <item x="316"/>
        <item x="286"/>
        <item x="351"/>
        <item x="315"/>
        <item x="288"/>
        <item x="317"/>
        <item x="509"/>
        <item x="544"/>
        <item x="675"/>
        <item x="75"/>
        <item x="182"/>
        <item x="181"/>
        <item x="154"/>
        <item x="199"/>
        <item x="592"/>
        <item x="93"/>
        <item x="523"/>
        <item x="629"/>
        <item x="554"/>
        <item x="560"/>
        <item x="605"/>
        <item x="572"/>
        <item x="574"/>
        <item x="571"/>
        <item x="715"/>
        <item x="130"/>
        <item x="241"/>
        <item x="277"/>
        <item x="281"/>
        <item x="4"/>
        <item x="5"/>
        <item x="20"/>
        <item x="31"/>
        <item x="53"/>
        <item x="54"/>
        <item x="76"/>
        <item x="80"/>
        <item x="81"/>
        <item x="115"/>
        <item x="142"/>
        <item x="143"/>
        <item x="150"/>
        <item x="151"/>
        <item x="210"/>
        <item x="390"/>
        <item x="408"/>
        <item x="459"/>
        <item x="460"/>
        <item x="461"/>
        <item x="556"/>
        <item x="568"/>
        <item x="569"/>
        <item x="570"/>
        <item x="573"/>
        <item x="583"/>
        <item x="600"/>
        <item x="631"/>
        <item x="632"/>
        <item x="633"/>
        <item x="713"/>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118">
        <item x="54"/>
        <item x="29"/>
        <item x="20"/>
        <item x="73"/>
        <item x="31"/>
        <item x="22"/>
        <item x="24"/>
        <item x="56"/>
        <item x="90"/>
        <item m="1" x="112"/>
        <item x="70"/>
        <item x="6"/>
        <item x="60"/>
        <item x="55"/>
        <item x="5"/>
        <item x="57"/>
        <item x="18"/>
        <item m="1" x="113"/>
        <item x="7"/>
        <item x="48"/>
        <item x="46"/>
        <item x="64"/>
        <item x="62"/>
        <item x="15"/>
        <item x="27"/>
        <item x="97"/>
        <item x="38"/>
        <item m="1" x="110"/>
        <item x="75"/>
        <item x="78"/>
        <item m="1" x="114"/>
        <item x="23"/>
        <item x="82"/>
        <item x="91"/>
        <item x="104"/>
        <item x="14"/>
        <item m="1" x="115"/>
        <item x="106"/>
        <item x="63"/>
        <item x="43"/>
        <item x="34"/>
        <item x="47"/>
        <item x="12"/>
        <item x="8"/>
        <item x="79"/>
        <item x="93"/>
        <item x="100"/>
        <item x="41"/>
        <item x="44"/>
        <item x="76"/>
        <item x="28"/>
        <item x="26"/>
        <item x="61"/>
        <item x="53"/>
        <item x="58"/>
        <item x="65"/>
        <item x="67"/>
        <item m="1" x="109"/>
        <item x="40"/>
        <item x="9"/>
        <item x="50"/>
        <item x="72"/>
        <item x="69"/>
        <item x="68"/>
        <item x="33"/>
        <item x="32"/>
        <item x="95"/>
        <item x="45"/>
        <item x="80"/>
        <item x="0"/>
        <item x="105"/>
        <item x="92"/>
        <item x="1"/>
        <item x="17"/>
        <item x="96"/>
        <item m="1" x="116"/>
        <item x="19"/>
        <item x="83"/>
        <item x="30"/>
        <item x="10"/>
        <item x="39"/>
        <item x="81"/>
        <item x="16"/>
        <item m="1" x="108"/>
        <item x="51"/>
        <item x="66"/>
        <item x="89"/>
        <item x="103"/>
        <item x="49"/>
        <item x="42"/>
        <item x="71"/>
        <item x="98"/>
        <item x="85"/>
        <item x="88"/>
        <item x="52"/>
        <item x="86"/>
        <item x="4"/>
        <item x="59"/>
        <item x="84"/>
        <item x="13"/>
        <item x="94"/>
        <item m="1" x="107"/>
        <item m="1" x="111"/>
        <item x="37"/>
        <item x="2"/>
        <item x="3"/>
        <item x="11"/>
        <item x="21"/>
        <item x="25"/>
        <item x="35"/>
        <item x="36"/>
        <item x="74"/>
        <item x="77"/>
        <item x="87"/>
        <item x="99"/>
        <item x="101"/>
        <item x="102"/>
        <item t="default"/>
      </items>
    </pivotField>
    <pivotField showAll="0"/>
    <pivotField showAll="0"/>
    <pivotField axis="axisPage" multipleItemSelectionAllowed="1" showAll="0">
      <items count="7">
        <item x="1"/>
        <item h="1" x="5"/>
        <item x="2"/>
        <item x="4"/>
        <item h="1" x="3"/>
        <item h="1"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30"/>
    <field x="18"/>
  </rowFields>
  <rowItems count="480">
    <i>
      <x/>
    </i>
    <i r="1">
      <x v="474"/>
    </i>
    <i>
      <x v="1"/>
    </i>
    <i r="1">
      <x v="342"/>
    </i>
    <i r="1">
      <x v="387"/>
    </i>
    <i r="1">
      <x v="597"/>
    </i>
    <i r="1">
      <x v="702"/>
    </i>
    <i r="1">
      <x v="722"/>
    </i>
    <i>
      <x v="2"/>
    </i>
    <i r="1">
      <x v="30"/>
    </i>
    <i r="1">
      <x v="40"/>
    </i>
    <i r="1">
      <x v="217"/>
    </i>
    <i r="1">
      <x v="445"/>
    </i>
    <i r="1">
      <x v="466"/>
    </i>
    <i r="1">
      <x v="633"/>
    </i>
    <i r="1">
      <x v="697"/>
    </i>
    <i r="1">
      <x v="705"/>
    </i>
    <i r="1">
      <x v="706"/>
    </i>
    <i r="1">
      <x v="707"/>
    </i>
    <i r="1">
      <x v="710"/>
    </i>
    <i r="1">
      <x v="718"/>
    </i>
    <i>
      <x v="3"/>
    </i>
    <i r="1">
      <x v="221"/>
    </i>
    <i>
      <x v="4"/>
    </i>
    <i r="1">
      <x v="52"/>
    </i>
    <i r="1">
      <x v="201"/>
    </i>
    <i r="1">
      <x v="627"/>
    </i>
    <i r="1">
      <x v="713"/>
    </i>
    <i>
      <x v="5"/>
    </i>
    <i r="1">
      <x v="112"/>
    </i>
    <i r="1">
      <x v="564"/>
    </i>
    <i>
      <x v="6"/>
    </i>
    <i r="1">
      <x v="167"/>
    </i>
    <i r="1">
      <x v="168"/>
    </i>
    <i r="1">
      <x v="185"/>
    </i>
    <i r="1">
      <x v="186"/>
    </i>
    <i r="1">
      <x v="187"/>
    </i>
    <i r="1">
      <x v="289"/>
    </i>
    <i r="1">
      <x v="290"/>
    </i>
    <i r="1">
      <x v="407"/>
    </i>
    <i r="1">
      <x v="419"/>
    </i>
    <i>
      <x v="7"/>
    </i>
    <i r="1">
      <x v="230"/>
    </i>
    <i>
      <x v="8"/>
    </i>
    <i r="1">
      <x v="27"/>
    </i>
    <i>
      <x v="10"/>
    </i>
    <i r="1">
      <x v="579"/>
    </i>
    <i>
      <x v="11"/>
    </i>
    <i r="1">
      <x v="54"/>
    </i>
    <i r="1">
      <x v="322"/>
    </i>
    <i r="1">
      <x v="369"/>
    </i>
    <i r="1">
      <x v="370"/>
    </i>
    <i r="1">
      <x v="483"/>
    </i>
    <i r="1">
      <x v="581"/>
    </i>
    <i r="1">
      <x v="585"/>
    </i>
    <i>
      <x v="14"/>
    </i>
    <i r="1">
      <x v="251"/>
    </i>
    <i r="1">
      <x v="512"/>
    </i>
    <i>
      <x v="16"/>
    </i>
    <i r="1">
      <x v="492"/>
    </i>
    <i>
      <x v="18"/>
    </i>
    <i r="1">
      <x v="288"/>
    </i>
    <i>
      <x v="19"/>
    </i>
    <i r="1">
      <x v="291"/>
    </i>
    <i r="1">
      <x v="292"/>
    </i>
    <i r="1">
      <x v="309"/>
    </i>
    <i r="1">
      <x v="315"/>
    </i>
    <i r="1">
      <x v="344"/>
    </i>
    <i r="1">
      <x v="635"/>
    </i>
    <i>
      <x v="22"/>
    </i>
    <i r="1">
      <x v="227"/>
    </i>
    <i>
      <x v="23"/>
    </i>
    <i r="1">
      <x v="338"/>
    </i>
    <i r="1">
      <x v="339"/>
    </i>
    <i r="1">
      <x v="392"/>
    </i>
    <i r="1">
      <x v="398"/>
    </i>
    <i r="1">
      <x v="639"/>
    </i>
    <i r="1">
      <x v="658"/>
    </i>
    <i r="1">
      <x v="689"/>
    </i>
    <i>
      <x v="24"/>
    </i>
    <i r="1">
      <x v="616"/>
    </i>
    <i>
      <x v="26"/>
    </i>
    <i r="1">
      <x v="536"/>
    </i>
    <i r="1">
      <x v="562"/>
    </i>
    <i>
      <x v="28"/>
    </i>
    <i r="1">
      <x v="602"/>
    </i>
    <i>
      <x v="29"/>
    </i>
    <i r="1">
      <x v="107"/>
    </i>
    <i r="1">
      <x v="350"/>
    </i>
    <i r="1">
      <x v="501"/>
    </i>
    <i r="1">
      <x v="502"/>
    </i>
    <i r="1">
      <x v="595"/>
    </i>
    <i>
      <x v="31"/>
    </i>
    <i r="1">
      <x v="34"/>
    </i>
    <i r="1">
      <x v="35"/>
    </i>
    <i r="1">
      <x v="60"/>
    </i>
    <i r="1">
      <x v="93"/>
    </i>
    <i r="1">
      <x v="178"/>
    </i>
    <i r="1">
      <x v="323"/>
    </i>
    <i r="1">
      <x v="415"/>
    </i>
    <i r="1">
      <x v="438"/>
    </i>
    <i>
      <x v="32"/>
    </i>
    <i r="1">
      <x v="554"/>
    </i>
    <i>
      <x v="33"/>
    </i>
    <i r="1">
      <x v="478"/>
    </i>
    <i>
      <x v="34"/>
    </i>
    <i r="1">
      <x v="354"/>
    </i>
    <i r="1">
      <x v="598"/>
    </i>
    <i>
      <x v="35"/>
    </i>
    <i r="1">
      <x v="29"/>
    </i>
    <i r="1">
      <x v="50"/>
    </i>
    <i r="1">
      <x v="79"/>
    </i>
    <i r="1">
      <x v="92"/>
    </i>
    <i r="1">
      <x v="363"/>
    </i>
    <i r="1">
      <x v="409"/>
    </i>
    <i r="1">
      <x v="467"/>
    </i>
    <i r="1">
      <x v="594"/>
    </i>
    <i r="1">
      <x v="613"/>
    </i>
    <i r="1">
      <x v="626"/>
    </i>
    <i>
      <x v="38"/>
    </i>
    <i r="1">
      <x v="110"/>
    </i>
    <i r="1">
      <x v="115"/>
    </i>
    <i r="1">
      <x v="133"/>
    </i>
    <i r="1">
      <x v="136"/>
    </i>
    <i r="1">
      <x v="137"/>
    </i>
    <i r="1">
      <x v="138"/>
    </i>
    <i r="1">
      <x v="180"/>
    </i>
    <i r="1">
      <x v="263"/>
    </i>
    <i r="1">
      <x v="264"/>
    </i>
    <i r="1">
      <x v="265"/>
    </i>
    <i r="1">
      <x v="266"/>
    </i>
    <i r="1">
      <x v="452"/>
    </i>
    <i r="1">
      <x v="504"/>
    </i>
    <i r="1">
      <x v="517"/>
    </i>
    <i r="1">
      <x v="680"/>
    </i>
    <i>
      <x v="39"/>
    </i>
    <i r="1">
      <x v="119"/>
    </i>
    <i r="1">
      <x v="229"/>
    </i>
    <i r="1">
      <x v="243"/>
    </i>
    <i r="1">
      <x v="297"/>
    </i>
    <i r="1">
      <x v="433"/>
    </i>
    <i r="1">
      <x v="630"/>
    </i>
    <i r="1">
      <x v="661"/>
    </i>
    <i>
      <x v="42"/>
    </i>
    <i r="1">
      <x v="96"/>
    </i>
    <i r="1">
      <x v="103"/>
    </i>
    <i r="1">
      <x v="207"/>
    </i>
    <i r="1">
      <x v="258"/>
    </i>
    <i r="1">
      <x v="279"/>
    </i>
    <i r="1">
      <x v="335"/>
    </i>
    <i r="1">
      <x v="384"/>
    </i>
    <i r="1">
      <x v="572"/>
    </i>
    <i r="1">
      <x v="577"/>
    </i>
    <i r="1">
      <x v="638"/>
    </i>
    <i>
      <x v="43"/>
    </i>
    <i r="1">
      <x v="622"/>
    </i>
    <i r="1">
      <x v="646"/>
    </i>
    <i r="1">
      <x v="696"/>
    </i>
    <i>
      <x v="44"/>
    </i>
    <i r="1">
      <x v="443"/>
    </i>
    <i>
      <x v="45"/>
    </i>
    <i r="1">
      <x v="580"/>
    </i>
    <i>
      <x v="46"/>
    </i>
    <i r="1">
      <x v="404"/>
    </i>
    <i>
      <x v="47"/>
    </i>
    <i r="1">
      <x v="314"/>
    </i>
    <i>
      <x v="49"/>
    </i>
    <i r="1">
      <x v="94"/>
    </i>
    <i>
      <x v="50"/>
    </i>
    <i r="1">
      <x v="608"/>
    </i>
    <i>
      <x v="51"/>
    </i>
    <i r="1">
      <x v="578"/>
    </i>
    <i>
      <x v="53"/>
    </i>
    <i r="1">
      <x/>
    </i>
    <i r="1">
      <x v="8"/>
    </i>
    <i r="1">
      <x v="9"/>
    </i>
    <i r="1">
      <x v="10"/>
    </i>
    <i r="1">
      <x v="11"/>
    </i>
    <i r="1">
      <x v="12"/>
    </i>
    <i r="1">
      <x v="13"/>
    </i>
    <i r="1">
      <x v="14"/>
    </i>
    <i r="1">
      <x v="15"/>
    </i>
    <i r="1">
      <x v="16"/>
    </i>
    <i r="1">
      <x v="18"/>
    </i>
    <i r="1">
      <x v="19"/>
    </i>
    <i r="1">
      <x v="20"/>
    </i>
    <i r="1">
      <x v="21"/>
    </i>
    <i r="1">
      <x v="22"/>
    </i>
    <i r="1">
      <x v="23"/>
    </i>
    <i r="1">
      <x v="24"/>
    </i>
    <i r="1">
      <x v="81"/>
    </i>
    <i r="1">
      <x v="109"/>
    </i>
    <i r="1">
      <x v="125"/>
    </i>
    <i r="1">
      <x v="152"/>
    </i>
    <i r="1">
      <x v="171"/>
    </i>
    <i r="1">
      <x v="173"/>
    </i>
    <i r="1">
      <x v="213"/>
    </i>
    <i r="1">
      <x v="215"/>
    </i>
    <i r="1">
      <x v="222"/>
    </i>
    <i r="1">
      <x v="223"/>
    </i>
    <i r="1">
      <x v="252"/>
    </i>
    <i r="1">
      <x v="261"/>
    </i>
    <i r="1">
      <x v="275"/>
    </i>
    <i r="1">
      <x v="333"/>
    </i>
    <i r="1">
      <x v="379"/>
    </i>
    <i r="1">
      <x v="389"/>
    </i>
    <i r="1">
      <x v="425"/>
    </i>
    <i r="1">
      <x v="442"/>
    </i>
    <i r="1">
      <x v="461"/>
    </i>
    <i r="1">
      <x v="500"/>
    </i>
    <i r="1">
      <x v="516"/>
    </i>
    <i r="1">
      <x v="526"/>
    </i>
    <i r="1">
      <x v="527"/>
    </i>
    <i r="1">
      <x v="532"/>
    </i>
    <i r="1">
      <x v="543"/>
    </i>
    <i r="1">
      <x v="547"/>
    </i>
    <i r="1">
      <x v="549"/>
    </i>
    <i r="1">
      <x v="552"/>
    </i>
    <i r="1">
      <x v="558"/>
    </i>
    <i r="1">
      <x v="560"/>
    </i>
    <i r="1">
      <x v="561"/>
    </i>
    <i r="1">
      <x v="571"/>
    </i>
    <i r="1">
      <x v="586"/>
    </i>
    <i r="1">
      <x v="589"/>
    </i>
    <i r="1">
      <x v="656"/>
    </i>
    <i r="1">
      <x v="662"/>
    </i>
    <i r="1">
      <x v="665"/>
    </i>
    <i r="1">
      <x v="668"/>
    </i>
    <i r="1">
      <x v="690"/>
    </i>
    <i r="1">
      <x v="691"/>
    </i>
    <i r="1">
      <x v="692"/>
    </i>
    <i>
      <x v="54"/>
    </i>
    <i r="1">
      <x v="431"/>
    </i>
    <i r="1">
      <x v="471"/>
    </i>
    <i r="1">
      <x v="484"/>
    </i>
    <i>
      <x v="55"/>
    </i>
    <i r="1">
      <x v="46"/>
    </i>
    <i>
      <x v="58"/>
    </i>
    <i r="1">
      <x v="570"/>
    </i>
    <i>
      <x v="60"/>
    </i>
    <i r="1">
      <x v="448"/>
    </i>
    <i>
      <x v="65"/>
    </i>
    <i r="1">
      <x v="237"/>
    </i>
    <i r="1">
      <x v="330"/>
    </i>
    <i r="1">
      <x v="491"/>
    </i>
    <i r="1">
      <x v="493"/>
    </i>
    <i>
      <x v="68"/>
    </i>
    <i r="1">
      <x v="325"/>
    </i>
    <i r="1">
      <x v="413"/>
    </i>
    <i>
      <x v="69"/>
    </i>
    <i r="1">
      <x v="1"/>
    </i>
    <i r="1">
      <x v="36"/>
    </i>
    <i r="1">
      <x v="45"/>
    </i>
    <i r="1">
      <x v="200"/>
    </i>
    <i r="1">
      <x v="204"/>
    </i>
    <i r="1">
      <x v="257"/>
    </i>
    <i r="1">
      <x v="287"/>
    </i>
    <i r="1">
      <x v="298"/>
    </i>
    <i r="1">
      <x v="303"/>
    </i>
    <i r="1">
      <x v="313"/>
    </i>
    <i r="1">
      <x v="319"/>
    </i>
    <i r="1">
      <x v="320"/>
    </i>
    <i r="1">
      <x v="373"/>
    </i>
    <i r="1">
      <x v="374"/>
    </i>
    <i r="1">
      <x v="401"/>
    </i>
    <i r="1">
      <x v="402"/>
    </i>
    <i r="1">
      <x v="460"/>
    </i>
    <i r="1">
      <x v="469"/>
    </i>
    <i r="1">
      <x v="477"/>
    </i>
    <i r="1">
      <x v="486"/>
    </i>
    <i r="1">
      <x v="506"/>
    </i>
    <i r="1">
      <x v="520"/>
    </i>
    <i r="1">
      <x v="538"/>
    </i>
    <i r="1">
      <x v="540"/>
    </i>
    <i r="1">
      <x v="548"/>
    </i>
    <i r="1">
      <x v="574"/>
    </i>
    <i r="1">
      <x v="576"/>
    </i>
    <i r="1">
      <x v="631"/>
    </i>
    <i r="1">
      <x v="632"/>
    </i>
    <i r="1">
      <x v="634"/>
    </i>
    <i r="1">
      <x v="645"/>
    </i>
    <i r="1">
      <x v="651"/>
    </i>
    <i r="1">
      <x v="679"/>
    </i>
    <i>
      <x v="70"/>
    </i>
    <i r="1">
      <x v="637"/>
    </i>
    <i r="1">
      <x v="688"/>
    </i>
    <i r="1">
      <x v="723"/>
    </i>
    <i>
      <x v="71"/>
    </i>
    <i r="1">
      <x v="78"/>
    </i>
    <i>
      <x v="72"/>
    </i>
    <i r="1">
      <x v="205"/>
    </i>
    <i r="1">
      <x v="316"/>
    </i>
    <i r="1">
      <x v="432"/>
    </i>
    <i r="1">
      <x v="475"/>
    </i>
    <i r="1">
      <x v="555"/>
    </i>
    <i r="1">
      <x v="588"/>
    </i>
    <i r="1">
      <x v="599"/>
    </i>
    <i r="1">
      <x v="600"/>
    </i>
    <i r="1">
      <x v="620"/>
    </i>
    <i r="1">
      <x v="653"/>
    </i>
    <i>
      <x v="73"/>
    </i>
    <i r="1">
      <x v="33"/>
    </i>
    <i r="1">
      <x v="53"/>
    </i>
    <i r="1">
      <x v="70"/>
    </i>
    <i r="1">
      <x v="75"/>
    </i>
    <i r="1">
      <x v="176"/>
    </i>
    <i r="1">
      <x v="219"/>
    </i>
    <i r="1">
      <x v="220"/>
    </i>
    <i r="1">
      <x v="283"/>
    </i>
    <i r="1">
      <x v="285"/>
    </i>
    <i r="1">
      <x v="302"/>
    </i>
    <i r="1">
      <x v="340"/>
    </i>
    <i r="1">
      <x v="365"/>
    </i>
    <i r="1">
      <x v="381"/>
    </i>
    <i r="1">
      <x v="393"/>
    </i>
    <i r="1">
      <x v="416"/>
    </i>
    <i r="1">
      <x v="430"/>
    </i>
    <i r="1">
      <x v="440"/>
    </i>
    <i r="1">
      <x v="447"/>
    </i>
    <i r="1">
      <x v="459"/>
    </i>
    <i r="1">
      <x v="470"/>
    </i>
    <i r="1">
      <x v="508"/>
    </i>
    <i r="1">
      <x v="510"/>
    </i>
    <i r="1">
      <x v="545"/>
    </i>
    <i r="1">
      <x v="546"/>
    </i>
    <i r="1">
      <x v="605"/>
    </i>
    <i r="1">
      <x v="607"/>
    </i>
    <i r="1">
      <x v="636"/>
    </i>
    <i r="1">
      <x v="642"/>
    </i>
    <i r="1">
      <x v="678"/>
    </i>
    <i>
      <x v="74"/>
    </i>
    <i r="1">
      <x v="464"/>
    </i>
    <i>
      <x v="76"/>
    </i>
    <i r="1">
      <x v="38"/>
    </i>
    <i r="1">
      <x v="495"/>
    </i>
    <i>
      <x v="78"/>
    </i>
    <i r="1">
      <x v="179"/>
    </i>
    <i r="1">
      <x v="284"/>
    </i>
    <i r="1">
      <x v="341"/>
    </i>
    <i r="1">
      <x v="676"/>
    </i>
    <i>
      <x v="79"/>
    </i>
    <i r="1">
      <x v="225"/>
    </i>
    <i r="1">
      <x v="306"/>
    </i>
    <i r="1">
      <x v="356"/>
    </i>
    <i r="1">
      <x v="367"/>
    </i>
    <i r="1">
      <x v="368"/>
    </i>
    <i r="1">
      <x v="439"/>
    </i>
    <i r="1">
      <x v="441"/>
    </i>
    <i r="1">
      <x v="451"/>
    </i>
    <i r="1">
      <x v="531"/>
    </i>
    <i r="1">
      <x v="596"/>
    </i>
    <i r="1">
      <x v="618"/>
    </i>
    <i>
      <x v="80"/>
    </i>
    <i r="1">
      <x v="31"/>
    </i>
    <i r="1">
      <x v="100"/>
    </i>
    <i r="1">
      <x v="192"/>
    </i>
    <i r="1">
      <x v="212"/>
    </i>
    <i r="1">
      <x v="628"/>
    </i>
    <i r="1">
      <x v="660"/>
    </i>
    <i r="1">
      <x v="675"/>
    </i>
    <i>
      <x v="82"/>
    </i>
    <i r="1">
      <x v="242"/>
    </i>
    <i>
      <x v="84"/>
    </i>
    <i r="1">
      <x v="189"/>
    </i>
    <i r="1">
      <x v="193"/>
    </i>
    <i>
      <x v="85"/>
    </i>
    <i r="1">
      <x v="657"/>
    </i>
    <i>
      <x v="86"/>
    </i>
    <i r="1">
      <x v="234"/>
    </i>
    <i r="1">
      <x v="468"/>
    </i>
    <i>
      <x v="87"/>
    </i>
    <i r="1">
      <x v="435"/>
    </i>
    <i>
      <x v="88"/>
    </i>
    <i r="1">
      <x v="250"/>
    </i>
    <i>
      <x v="89"/>
    </i>
    <i r="1">
      <x v="573"/>
    </i>
    <i r="1">
      <x v="659"/>
    </i>
    <i r="1">
      <x v="674"/>
    </i>
    <i>
      <x v="91"/>
    </i>
    <i r="1">
      <x v="2"/>
    </i>
    <i r="1">
      <x v="172"/>
    </i>
    <i r="1">
      <x v="294"/>
    </i>
    <i r="1">
      <x v="391"/>
    </i>
    <i r="1">
      <x v="403"/>
    </i>
    <i r="1">
      <x v="412"/>
    </i>
    <i r="1">
      <x v="428"/>
    </i>
    <i r="1">
      <x v="568"/>
    </i>
    <i r="1">
      <x v="647"/>
    </i>
    <i>
      <x v="92"/>
    </i>
    <i r="1">
      <x v="336"/>
    </i>
    <i>
      <x v="93"/>
    </i>
    <i r="1">
      <x v="228"/>
    </i>
    <i>
      <x v="94"/>
    </i>
    <i r="1">
      <x v="482"/>
    </i>
    <i>
      <x v="95"/>
    </i>
    <i r="1">
      <x v="498"/>
    </i>
    <i>
      <x v="100"/>
    </i>
    <i r="1">
      <x v="43"/>
    </i>
    <i r="1">
      <x v="113"/>
    </i>
    <i r="1">
      <x v="116"/>
    </i>
    <i r="1">
      <x v="120"/>
    </i>
    <i r="1">
      <x v="121"/>
    </i>
    <i r="1">
      <x v="127"/>
    </i>
    <i r="1">
      <x v="130"/>
    </i>
    <i r="1">
      <x v="131"/>
    </i>
    <i r="1">
      <x v="139"/>
    </i>
    <i r="1">
      <x v="140"/>
    </i>
    <i r="1">
      <x v="141"/>
    </i>
    <i r="1">
      <x v="147"/>
    </i>
    <i r="1">
      <x v="150"/>
    </i>
    <i r="1">
      <x v="151"/>
    </i>
    <i r="1">
      <x v="154"/>
    </i>
    <i r="1">
      <x v="156"/>
    </i>
    <i r="1">
      <x v="165"/>
    </i>
    <i r="1">
      <x v="166"/>
    </i>
    <i r="1">
      <x v="169"/>
    </i>
    <i r="1">
      <x v="170"/>
    </i>
    <i r="1">
      <x v="211"/>
    </i>
    <i r="1">
      <x v="267"/>
    </i>
    <i r="1">
      <x v="268"/>
    </i>
    <i r="1">
      <x v="269"/>
    </i>
    <i r="1">
      <x v="270"/>
    </i>
    <i r="1">
      <x v="271"/>
    </i>
    <i r="1">
      <x v="273"/>
    </i>
    <i r="1">
      <x v="277"/>
    </i>
    <i r="1">
      <x v="295"/>
    </i>
    <i r="1">
      <x v="331"/>
    </i>
    <i r="1">
      <x v="332"/>
    </i>
    <i r="1">
      <x v="334"/>
    </i>
    <i r="1">
      <x v="372"/>
    </i>
    <i r="1">
      <x v="377"/>
    </i>
    <i r="1">
      <x v="437"/>
    </i>
    <i r="1">
      <x v="455"/>
    </i>
    <i r="1">
      <x v="505"/>
    </i>
    <i r="1">
      <x v="513"/>
    </i>
    <i r="1">
      <x v="514"/>
    </i>
    <i r="1">
      <x v="518"/>
    </i>
    <i r="1">
      <x v="523"/>
    </i>
    <i r="1">
      <x v="524"/>
    </i>
    <i r="1">
      <x v="525"/>
    </i>
    <i r="1">
      <x v="541"/>
    </i>
    <i r="1">
      <x v="542"/>
    </i>
    <i r="1">
      <x v="557"/>
    </i>
    <i r="1">
      <x v="606"/>
    </i>
    <i r="1">
      <x v="681"/>
    </i>
    <i r="1">
      <x v="684"/>
    </i>
    <i>
      <x v="103"/>
    </i>
    <i r="1">
      <x v="206"/>
    </i>
    <i>
      <x v="104"/>
    </i>
    <i r="1">
      <x v="693"/>
    </i>
    <i>
      <x v="105"/>
    </i>
    <i r="1">
      <x v="694"/>
    </i>
    <i>
      <x v="106"/>
    </i>
    <i r="1">
      <x v="695"/>
    </i>
    <i r="1">
      <x v="701"/>
    </i>
    <i>
      <x v="107"/>
    </i>
    <i r="1">
      <x v="698"/>
    </i>
    <i>
      <x v="108"/>
    </i>
    <i r="1">
      <x v="700"/>
    </i>
    <i>
      <x v="109"/>
    </i>
    <i r="1">
      <x v="703"/>
    </i>
    <i>
      <x v="110"/>
    </i>
    <i r="1">
      <x v="704"/>
    </i>
    <i>
      <x v="111"/>
    </i>
    <i r="1">
      <x v="708"/>
    </i>
    <i>
      <x v="112"/>
    </i>
    <i r="1">
      <x v="709"/>
    </i>
    <i>
      <x v="113"/>
    </i>
    <i r="1">
      <x v="711"/>
    </i>
    <i r="1">
      <x v="712"/>
    </i>
    <i>
      <x v="114"/>
    </i>
    <i r="1">
      <x v="714"/>
    </i>
    <i r="1">
      <x v="715"/>
    </i>
    <i r="1">
      <x v="716"/>
    </i>
    <i>
      <x v="115"/>
    </i>
    <i r="1">
      <x v="719"/>
    </i>
    <i>
      <x v="116"/>
    </i>
    <i r="1">
      <x v="720"/>
    </i>
    <i r="1">
      <x v="721"/>
    </i>
    <i t="grand">
      <x/>
    </i>
  </rowItems>
  <colFields count="1">
    <field x="-2"/>
  </colFields>
  <colItems count="2">
    <i>
      <x/>
    </i>
    <i i="1">
      <x v="1"/>
    </i>
  </colItems>
  <pageFields count="1">
    <pageField fld="33" hier="-1"/>
  </pageFields>
  <dataFields count="2">
    <dataField name="Sum of US$ Committed (Total Budget)" fld="19" baseField="0" baseItem="0"/>
    <dataField name="Sum of Budget Consolidated" fld="44" baseField="0" baseItem="0"/>
  </dataFields>
  <formats count="10">
    <format dxfId="29">
      <pivotArea dataOnly="0" labelOnly="1" fieldPosition="0">
        <references count="2">
          <reference field="18" count="1">
            <x v="357"/>
          </reference>
          <reference field="30" count="1" selected="0">
            <x v="73"/>
          </reference>
        </references>
      </pivotArea>
    </format>
    <format dxfId="28">
      <pivotArea dataOnly="0" labelOnly="1" fieldPosition="0">
        <references count="2">
          <reference field="18" count="1">
            <x v="220"/>
          </reference>
          <reference field="30" count="1" selected="0">
            <x v="73"/>
          </reference>
        </references>
      </pivotArea>
    </format>
    <format dxfId="27">
      <pivotArea dataOnly="0" labelOnly="1" fieldPosition="0">
        <references count="1">
          <reference field="30" count="0"/>
        </references>
      </pivotArea>
    </format>
    <format dxfId="26">
      <pivotArea dataOnly="0" labelOnly="1" fieldPosition="0">
        <references count="1">
          <reference field="30" count="0"/>
        </references>
      </pivotArea>
    </format>
    <format dxfId="25">
      <pivotArea outline="0" collapsedLevelsAreSubtotals="1" fieldPosition="0"/>
    </format>
    <format dxfId="24">
      <pivotArea dataOnly="0" labelOnly="1" outline="0" fieldPosition="0">
        <references count="1">
          <reference field="4294967294" count="2">
            <x v="0"/>
            <x v="1"/>
          </reference>
        </references>
      </pivotArea>
    </format>
    <format dxfId="23">
      <pivotArea dataOnly="0" outline="0" fieldPosition="0">
        <references count="1">
          <reference field="4294967294" count="1">
            <x v="1"/>
          </reference>
        </references>
      </pivotArea>
    </format>
    <format dxfId="22">
      <pivotArea outline="0" collapsedLevelsAreSubtotals="1" fieldPosition="0"/>
    </format>
    <format dxfId="21">
      <pivotArea dataOnly="0" labelOnly="1" outline="0" fieldPosition="0">
        <references count="1">
          <reference field="4294967294" count="2">
            <x v="0"/>
            <x v="1"/>
          </reference>
        </references>
      </pivotArea>
    </format>
    <format dxfId="20">
      <pivotArea field="30" grandRow="1" outline="0" collapsedLevelsAreSubtotals="1" axis="axisRow"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8F3983-DC71-4005-8CE4-167D20B63A24}"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0" firstHeaderRow="0" firstDataRow="1" firstDataCol="1"/>
  <pivotFields count="46">
    <pivotField showAll="0"/>
    <pivotField showAll="0" sortType="ascending"/>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25">
        <item x="261"/>
        <item x="88"/>
        <item x="588"/>
        <item x="57"/>
        <item x="362"/>
        <item x="303"/>
        <item x="304"/>
        <item x="305"/>
        <item x="296"/>
        <item x="246"/>
        <item x="297"/>
        <item x="295"/>
        <item x="294"/>
        <item x="293"/>
        <item x="259"/>
        <item x="247"/>
        <item x="256"/>
        <item m="1" x="720"/>
        <item x="299"/>
        <item x="260"/>
        <item x="258"/>
        <item x="249"/>
        <item x="239"/>
        <item x="273"/>
        <item x="242"/>
        <item x="683"/>
        <item x="382"/>
        <item x="475"/>
        <item x="487"/>
        <item x="671"/>
        <item x="486"/>
        <item x="178"/>
        <item x="135"/>
        <item x="386"/>
        <item x="111"/>
        <item x="107"/>
        <item x="79"/>
        <item x="206"/>
        <item x="51"/>
        <item x="121"/>
        <item x="120"/>
        <item x="74"/>
        <item x="144"/>
        <item x="604"/>
        <item x="184"/>
        <item x="27"/>
        <item x="346"/>
        <item x="666"/>
        <item x="161"/>
        <item x="716"/>
        <item x="393"/>
        <item x="153"/>
        <item x="118"/>
        <item x="467"/>
        <item x="347"/>
        <item x="586"/>
        <item x="235"/>
        <item x="203"/>
        <item x="198"/>
        <item x="357"/>
        <item x="89"/>
        <item x="446"/>
        <item x="698"/>
        <item x="394"/>
        <item x="447"/>
        <item x="681"/>
        <item x="28"/>
        <item x="436"/>
        <item x="711"/>
        <item x="131"/>
        <item x="410"/>
        <item x="213"/>
        <item x="361"/>
        <item x="157"/>
        <item x="397"/>
        <item x="420"/>
        <item x="310"/>
        <item x="227"/>
        <item x="492"/>
        <item x="389"/>
        <item x="208"/>
        <item x="311"/>
        <item x="218"/>
        <item x="371"/>
        <item x="217"/>
        <item x="373"/>
        <item x="656"/>
        <item x="497"/>
        <item x="369"/>
        <item x="366"/>
        <item x="90"/>
        <item x="334"/>
        <item x="400"/>
        <item x="401"/>
        <item x="402"/>
        <item x="201"/>
        <item x="25"/>
        <item x="403"/>
        <item x="186"/>
        <item x="684"/>
        <item x="173"/>
        <item x="367"/>
        <item x="368"/>
        <item x="46"/>
        <item x="662"/>
        <item x="113"/>
        <item x="454"/>
        <item x="455"/>
        <item x="364"/>
        <item x="284"/>
        <item x="530"/>
        <item x="697"/>
        <item x="55"/>
        <item x="611"/>
        <item x="549"/>
        <item x="531"/>
        <item x="641"/>
        <item x="314"/>
        <item x="313"/>
        <item x="209"/>
        <item x="644"/>
        <item x="637"/>
        <item x="507"/>
        <item x="513"/>
        <item x="548"/>
        <item x="292"/>
        <item x="545"/>
        <item x="621"/>
        <item x="505"/>
        <item x="511"/>
        <item x="640"/>
        <item x="540"/>
        <item x="617"/>
        <item x="525"/>
        <item x="616"/>
        <item x="696"/>
        <item x="524"/>
        <item x="528"/>
        <item x="533"/>
        <item x="501"/>
        <item x="622"/>
        <item x="613"/>
        <item x="503"/>
        <item x="546"/>
        <item x="694"/>
        <item x="614"/>
        <item x="615"/>
        <item x="610"/>
        <item x="643"/>
        <item x="612"/>
        <item x="630"/>
        <item x="628"/>
        <item x="272"/>
        <item x="309"/>
        <item x="619"/>
        <item x="620"/>
        <item x="499"/>
        <item x="512"/>
        <item x="506"/>
        <item x="508"/>
        <item x="514"/>
        <item x="510"/>
        <item x="635"/>
        <item x="547"/>
        <item x="551"/>
        <item x="634"/>
        <item x="638"/>
        <item x="193"/>
        <item x="192"/>
        <item x="626"/>
        <item x="627"/>
        <item x="301"/>
        <item x="676"/>
        <item x="262"/>
        <item x="493"/>
        <item x="705"/>
        <item x="521"/>
        <item x="358"/>
        <item x="388"/>
        <item x="124"/>
        <item x="527"/>
        <item x="354"/>
        <item x="355"/>
        <item x="541"/>
        <item x="341"/>
        <item x="96"/>
        <item x="106"/>
        <item x="97"/>
        <item x="562"/>
        <item x="230"/>
        <item x="703"/>
        <item x="168"/>
        <item x="175"/>
        <item x="231"/>
        <item x="171"/>
        <item x="665"/>
        <item x="116"/>
        <item x="353"/>
        <item x="145"/>
        <item x="376"/>
        <item x="30"/>
        <item x="339"/>
        <item x="669"/>
        <item x="200"/>
        <item x="7"/>
        <item x="463"/>
        <item x="163"/>
        <item x="65"/>
        <item x="205"/>
        <item x="50"/>
        <item x="380"/>
        <item x="650"/>
        <item x="693"/>
        <item x="251"/>
        <item x="550"/>
        <item x="275"/>
        <item x="434"/>
        <item x="433"/>
        <item x="41"/>
        <item x="39"/>
        <item x="40"/>
        <item x="381"/>
        <item x="257"/>
        <item x="268"/>
        <item x="267"/>
        <item x="481"/>
        <item x="384"/>
        <item x="337"/>
        <item x="466"/>
        <item x="211"/>
        <item x="324"/>
        <item x="307"/>
        <item x="333"/>
        <item x="228"/>
        <item x="468"/>
        <item x="338"/>
        <item x="61"/>
        <item x="233"/>
        <item x="44"/>
        <item x="427"/>
        <item x="162"/>
        <item x="701"/>
        <item x="37"/>
        <item x="474"/>
        <item x="432"/>
        <item x="128"/>
        <item x="202"/>
        <item x="156"/>
        <item x="165"/>
        <item x="236"/>
        <item x="222"/>
        <item x="8"/>
        <item x="271"/>
        <item x="263"/>
        <item x="431"/>
        <item x="136"/>
        <item x="64"/>
        <item x="92"/>
        <item x="48"/>
        <item x="302"/>
        <item x="359"/>
        <item x="243"/>
        <item x="702"/>
        <item x="539"/>
        <item x="537"/>
        <item x="536"/>
        <item x="535"/>
        <item x="646"/>
        <item x="648"/>
        <item x="647"/>
        <item x="649"/>
        <item x="645"/>
        <item x="704"/>
        <item x="652"/>
        <item x="668"/>
        <item x="298"/>
        <item x="679"/>
        <item x="651"/>
        <item x="137"/>
        <item x="49"/>
        <item x="618"/>
        <item x="406"/>
        <item x="133"/>
        <item x="134"/>
        <item x="155"/>
        <item x="443"/>
        <item x="469"/>
        <item x="83"/>
        <item x="12"/>
        <item x="607"/>
        <item x="606"/>
        <item x="689"/>
        <item x="471"/>
        <item x="430"/>
        <item x="582"/>
        <item x="603"/>
        <item x="422"/>
        <item x="587"/>
        <item x="15"/>
        <item x="101"/>
        <item x="360"/>
        <item x="538"/>
        <item x="141"/>
        <item x="84"/>
        <item x="177"/>
        <item x="223"/>
        <item x="188"/>
        <item x="132"/>
        <item x="66"/>
        <item x="220"/>
        <item x="352"/>
        <item x="189"/>
        <item x="187"/>
        <item x="11"/>
        <item x="180"/>
        <item x="221"/>
        <item x="464"/>
        <item x="238"/>
        <item x="139"/>
        <item x="21"/>
        <item x="43"/>
        <item x="204"/>
        <item x="45"/>
        <item x="387"/>
        <item x="591"/>
        <item x="421"/>
        <item x="152"/>
        <item x="658"/>
        <item x="147"/>
        <item x="320"/>
        <item x="425"/>
        <item x="636"/>
        <item x="553"/>
        <item x="248"/>
        <item x="599"/>
        <item x="22"/>
        <item x="451"/>
        <item x="496"/>
        <item x="122"/>
        <item x="125"/>
        <item x="345"/>
        <item x="336"/>
        <item x="453"/>
        <item x="555"/>
        <item x="219"/>
        <item x="558"/>
        <item x="58"/>
        <item x="103"/>
        <item x="344"/>
        <item x="185"/>
        <item x="412"/>
        <item x="176"/>
        <item x="335"/>
        <item x="322"/>
        <item x="706"/>
        <item x="395"/>
        <item x="480"/>
        <item x="566"/>
        <item x="428"/>
        <item x="370"/>
        <item x="504"/>
        <item x="225"/>
        <item x="216"/>
        <item x="392"/>
        <item x="437"/>
        <item x="419"/>
        <item x="363"/>
        <item x="477"/>
        <item x="478"/>
        <item x="552"/>
        <item x="596"/>
        <item x="577"/>
        <item x="663"/>
        <item x="86"/>
        <item x="87"/>
        <item x="575"/>
        <item x="439"/>
        <item x="609"/>
        <item x="578"/>
        <item x="291"/>
        <item x="534"/>
        <item x="589"/>
        <item x="660"/>
        <item x="659"/>
        <item x="63"/>
        <item x="207"/>
        <item x="687"/>
        <item x="667"/>
        <item x="435"/>
        <item x="240"/>
        <item x="159"/>
        <item x="590"/>
        <item x="169"/>
        <item x="126"/>
        <item x="565"/>
        <item x="595"/>
        <item x="585"/>
        <item x="564"/>
        <item x="158"/>
        <item x="265"/>
        <item x="269"/>
        <item x="32"/>
        <item x="29"/>
        <item x="597"/>
        <item x="581"/>
        <item x="232"/>
        <item x="484"/>
        <item x="691"/>
        <item x="35"/>
        <item x="34"/>
        <item x="710"/>
        <item m="1" x="717"/>
        <item x="688"/>
        <item x="423"/>
        <item x="559"/>
        <item x="108"/>
        <item x="517"/>
        <item x="214"/>
        <item x="516"/>
        <item x="191"/>
        <item x="197"/>
        <item x="195"/>
        <item x="579"/>
        <item x="685"/>
        <item x="680"/>
        <item x="255"/>
        <item x="678"/>
        <item x="102"/>
        <item x="677"/>
        <item x="411"/>
        <item x="518"/>
        <item x="330"/>
        <item x="413"/>
        <item x="491"/>
        <item x="212"/>
        <item x="695"/>
        <item x="500"/>
        <item x="653"/>
        <item x="59"/>
        <item x="479"/>
        <item x="391"/>
        <item x="407"/>
        <item x="252"/>
        <item x="418"/>
        <item x="576"/>
        <item x="149"/>
        <item x="584"/>
        <item x="567"/>
        <item x="229"/>
        <item x="194"/>
        <item x="441"/>
        <item x="190"/>
        <item x="526"/>
        <item x="164"/>
        <item x="440"/>
        <item x="502"/>
        <item x="708"/>
        <item x="17"/>
        <item x="73"/>
        <item x="385"/>
        <item x="10"/>
        <item x="274"/>
        <item x="450"/>
        <item x="365"/>
        <item x="515"/>
        <item x="110"/>
        <item x="146"/>
        <item x="379"/>
        <item x="494"/>
        <item x="60"/>
        <item x="449"/>
        <item x="328"/>
        <item x="327"/>
        <item x="306"/>
        <item x="264"/>
        <item x="140"/>
        <item x="77"/>
        <item x="3"/>
        <item x="488"/>
        <item m="1" x="718"/>
        <item x="340"/>
        <item x="26"/>
        <item x="234"/>
        <item x="9"/>
        <item x="329"/>
        <item x="160"/>
        <item x="94"/>
        <item x="6"/>
        <item x="707"/>
        <item x="119"/>
        <item x="0"/>
        <item x="458"/>
        <item x="42"/>
        <item x="342"/>
        <item x="452"/>
        <item x="52"/>
        <item x="24"/>
        <item x="563"/>
        <item x="457"/>
        <item x="237"/>
        <item x="254"/>
        <item x="476"/>
        <item x="483"/>
        <item x="250"/>
        <item x="532"/>
        <item x="608"/>
        <item x="33"/>
        <item x="522"/>
        <item x="470"/>
        <item x="343"/>
        <item x="38"/>
        <item m="1" x="722"/>
        <item x="490"/>
        <item x="625"/>
        <item x="672"/>
        <item x="580"/>
        <item x="244"/>
        <item x="529"/>
        <item x="639"/>
        <item x="657"/>
        <item x="95"/>
        <item x="543"/>
        <item x="686"/>
        <item x="654"/>
        <item x="642"/>
        <item x="623"/>
        <item x="282"/>
        <item x="287"/>
        <item x="318"/>
        <item x="319"/>
        <item x="356"/>
        <item x="482"/>
        <item x="270"/>
        <item x="542"/>
        <item x="670"/>
        <item x="699"/>
        <item x="682"/>
        <item x="372"/>
        <item x="70"/>
        <item x="253"/>
        <item x="71"/>
        <item x="601"/>
        <item x="602"/>
        <item x="245"/>
        <item x="215"/>
        <item x="442"/>
        <item x="438"/>
        <item x="300"/>
        <item x="13"/>
        <item x="285"/>
        <item x="308"/>
        <item m="1" x="721"/>
        <item x="276"/>
        <item x="321"/>
        <item x="424"/>
        <item x="414"/>
        <item x="593"/>
        <item x="598"/>
        <item x="279"/>
        <item m="1" x="723"/>
        <item x="280"/>
        <item x="278"/>
        <item x="172"/>
        <item x="690"/>
        <item x="112"/>
        <item x="375"/>
        <item x="166"/>
        <item x="398"/>
        <item x="673"/>
        <item x="674"/>
        <item x="174"/>
        <item x="312"/>
        <item x="47"/>
        <item x="489"/>
        <item x="98"/>
        <item x="68"/>
        <item x="69"/>
        <item x="62"/>
        <item x="85"/>
        <item x="377"/>
        <item x="495"/>
        <item x="18"/>
        <item x="332"/>
        <item x="350"/>
        <item x="196"/>
        <item x="692"/>
        <item x="283"/>
        <item x="655"/>
        <item x="416"/>
        <item x="349"/>
        <item x="374"/>
        <item x="123"/>
        <item x="396"/>
        <item x="56"/>
        <item x="409"/>
        <item x="417"/>
        <item x="19"/>
        <item x="426"/>
        <item x="712"/>
        <item x="1"/>
        <item x="2"/>
        <item x="224"/>
        <item x="700"/>
        <item x="444"/>
        <item x="429"/>
        <item x="519"/>
        <item x="624"/>
        <item x="520"/>
        <item x="114"/>
        <item x="325"/>
        <item x="226"/>
        <item x="323"/>
        <item x="445"/>
        <item x="448"/>
        <item m="1" x="719"/>
        <item x="378"/>
        <item x="109"/>
        <item x="170"/>
        <item x="404"/>
        <item x="405"/>
        <item x="415"/>
        <item x="557"/>
        <item x="456"/>
        <item x="661"/>
        <item x="399"/>
        <item x="167"/>
        <item x="498"/>
        <item x="117"/>
        <item x="179"/>
        <item x="148"/>
        <item x="473"/>
        <item x="72"/>
        <item x="78"/>
        <item x="485"/>
        <item x="82"/>
        <item x="383"/>
        <item x="561"/>
        <item x="714"/>
        <item x="23"/>
        <item x="36"/>
        <item x="16"/>
        <item x="331"/>
        <item x="594"/>
        <item x="127"/>
        <item x="138"/>
        <item x="67"/>
        <item x="14"/>
        <item x="664"/>
        <item x="105"/>
        <item x="99"/>
        <item x="104"/>
        <item x="91"/>
        <item x="100"/>
        <item x="462"/>
        <item x="709"/>
        <item x="266"/>
        <item x="289"/>
        <item x="348"/>
        <item x="129"/>
        <item x="465"/>
        <item x="183"/>
        <item x="472"/>
        <item x="290"/>
        <item x="326"/>
        <item x="316"/>
        <item x="286"/>
        <item x="351"/>
        <item x="315"/>
        <item x="288"/>
        <item x="317"/>
        <item x="509"/>
        <item x="544"/>
        <item x="675"/>
        <item x="75"/>
        <item x="182"/>
        <item x="181"/>
        <item x="154"/>
        <item x="199"/>
        <item x="592"/>
        <item x="93"/>
        <item x="523"/>
        <item x="629"/>
        <item x="554"/>
        <item x="560"/>
        <item x="605"/>
        <item x="572"/>
        <item x="574"/>
        <item x="571"/>
        <item x="715"/>
        <item x="130"/>
        <item x="241"/>
        <item x="277"/>
        <item x="281"/>
        <item x="4"/>
        <item x="5"/>
        <item x="20"/>
        <item x="31"/>
        <item x="53"/>
        <item x="54"/>
        <item x="76"/>
        <item x="80"/>
        <item x="81"/>
        <item x="115"/>
        <item x="142"/>
        <item x="143"/>
        <item x="150"/>
        <item x="151"/>
        <item x="210"/>
        <item x="390"/>
        <item x="408"/>
        <item x="459"/>
        <item x="460"/>
        <item x="461"/>
        <item x="556"/>
        <item x="568"/>
        <item x="569"/>
        <item x="570"/>
        <item x="573"/>
        <item x="583"/>
        <item x="600"/>
        <item x="631"/>
        <item x="632"/>
        <item x="633"/>
        <item x="713"/>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108">
        <item x="54"/>
        <item x="29"/>
        <item x="20"/>
        <item x="73"/>
        <item x="31"/>
        <item x="22"/>
        <item x="24"/>
        <item x="56"/>
        <item x="90"/>
        <item x="77"/>
        <item x="70"/>
        <item x="6"/>
        <item x="60"/>
        <item x="55"/>
        <item x="5"/>
        <item x="57"/>
        <item x="18"/>
        <item x="87"/>
        <item x="35"/>
        <item x="7"/>
        <item x="48"/>
        <item x="46"/>
        <item x="64"/>
        <item x="62"/>
        <item x="15"/>
        <item x="27"/>
        <item x="97"/>
        <item x="38"/>
        <item x="21"/>
        <item x="75"/>
        <item x="78"/>
        <item x="23"/>
        <item x="82"/>
        <item x="91"/>
        <item x="104"/>
        <item x="14"/>
        <item x="106"/>
        <item x="63"/>
        <item x="43"/>
        <item x="34"/>
        <item x="3"/>
        <item x="47"/>
        <item x="11"/>
        <item x="12"/>
        <item x="8"/>
        <item x="79"/>
        <item x="37"/>
        <item x="93"/>
        <item x="100"/>
        <item x="41"/>
        <item x="44"/>
        <item x="101"/>
        <item x="102"/>
        <item x="76"/>
        <item x="28"/>
        <item x="26"/>
        <item x="61"/>
        <item x="53"/>
        <item x="58"/>
        <item x="65"/>
        <item x="67"/>
        <item x="40"/>
        <item x="9"/>
        <item x="74"/>
        <item x="50"/>
        <item x="72"/>
        <item x="69"/>
        <item x="68"/>
        <item x="33"/>
        <item x="25"/>
        <item x="32"/>
        <item x="95"/>
        <item x="45"/>
        <item x="2"/>
        <item x="80"/>
        <item x="0"/>
        <item x="105"/>
        <item x="92"/>
        <item x="1"/>
        <item x="17"/>
        <item x="96"/>
        <item x="19"/>
        <item x="83"/>
        <item x="30"/>
        <item x="10"/>
        <item x="39"/>
        <item x="81"/>
        <item x="16"/>
        <item x="51"/>
        <item x="66"/>
        <item x="89"/>
        <item x="103"/>
        <item x="49"/>
        <item x="42"/>
        <item x="71"/>
        <item x="98"/>
        <item x="99"/>
        <item x="85"/>
        <item x="88"/>
        <item x="52"/>
        <item x="86"/>
        <item x="4"/>
        <item x="59"/>
        <item x="84"/>
        <item x="13"/>
        <item x="36"/>
        <item x="94"/>
        <item t="default"/>
      </items>
    </pivotField>
    <pivotField showAll="0"/>
    <pivotField showAll="0"/>
    <pivotField axis="axisRow" showAll="0">
      <items count="7">
        <item h="1" x="1"/>
        <item x="5"/>
        <item h="1" x="2"/>
        <item h="1" x="4"/>
        <item h="1" x="3"/>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3">
    <field x="33"/>
    <field x="30"/>
    <field x="18"/>
  </rowFields>
  <rowItems count="387">
    <i>
      <x v="1"/>
    </i>
    <i r="1">
      <x v="2"/>
    </i>
    <i r="2">
      <x v="687"/>
    </i>
    <i r="1">
      <x v="6"/>
    </i>
    <i r="2">
      <x v="305"/>
    </i>
    <i r="1">
      <x v="7"/>
    </i>
    <i r="2">
      <x v="623"/>
    </i>
    <i r="1">
      <x v="12"/>
    </i>
    <i r="2">
      <x v="91"/>
    </i>
    <i r="1">
      <x v="13"/>
    </i>
    <i r="2">
      <x v="224"/>
    </i>
    <i r="2">
      <x v="399"/>
    </i>
    <i r="2">
      <x v="655"/>
    </i>
    <i r="1">
      <x v="22"/>
    </i>
    <i r="2">
      <x v="348"/>
    </i>
    <i r="1">
      <x v="24"/>
    </i>
    <i r="2">
      <x v="672"/>
    </i>
    <i r="1">
      <x v="25"/>
    </i>
    <i r="2">
      <x v="624"/>
    </i>
    <i r="1">
      <x v="26"/>
    </i>
    <i r="2">
      <x v="380"/>
    </i>
    <i r="1">
      <x v="34"/>
    </i>
    <i r="2">
      <x v="68"/>
    </i>
    <i r="2">
      <x v="410"/>
    </i>
    <i r="2">
      <x v="456"/>
    </i>
    <i r="2">
      <x v="488"/>
    </i>
    <i r="2">
      <x v="654"/>
    </i>
    <i r="1">
      <x v="35"/>
    </i>
    <i r="2">
      <x v="97"/>
    </i>
    <i r="2">
      <x v="98"/>
    </i>
    <i r="2">
      <x v="188"/>
    </i>
    <i r="2">
      <x v="282"/>
    </i>
    <i r="2">
      <x v="337"/>
    </i>
    <i r="2">
      <x v="408"/>
    </i>
    <i r="1">
      <x v="57"/>
    </i>
    <i r="2">
      <x v="5"/>
    </i>
    <i r="2">
      <x v="6"/>
    </i>
    <i r="2">
      <x v="7"/>
    </i>
    <i r="2">
      <x v="259"/>
    </i>
    <i r="2">
      <x v="400"/>
    </i>
    <i r="2">
      <x v="473"/>
    </i>
    <i r="1">
      <x v="64"/>
    </i>
    <i r="2">
      <x v="233"/>
    </i>
    <i r="2">
      <x v="610"/>
    </i>
    <i r="1">
      <x v="66"/>
    </i>
    <i r="2">
      <x v="199"/>
    </i>
    <i r="2">
      <x v="565"/>
    </i>
    <i r="1">
      <x v="67"/>
    </i>
    <i r="2">
      <x v="197"/>
    </i>
    <i r="1">
      <x v="84"/>
    </i>
    <i r="2">
      <x v="26"/>
    </i>
    <i r="2">
      <x v="619"/>
    </i>
    <i r="1">
      <x v="94"/>
    </i>
    <i r="2">
      <x v="226"/>
    </i>
    <i r="1">
      <x v="95"/>
    </i>
    <i r="2">
      <x v="55"/>
    </i>
    <i r="2">
      <x v="65"/>
    </i>
    <i r="2">
      <x v="324"/>
    </i>
    <i r="2">
      <x v="343"/>
    </i>
    <i r="2">
      <x v="414"/>
    </i>
    <i r="2">
      <x v="556"/>
    </i>
    <i r="2">
      <x v="683"/>
    </i>
    <i r="1">
      <x v="106"/>
    </i>
    <i r="2">
      <x v="126"/>
    </i>
    <i r="2">
      <x v="134"/>
    </i>
    <i r="2">
      <x v="143"/>
    </i>
    <i r="2">
      <x v="145"/>
    </i>
    <i r="2">
      <x v="146"/>
    </i>
    <i r="2">
      <x v="148"/>
    </i>
    <i r="2">
      <x v="149"/>
    </i>
    <i r="2">
      <x v="155"/>
    </i>
    <i r="2">
      <x v="162"/>
    </i>
    <i r="2">
      <x v="183"/>
    </i>
    <i r="2">
      <x v="521"/>
    </i>
    <i r="2">
      <x v="533"/>
    </i>
    <i>
      <x v="5"/>
    </i>
    <i r="1">
      <x v="1"/>
    </i>
    <i r="2">
      <x v="239"/>
    </i>
    <i r="2">
      <x v="358"/>
    </i>
    <i r="2">
      <x v="361"/>
    </i>
    <i r="2">
      <x v="423"/>
    </i>
    <i r="2">
      <x v="522"/>
    </i>
    <i r="2">
      <x v="601"/>
    </i>
    <i r="1">
      <x v="2"/>
    </i>
    <i r="2">
      <x v="39"/>
    </i>
    <i r="2">
      <x v="67"/>
    </i>
    <i r="2">
      <x v="216"/>
    </i>
    <i r="2">
      <x v="326"/>
    </i>
    <i r="2">
      <x v="328"/>
    </i>
    <i r="2">
      <x v="629"/>
    </i>
    <i r="2">
      <x v="699"/>
    </i>
    <i r="2">
      <x v="717"/>
    </i>
    <i r="1">
      <x v="6"/>
    </i>
    <i r="2">
      <x v="42"/>
    </i>
    <i r="2">
      <x v="142"/>
    </i>
    <i r="2">
      <x v="318"/>
    </i>
    <i r="2">
      <x v="327"/>
    </i>
    <i r="2">
      <x v="360"/>
    </i>
    <i r="2">
      <x v="362"/>
    </i>
    <i r="2">
      <x v="371"/>
    </i>
    <i r="2">
      <x v="375"/>
    </i>
    <i r="2">
      <x v="378"/>
    </i>
    <i r="2">
      <x v="382"/>
    </i>
    <i r="2">
      <x v="383"/>
    </i>
    <i r="2">
      <x v="422"/>
    </i>
    <i r="2">
      <x v="444"/>
    </i>
    <i r="2">
      <x v="476"/>
    </i>
    <i r="2">
      <x v="519"/>
    </i>
    <i r="2">
      <x v="583"/>
    </i>
    <i r="2">
      <x v="587"/>
    </i>
    <i r="2">
      <x v="666"/>
    </i>
    <i r="2">
      <x v="673"/>
    </i>
    <i r="2">
      <x v="685"/>
    </i>
    <i r="2">
      <x v="686"/>
    </i>
    <i r="1">
      <x v="14"/>
    </i>
    <i r="2">
      <x v="25"/>
    </i>
    <i r="2">
      <x v="28"/>
    </i>
    <i r="2">
      <x v="44"/>
    </i>
    <i r="2">
      <x v="247"/>
    </i>
    <i r="1">
      <x v="15"/>
    </i>
    <i r="2">
      <x v="472"/>
    </i>
    <i r="1">
      <x v="21"/>
    </i>
    <i r="2">
      <x v="84"/>
    </i>
    <i r="2">
      <x v="86"/>
    </i>
    <i r="1">
      <x v="24"/>
    </i>
    <i r="2">
      <x v="41"/>
    </i>
    <i r="2">
      <x v="394"/>
    </i>
    <i r="2">
      <x v="569"/>
    </i>
    <i r="1">
      <x v="29"/>
    </i>
    <i r="2">
      <x v="62"/>
    </i>
    <i r="2">
      <x v="63"/>
    </i>
    <i r="2">
      <x v="111"/>
    </i>
    <i r="2">
      <x v="175"/>
    </i>
    <i r="2">
      <x v="190"/>
    </i>
    <i r="2">
      <x v="241"/>
    </i>
    <i r="2">
      <x v="262"/>
    </i>
    <i r="2">
      <x v="272"/>
    </i>
    <i r="1">
      <x v="30"/>
    </i>
    <i r="2">
      <x v="406"/>
    </i>
    <i r="1">
      <x v="31"/>
    </i>
    <i r="2">
      <x v="3"/>
    </i>
    <i r="2">
      <x v="105"/>
    </i>
    <i r="2">
      <x v="346"/>
    </i>
    <i r="2">
      <x v="465"/>
    </i>
    <i r="2">
      <x v="593"/>
    </i>
    <i r="1">
      <x v="34"/>
    </i>
    <i r="2">
      <x v="535"/>
    </i>
    <i r="1">
      <x v="35"/>
    </i>
    <i r="2">
      <x v="61"/>
    </i>
    <i r="2">
      <x v="64"/>
    </i>
    <i r="2">
      <x v="69"/>
    </i>
    <i r="2">
      <x v="74"/>
    </i>
    <i r="2">
      <x v="87"/>
    </i>
    <i r="2">
      <x v="245"/>
    </i>
    <i r="2">
      <x v="307"/>
    </i>
    <i r="2">
      <x v="312"/>
    </i>
    <i r="2">
      <x v="355"/>
    </i>
    <i r="2">
      <x v="450"/>
    </i>
    <i r="2">
      <x v="454"/>
    </i>
    <i r="2">
      <x v="567"/>
    </i>
    <i r="2">
      <x v="592"/>
    </i>
    <i r="2">
      <x v="603"/>
    </i>
    <i r="2">
      <x v="612"/>
    </i>
    <i r="1">
      <x v="36"/>
    </i>
    <i r="2">
      <x v="49"/>
    </i>
    <i r="1">
      <x v="37"/>
    </i>
    <i r="2">
      <x v="184"/>
    </i>
    <i r="2">
      <x v="301"/>
    </i>
    <i r="2">
      <x v="480"/>
    </i>
    <i r="1">
      <x v="39"/>
    </i>
    <i r="2">
      <x v="128"/>
    </i>
    <i r="2">
      <x v="158"/>
    </i>
    <i r="2">
      <x v="163"/>
    </i>
    <i r="2">
      <x v="255"/>
    </i>
    <i r="1">
      <x v="41"/>
    </i>
    <i r="2">
      <x v="82"/>
    </i>
    <i r="2">
      <x v="122"/>
    </i>
    <i r="2">
      <x v="124"/>
    </i>
    <i r="2">
      <x v="159"/>
    </i>
    <i r="1">
      <x v="43"/>
    </i>
    <i r="2">
      <x v="209"/>
    </i>
    <i r="2">
      <x v="256"/>
    </i>
    <i r="2">
      <x v="308"/>
    </i>
    <i r="2">
      <x v="405"/>
    </i>
    <i r="2">
      <x v="494"/>
    </i>
    <i r="1">
      <x v="46"/>
    </i>
    <i r="2">
      <x v="48"/>
    </i>
    <i r="2">
      <x v="191"/>
    </i>
    <i r="2">
      <x v="194"/>
    </i>
    <i r="2">
      <x v="198"/>
    </i>
    <i r="2">
      <x v="240"/>
    </i>
    <i r="2">
      <x v="248"/>
    </i>
    <i r="2">
      <x v="390"/>
    </i>
    <i r="2">
      <x v="453"/>
    </i>
    <i r="2">
      <x v="485"/>
    </i>
    <i r="2">
      <x v="566"/>
    </i>
    <i r="2">
      <x v="617"/>
    </i>
    <i r="2">
      <x v="625"/>
    </i>
    <i r="1">
      <x v="50"/>
    </i>
    <i r="2">
      <x v="71"/>
    </i>
    <i r="2">
      <x v="114"/>
    </i>
    <i r="2">
      <x v="161"/>
    </i>
    <i r="2">
      <x v="417"/>
    </i>
    <i r="2">
      <x v="670"/>
    </i>
    <i r="1">
      <x v="56"/>
    </i>
    <i r="2">
      <x v="352"/>
    </i>
    <i r="1">
      <x v="57"/>
    </i>
    <i r="2">
      <x v="76"/>
    </i>
    <i r="2">
      <x v="117"/>
    </i>
    <i r="2">
      <x v="118"/>
    </i>
    <i r="2">
      <x v="153"/>
    </i>
    <i r="2">
      <x v="231"/>
    </i>
    <i r="2">
      <x v="253"/>
    </i>
    <i r="2">
      <x v="329"/>
    </i>
    <i r="2">
      <x v="353"/>
    </i>
    <i r="2">
      <x v="503"/>
    </i>
    <i r="2">
      <x v="528"/>
    </i>
    <i r="2">
      <x v="529"/>
    </i>
    <i r="2">
      <x v="539"/>
    </i>
    <i r="2">
      <x v="550"/>
    </i>
    <i r="2">
      <x v="553"/>
    </i>
    <i r="2">
      <x v="609"/>
    </i>
    <i r="2">
      <x v="611"/>
    </i>
    <i r="2">
      <x v="663"/>
    </i>
    <i r="2">
      <x v="664"/>
    </i>
    <i r="2">
      <x v="667"/>
    </i>
    <i r="2">
      <x v="669"/>
    </i>
    <i r="1">
      <x v="58"/>
    </i>
    <i r="2">
      <x v="641"/>
    </i>
    <i r="1">
      <x v="60"/>
    </i>
    <i r="2">
      <x v="310"/>
    </i>
    <i r="1">
      <x v="62"/>
    </i>
    <i r="2">
      <x v="457"/>
    </i>
    <i r="1">
      <x v="64"/>
    </i>
    <i r="2">
      <x v="77"/>
    </i>
    <i r="1">
      <x v="65"/>
    </i>
    <i r="2">
      <x v="210"/>
    </i>
    <i r="1">
      <x v="67"/>
    </i>
    <i r="2">
      <x v="4"/>
    </i>
    <i r="2">
      <x v="59"/>
    </i>
    <i r="2">
      <x v="72"/>
    </i>
    <i r="2">
      <x v="83"/>
    </i>
    <i r="2">
      <x v="85"/>
    </i>
    <i r="2">
      <x v="88"/>
    </i>
    <i r="2">
      <x v="89"/>
    </i>
    <i r="2">
      <x v="101"/>
    </i>
    <i r="2">
      <x v="102"/>
    </i>
    <i r="2">
      <x v="108"/>
    </i>
    <i r="2">
      <x v="177"/>
    </i>
    <i r="2">
      <x v="181"/>
    </i>
    <i r="2">
      <x v="182"/>
    </i>
    <i r="2">
      <x v="260"/>
    </i>
    <i r="2">
      <x v="300"/>
    </i>
    <i r="2">
      <x v="359"/>
    </i>
    <i r="2">
      <x v="366"/>
    </i>
    <i r="2">
      <x v="463"/>
    </i>
    <i r="2">
      <x v="530"/>
    </i>
    <i r="2">
      <x v="537"/>
    </i>
    <i r="2">
      <x v="590"/>
    </i>
    <i r="1">
      <x v="68"/>
    </i>
    <i r="2">
      <x v="32"/>
    </i>
    <i r="2">
      <x v="129"/>
    </i>
    <i r="2">
      <x v="157"/>
    </i>
    <i r="2">
      <x v="164"/>
    </i>
    <i r="2">
      <x v="214"/>
    </i>
    <i r="1">
      <x v="70"/>
    </i>
    <i r="2">
      <x v="47"/>
    </i>
    <i r="2">
      <x v="489"/>
    </i>
    <i r="1">
      <x v="71"/>
    </i>
    <i r="2">
      <x v="123"/>
    </i>
    <i r="2">
      <x v="160"/>
    </i>
    <i r="1">
      <x v="72"/>
    </i>
    <i r="2">
      <x v="544"/>
    </i>
    <i r="1">
      <x v="75"/>
    </i>
    <i r="2">
      <x v="66"/>
    </i>
    <i r="2">
      <x v="236"/>
    </i>
    <i r="2">
      <x v="238"/>
    </i>
    <i r="2">
      <x v="299"/>
    </i>
    <i r="2">
      <x v="347"/>
    </i>
    <i r="2">
      <x v="427"/>
    </i>
    <i r="2">
      <x v="458"/>
    </i>
    <i r="2">
      <x v="481"/>
    </i>
    <i r="2">
      <x v="490"/>
    </i>
    <i r="2">
      <x v="515"/>
    </i>
    <i r="2">
      <x v="575"/>
    </i>
    <i r="2">
      <x v="640"/>
    </i>
    <i r="2">
      <x v="648"/>
    </i>
    <i r="2">
      <x v="649"/>
    </i>
    <i r="2">
      <x v="650"/>
    </i>
    <i r="2">
      <x v="652"/>
    </i>
    <i r="1">
      <x v="79"/>
    </i>
    <i r="2">
      <x v="95"/>
    </i>
    <i r="2">
      <x v="99"/>
    </i>
    <i r="2">
      <x v="218"/>
    </i>
    <i r="2">
      <x v="357"/>
    </i>
    <i r="2">
      <x v="376"/>
    </i>
    <i r="2">
      <x v="397"/>
    </i>
    <i r="2">
      <x v="429"/>
    </i>
    <i r="2">
      <x v="462"/>
    </i>
    <i r="2">
      <x v="497"/>
    </i>
    <i r="2">
      <x v="507"/>
    </i>
    <i r="2">
      <x v="643"/>
    </i>
    <i r="1">
      <x v="81"/>
    </i>
    <i r="2">
      <x v="90"/>
    </i>
    <i r="2">
      <x v="104"/>
    </i>
    <i r="2">
      <x v="106"/>
    </i>
    <i r="2">
      <x v="235"/>
    </i>
    <i r="1">
      <x v="82"/>
    </i>
    <i r="2">
      <x v="174"/>
    </i>
    <i r="2">
      <x v="244"/>
    </i>
    <i r="2">
      <x v="254"/>
    </i>
    <i r="2">
      <x v="293"/>
    </i>
    <i r="2">
      <x v="388"/>
    </i>
    <i r="2">
      <x v="418"/>
    </i>
    <i r="2">
      <x v="604"/>
    </i>
    <i r="1">
      <x v="83"/>
    </i>
    <i r="2">
      <x v="51"/>
    </i>
    <i r="2">
      <x v="73"/>
    </i>
    <i r="2">
      <x v="196"/>
    </i>
    <i r="2">
      <x v="278"/>
    </i>
    <i r="2">
      <x v="591"/>
    </i>
    <i r="2">
      <x v="644"/>
    </i>
    <i r="1">
      <x v="84"/>
    </i>
    <i r="2">
      <x v="281"/>
    </i>
    <i r="2">
      <x v="286"/>
    </i>
    <i r="2">
      <x v="509"/>
    </i>
    <i r="1">
      <x v="85"/>
    </i>
    <i r="2">
      <x v="37"/>
    </i>
    <i r="2">
      <x v="57"/>
    </i>
    <i r="2">
      <x v="58"/>
    </i>
    <i r="2">
      <x v="80"/>
    </i>
    <i r="2">
      <x v="135"/>
    </i>
    <i r="2">
      <x v="144"/>
    </i>
    <i r="2">
      <x v="203"/>
    </i>
    <i r="2">
      <x v="208"/>
    </i>
    <i r="2">
      <x v="246"/>
    </i>
    <i r="2">
      <x v="304"/>
    </i>
    <i r="2">
      <x v="311"/>
    </i>
    <i r="2">
      <x v="321"/>
    </i>
    <i r="2">
      <x v="349"/>
    </i>
    <i r="2">
      <x v="351"/>
    </i>
    <i r="2">
      <x v="385"/>
    </i>
    <i r="2">
      <x v="420"/>
    </i>
    <i r="2">
      <x v="421"/>
    </i>
    <i r="2">
      <x v="434"/>
    </i>
    <i r="2">
      <x v="449"/>
    </i>
    <i r="2">
      <x v="584"/>
    </i>
    <i r="2">
      <x v="677"/>
    </i>
    <i r="1">
      <x v="86"/>
    </i>
    <i r="2">
      <x v="296"/>
    </i>
    <i r="1">
      <x v="94"/>
    </i>
    <i r="2">
      <x v="615"/>
    </i>
    <i r="1">
      <x v="95"/>
    </i>
    <i r="2">
      <x v="195"/>
    </i>
    <i r="2">
      <x v="202"/>
    </i>
    <i r="2">
      <x v="274"/>
    </i>
    <i r="2">
      <x v="276"/>
    </i>
    <i r="2">
      <x v="345"/>
    </i>
    <i r="2">
      <x v="386"/>
    </i>
    <i r="2">
      <x v="396"/>
    </i>
    <i r="2">
      <x v="424"/>
    </i>
    <i r="2">
      <x v="426"/>
    </i>
    <i r="2">
      <x v="446"/>
    </i>
    <i r="2">
      <x v="534"/>
    </i>
    <i r="2">
      <x v="621"/>
    </i>
    <i r="2">
      <x v="682"/>
    </i>
    <i r="1">
      <x v="99"/>
    </i>
    <i r="2">
      <x v="56"/>
    </i>
    <i r="2">
      <x v="249"/>
    </i>
    <i r="2">
      <x v="317"/>
    </i>
    <i r="2">
      <x v="499"/>
    </i>
    <i r="1">
      <x v="101"/>
    </i>
    <i r="2">
      <x v="563"/>
    </i>
    <i r="1">
      <x v="102"/>
    </i>
    <i r="2">
      <x v="232"/>
    </i>
    <i r="2">
      <x v="582"/>
    </i>
    <i r="1">
      <x v="103"/>
    </i>
    <i r="2">
      <x v="364"/>
    </i>
    <i r="1">
      <x v="104"/>
    </i>
    <i r="2">
      <x v="395"/>
    </i>
    <i r="2">
      <x v="496"/>
    </i>
    <i r="1">
      <x v="106"/>
    </i>
    <i r="2">
      <x v="132"/>
    </i>
    <i r="2">
      <x v="280"/>
    </i>
    <i r="2">
      <x v="436"/>
    </i>
    <i r="2">
      <x v="671"/>
    </i>
    <i t="grand">
      <x/>
    </i>
  </rowItems>
  <colFields count="1">
    <field x="-2"/>
  </colFields>
  <colItems count="2">
    <i>
      <x/>
    </i>
    <i i="1">
      <x v="1"/>
    </i>
  </colItems>
  <dataFields count="2">
    <dataField name="Sum of US$ Committed (Total Budget)" fld="19" baseField="41" baseItem="0"/>
    <dataField name="Sum of Budget Consolidated" fld="44" baseField="0" baseItem="0"/>
  </dataFields>
  <formats count="9">
    <format dxfId="19">
      <pivotArea grandRow="1" outline="0" collapsedLevelsAreSubtotals="1" fieldPosition="0"/>
    </format>
    <format dxfId="18">
      <pivotArea outline="0" collapsedLevelsAreSubtotals="1" fieldPosition="0"/>
    </format>
    <format dxfId="17">
      <pivotArea outline="0" collapsedLevelsAreSubtotals="1" fieldPosition="0"/>
    </format>
    <format dxfId="16">
      <pivotArea collapsedLevelsAreSubtotals="1" fieldPosition="0">
        <references count="2">
          <reference field="18" count="1">
            <x v="681"/>
          </reference>
          <reference field="33" count="1" selected="0">
            <x v="3"/>
          </reference>
        </references>
      </pivotArea>
    </format>
    <format dxfId="15">
      <pivotArea dataOnly="0" labelOnly="1" fieldPosition="0">
        <references count="2">
          <reference field="18" count="1">
            <x v="681"/>
          </reference>
          <reference field="33" count="1" selected="0">
            <x v="3"/>
          </reference>
        </references>
      </pivotArea>
    </format>
    <format dxfId="14">
      <pivotArea field="33" grandRow="1" outline="0" collapsedLevelsAreSubtotals="1" axis="axisRow" fieldPosition="0">
        <references count="1">
          <reference field="4294967294" count="1" selected="0">
            <x v="0"/>
          </reference>
        </references>
      </pivotArea>
    </format>
    <format dxfId="13">
      <pivotArea dataOnly="0" fieldPosition="0">
        <references count="1">
          <reference field="33" count="1">
            <x v="1"/>
          </reference>
        </references>
      </pivotArea>
    </format>
    <format dxfId="12">
      <pivotArea dataOnly="0" fieldPosition="0">
        <references count="1">
          <reference field="33" count="1">
            <x v="5"/>
          </reference>
        </references>
      </pivotArea>
    </format>
    <format dxfId="11">
      <pivotArea dataOnly="0" labelOnly="1" fieldPosition="0">
        <references count="1">
          <reference field="3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96054C-869D-4CCA-9A50-528756D7B8FB}" name="PivotTable14"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3:B358" firstHeaderRow="1" firstDataRow="1" firstDataCol="1" rowPageCount="1" colPageCount="1"/>
  <pivotFields count="4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78">
        <item x="241"/>
        <item x="261"/>
        <item x="88"/>
        <item x="588"/>
        <item x="281"/>
        <item x="57"/>
        <item x="362"/>
        <item x="303"/>
        <item x="304"/>
        <item x="305"/>
        <item x="296"/>
        <item x="246"/>
        <item x="297"/>
        <item x="295"/>
        <item x="294"/>
        <item x="293"/>
        <item x="259"/>
        <item x="247"/>
        <item x="256"/>
        <item m="1" x="719"/>
        <item x="299"/>
        <item x="260"/>
        <item x="258"/>
        <item x="249"/>
        <item x="239"/>
        <item x="273"/>
        <item x="242"/>
        <item x="683"/>
        <item x="382"/>
        <item x="475"/>
        <item x="487"/>
        <item x="671"/>
        <item x="486"/>
        <item m="1" x="729"/>
        <item x="178"/>
        <item x="135"/>
        <item x="386"/>
        <item m="1" x="756"/>
        <item m="1" x="753"/>
        <item m="1" x="754"/>
        <item m="1" x="755"/>
        <item x="111"/>
        <item m="1" x="726"/>
        <item x="81"/>
        <item x="80"/>
        <item x="107"/>
        <item x="79"/>
        <item x="206"/>
        <item x="51"/>
        <item x="121"/>
        <item x="120"/>
        <item x="74"/>
        <item x="144"/>
        <item x="604"/>
        <item x="184"/>
        <item x="27"/>
        <item m="1" x="732"/>
        <item x="346"/>
        <item x="666"/>
        <item x="161"/>
        <item x="716"/>
        <item x="393"/>
        <item x="153"/>
        <item x="118"/>
        <item x="467"/>
        <item x="347"/>
        <item x="4"/>
        <item x="586"/>
        <item x="235"/>
        <item x="203"/>
        <item x="198"/>
        <item x="357"/>
        <item x="89"/>
        <item x="446"/>
        <item x="698"/>
        <item x="394"/>
        <item x="447"/>
        <item x="681"/>
        <item x="28"/>
        <item m="1" x="748"/>
        <item x="436"/>
        <item x="711"/>
        <item x="131"/>
        <item x="53"/>
        <item x="76"/>
        <item x="573"/>
        <item x="410"/>
        <item x="213"/>
        <item x="361"/>
        <item x="157"/>
        <item x="397"/>
        <item x="420"/>
        <item m="1" x="737"/>
        <item x="310"/>
        <item x="227"/>
        <item x="492"/>
        <item m="1" x="752"/>
        <item x="389"/>
        <item x="208"/>
        <item x="311"/>
        <item m="1" x="763"/>
        <item x="218"/>
        <item x="371"/>
        <item x="217"/>
        <item x="373"/>
        <item x="656"/>
        <item x="497"/>
        <item x="369"/>
        <item x="366"/>
        <item x="90"/>
        <item x="334"/>
        <item x="400"/>
        <item m="1" x="746"/>
        <item x="401"/>
        <item x="402"/>
        <item m="1" x="742"/>
        <item x="201"/>
        <item x="25"/>
        <item x="403"/>
        <item x="186"/>
        <item x="684"/>
        <item x="173"/>
        <item x="367"/>
        <item x="368"/>
        <item m="1" x="771"/>
        <item x="46"/>
        <item x="662"/>
        <item x="113"/>
        <item x="454"/>
        <item x="568"/>
        <item x="570"/>
        <item x="455"/>
        <item x="143"/>
        <item x="364"/>
        <item x="284"/>
        <item x="530"/>
        <item x="697"/>
        <item x="55"/>
        <item x="611"/>
        <item x="549"/>
        <item x="531"/>
        <item x="641"/>
        <item x="314"/>
        <item x="313"/>
        <item x="209"/>
        <item x="644"/>
        <item x="632"/>
        <item x="637"/>
        <item x="507"/>
        <item x="513"/>
        <item x="548"/>
        <item x="292"/>
        <item x="545"/>
        <item x="621"/>
        <item x="505"/>
        <item x="511"/>
        <item x="640"/>
        <item x="540"/>
        <item x="617"/>
        <item x="525"/>
        <item x="616"/>
        <item x="696"/>
        <item x="524"/>
        <item x="528"/>
        <item x="533"/>
        <item x="501"/>
        <item x="622"/>
        <item x="613"/>
        <item x="503"/>
        <item x="546"/>
        <item x="694"/>
        <item x="614"/>
        <item x="615"/>
        <item x="610"/>
        <item x="643"/>
        <item x="612"/>
        <item x="630"/>
        <item x="628"/>
        <item x="272"/>
        <item x="309"/>
        <item x="619"/>
        <item x="620"/>
        <item x="499"/>
        <item x="20"/>
        <item x="512"/>
        <item x="506"/>
        <item x="508"/>
        <item x="514"/>
        <item x="510"/>
        <item x="635"/>
        <item x="547"/>
        <item x="551"/>
        <item x="634"/>
        <item x="631"/>
        <item x="638"/>
        <item x="193"/>
        <item x="192"/>
        <item x="626"/>
        <item x="627"/>
        <item x="301"/>
        <item x="676"/>
        <item x="262"/>
        <item x="493"/>
        <item x="705"/>
        <item m="1" x="739"/>
        <item x="521"/>
        <item x="358"/>
        <item x="388"/>
        <item x="124"/>
        <item x="527"/>
        <item x="354"/>
        <item x="355"/>
        <item x="541"/>
        <item m="1" x="747"/>
        <item x="341"/>
        <item x="96"/>
        <item x="106"/>
        <item x="97"/>
        <item x="562"/>
        <item x="230"/>
        <item x="703"/>
        <item x="168"/>
        <item x="175"/>
        <item x="231"/>
        <item x="171"/>
        <item x="665"/>
        <item x="116"/>
        <item x="353"/>
        <item x="145"/>
        <item m="1" x="750"/>
        <item m="1" x="744"/>
        <item x="376"/>
        <item x="30"/>
        <item x="339"/>
        <item x="669"/>
        <item x="200"/>
        <item x="7"/>
        <item x="463"/>
        <item x="163"/>
        <item x="65"/>
        <item m="1" x="725"/>
        <item x="205"/>
        <item x="50"/>
        <item x="380"/>
        <item x="650"/>
        <item m="1" x="762"/>
        <item x="693"/>
        <item m="1" x="730"/>
        <item x="251"/>
        <item x="550"/>
        <item x="5"/>
        <item m="1" x="757"/>
        <item x="275"/>
        <item x="434"/>
        <item x="433"/>
        <item x="41"/>
        <item x="39"/>
        <item x="40"/>
        <item x="381"/>
        <item m="1" x="731"/>
        <item x="257"/>
        <item x="268"/>
        <item x="267"/>
        <item x="481"/>
        <item x="384"/>
        <item x="337"/>
        <item x="466"/>
        <item x="31"/>
        <item x="211"/>
        <item m="1" x="773"/>
        <item x="324"/>
        <item x="307"/>
        <item x="333"/>
        <item x="228"/>
        <item x="468"/>
        <item x="338"/>
        <item x="61"/>
        <item x="233"/>
        <item x="44"/>
        <item x="427"/>
        <item x="162"/>
        <item x="701"/>
        <item x="37"/>
        <item x="474"/>
        <item x="408"/>
        <item x="432"/>
        <item x="128"/>
        <item x="202"/>
        <item x="156"/>
        <item x="165"/>
        <item x="236"/>
        <item x="222"/>
        <item m="1" x="764"/>
        <item x="8"/>
        <item x="271"/>
        <item x="263"/>
        <item x="431"/>
        <item x="136"/>
        <item m="1" x="740"/>
        <item x="64"/>
        <item x="92"/>
        <item x="48"/>
        <item x="302"/>
        <item x="359"/>
        <item x="460"/>
        <item x="243"/>
        <item x="702"/>
        <item x="539"/>
        <item x="537"/>
        <item x="536"/>
        <item x="535"/>
        <item x="646"/>
        <item x="648"/>
        <item x="647"/>
        <item x="649"/>
        <item x="645"/>
        <item x="704"/>
        <item x="652"/>
        <item x="668"/>
        <item x="298"/>
        <item x="679"/>
        <item x="651"/>
        <item x="137"/>
        <item x="49"/>
        <item x="618"/>
        <item x="406"/>
        <item x="133"/>
        <item x="134"/>
        <item x="155"/>
        <item x="443"/>
        <item x="469"/>
        <item x="83"/>
        <item x="12"/>
        <item m="1" x="767"/>
        <item x="607"/>
        <item x="606"/>
        <item x="689"/>
        <item x="471"/>
        <item x="430"/>
        <item x="582"/>
        <item x="603"/>
        <item x="422"/>
        <item x="587"/>
        <item m="1" x="768"/>
        <item x="15"/>
        <item x="101"/>
        <item x="360"/>
        <item x="538"/>
        <item x="141"/>
        <item x="84"/>
        <item x="177"/>
        <item x="223"/>
        <item x="188"/>
        <item x="132"/>
        <item x="66"/>
        <item x="220"/>
        <item m="1" x="774"/>
        <item x="352"/>
        <item x="189"/>
        <item x="187"/>
        <item x="11"/>
        <item x="180"/>
        <item x="221"/>
        <item x="461"/>
        <item x="464"/>
        <item x="238"/>
        <item x="139"/>
        <item x="21"/>
        <item x="43"/>
        <item x="204"/>
        <item x="45"/>
        <item x="387"/>
        <item x="591"/>
        <item x="421"/>
        <item m="1" x="727"/>
        <item x="152"/>
        <item x="658"/>
        <item x="147"/>
        <item x="320"/>
        <item x="425"/>
        <item x="636"/>
        <item x="553"/>
        <item x="248"/>
        <item x="599"/>
        <item x="22"/>
        <item x="451"/>
        <item x="496"/>
        <item x="122"/>
        <item x="125"/>
        <item x="345"/>
        <item x="336"/>
        <item x="453"/>
        <item x="555"/>
        <item x="219"/>
        <item x="558"/>
        <item x="58"/>
        <item x="103"/>
        <item x="390"/>
        <item x="344"/>
        <item x="185"/>
        <item x="412"/>
        <item x="176"/>
        <item x="335"/>
        <item x="322"/>
        <item x="706"/>
        <item x="395"/>
        <item x="480"/>
        <item x="459"/>
        <item m="1" x="761"/>
        <item x="566"/>
        <item x="428"/>
        <item x="370"/>
        <item x="504"/>
        <item x="225"/>
        <item x="216"/>
        <item x="392"/>
        <item x="437"/>
        <item m="1" x="736"/>
        <item x="419"/>
        <item m="1" x="745"/>
        <item x="363"/>
        <item x="477"/>
        <item x="478"/>
        <item x="552"/>
        <item x="596"/>
        <item x="577"/>
        <item x="663"/>
        <item x="86"/>
        <item x="87"/>
        <item x="575"/>
        <item x="439"/>
        <item x="609"/>
        <item x="578"/>
        <item x="291"/>
        <item x="534"/>
        <item x="589"/>
        <item x="660"/>
        <item x="659"/>
        <item m="1" x="776"/>
        <item x="63"/>
        <item x="207"/>
        <item x="687"/>
        <item x="667"/>
        <item x="435"/>
        <item x="240"/>
        <item x="159"/>
        <item x="590"/>
        <item x="169"/>
        <item x="126"/>
        <item x="565"/>
        <item x="595"/>
        <item x="150"/>
        <item x="151"/>
        <item x="585"/>
        <item x="564"/>
        <item m="1" x="728"/>
        <item x="158"/>
        <item x="265"/>
        <item x="269"/>
        <item x="32"/>
        <item m="1" x="772"/>
        <item x="29"/>
        <item x="583"/>
        <item x="597"/>
        <item x="581"/>
        <item x="232"/>
        <item x="484"/>
        <item x="691"/>
        <item x="35"/>
        <item x="34"/>
        <item x="710"/>
        <item m="1" x="722"/>
        <item x="713"/>
        <item x="688"/>
        <item x="423"/>
        <item x="559"/>
        <item x="108"/>
        <item x="517"/>
        <item x="214"/>
        <item x="516"/>
        <item x="191"/>
        <item x="197"/>
        <item x="195"/>
        <item x="579"/>
        <item x="685"/>
        <item x="680"/>
        <item x="255"/>
        <item x="678"/>
        <item x="102"/>
        <item x="677"/>
        <item x="411"/>
        <item x="518"/>
        <item m="1" x="743"/>
        <item x="330"/>
        <item x="413"/>
        <item x="491"/>
        <item x="212"/>
        <item x="695"/>
        <item x="500"/>
        <item x="653"/>
        <item x="59"/>
        <item x="479"/>
        <item x="391"/>
        <item x="407"/>
        <item x="252"/>
        <item x="418"/>
        <item x="576"/>
        <item x="149"/>
        <item x="584"/>
        <item x="567"/>
        <item x="229"/>
        <item x="194"/>
        <item x="441"/>
        <item x="190"/>
        <item x="526"/>
        <item x="164"/>
        <item x="440"/>
        <item x="502"/>
        <item x="708"/>
        <item x="17"/>
        <item x="73"/>
        <item x="385"/>
        <item x="10"/>
        <item x="274"/>
        <item x="450"/>
        <item x="365"/>
        <item x="515"/>
        <item x="110"/>
        <item x="146"/>
        <item x="379"/>
        <item x="494"/>
        <item x="60"/>
        <item x="449"/>
        <item x="328"/>
        <item x="327"/>
        <item x="306"/>
        <item x="264"/>
        <item x="140"/>
        <item x="77"/>
        <item m="1" x="766"/>
        <item x="3"/>
        <item x="488"/>
        <item m="1" x="724"/>
        <item m="1" x="717"/>
        <item m="1" x="765"/>
        <item x="340"/>
        <item x="26"/>
        <item x="234"/>
        <item x="9"/>
        <item x="329"/>
        <item x="160"/>
        <item x="94"/>
        <item x="6"/>
        <item x="707"/>
        <item x="119"/>
        <item x="0"/>
        <item x="458"/>
        <item x="42"/>
        <item x="342"/>
        <item x="452"/>
        <item x="52"/>
        <item x="24"/>
        <item x="142"/>
        <item x="563"/>
        <item x="457"/>
        <item x="237"/>
        <item x="254"/>
        <item x="476"/>
        <item x="483"/>
        <item x="250"/>
        <item x="532"/>
        <item x="608"/>
        <item x="33"/>
        <item x="633"/>
        <item x="522"/>
        <item x="470"/>
        <item x="343"/>
        <item x="38"/>
        <item m="1" x="723"/>
        <item x="130"/>
        <item x="490"/>
        <item x="625"/>
        <item x="672"/>
        <item x="600"/>
        <item x="580"/>
        <item x="244"/>
        <item x="529"/>
        <item x="639"/>
        <item x="657"/>
        <item x="95"/>
        <item x="543"/>
        <item x="686"/>
        <item x="654"/>
        <item x="642"/>
        <item x="623"/>
        <item x="282"/>
        <item x="287"/>
        <item x="318"/>
        <item x="319"/>
        <item x="356"/>
        <item x="482"/>
        <item x="270"/>
        <item x="542"/>
        <item x="670"/>
        <item x="699"/>
        <item x="682"/>
        <item x="372"/>
        <item x="70"/>
        <item x="253"/>
        <item x="71"/>
        <item x="601"/>
        <item x="602"/>
        <item x="245"/>
        <item x="215"/>
        <item x="442"/>
        <item x="438"/>
        <item x="300"/>
        <item x="13"/>
        <item x="285"/>
        <item x="308"/>
        <item m="1" x="720"/>
        <item x="276"/>
        <item m="1" x="733"/>
        <item x="277"/>
        <item x="321"/>
        <item x="424"/>
        <item m="1" x="738"/>
        <item x="414"/>
        <item x="593"/>
        <item x="598"/>
        <item m="1" x="735"/>
        <item x="279"/>
        <item m="1" x="721"/>
        <item x="280"/>
        <item m="1" x="734"/>
        <item x="278"/>
        <item x="172"/>
        <item m="1" x="751"/>
        <item x="690"/>
        <item x="112"/>
        <item x="375"/>
        <item x="166"/>
        <item x="398"/>
        <item x="210"/>
        <item x="673"/>
        <item x="674"/>
        <item x="174"/>
        <item x="312"/>
        <item m="1" x="769"/>
        <item x="47"/>
        <item x="489"/>
        <item x="98"/>
        <item x="68"/>
        <item x="69"/>
        <item x="62"/>
        <item x="85"/>
        <item x="377"/>
        <item x="495"/>
        <item x="18"/>
        <item x="332"/>
        <item x="350"/>
        <item x="115"/>
        <item x="196"/>
        <item x="692"/>
        <item x="283"/>
        <item x="655"/>
        <item x="416"/>
        <item x="349"/>
        <item x="374"/>
        <item x="123"/>
        <item x="396"/>
        <item x="56"/>
        <item x="409"/>
        <item x="417"/>
        <item x="19"/>
        <item x="426"/>
        <item x="712"/>
        <item x="1"/>
        <item x="2"/>
        <item x="224"/>
        <item x="700"/>
        <item x="444"/>
        <item x="429"/>
        <item x="519"/>
        <item m="1" x="758"/>
        <item x="624"/>
        <item x="520"/>
        <item x="114"/>
        <item x="325"/>
        <item x="226"/>
        <item x="323"/>
        <item x="556"/>
        <item x="445"/>
        <item x="448"/>
        <item m="1" x="718"/>
        <item x="378"/>
        <item x="109"/>
        <item x="170"/>
        <item x="404"/>
        <item x="405"/>
        <item x="415"/>
        <item x="557"/>
        <item x="456"/>
        <item x="661"/>
        <item x="399"/>
        <item x="167"/>
        <item x="498"/>
        <item x="117"/>
        <item x="179"/>
        <item x="148"/>
        <item x="473"/>
        <item m="1" x="770"/>
        <item x="72"/>
        <item x="78"/>
        <item x="54"/>
        <item x="485"/>
        <item x="82"/>
        <item x="383"/>
        <item x="561"/>
        <item x="714"/>
        <item m="1" x="741"/>
        <item x="23"/>
        <item x="36"/>
        <item x="16"/>
        <item x="331"/>
        <item x="594"/>
        <item x="127"/>
        <item x="138"/>
        <item x="67"/>
        <item x="14"/>
        <item x="664"/>
        <item x="105"/>
        <item x="99"/>
        <item m="1" x="775"/>
        <item x="104"/>
        <item x="91"/>
        <item x="100"/>
        <item x="462"/>
        <item x="709"/>
        <item x="266"/>
        <item x="289"/>
        <item x="348"/>
        <item x="129"/>
        <item x="465"/>
        <item x="183"/>
        <item x="472"/>
        <item x="569"/>
        <item x="290"/>
        <item x="326"/>
        <item x="316"/>
        <item x="286"/>
        <item x="351"/>
        <item x="315"/>
        <item x="288"/>
        <item x="317"/>
        <item x="509"/>
        <item x="544"/>
        <item x="675"/>
        <item x="75"/>
        <item x="182"/>
        <item x="181"/>
        <item x="154"/>
        <item m="1" x="759"/>
        <item m="1" x="760"/>
        <item x="199"/>
        <item x="592"/>
        <item x="93"/>
        <item x="523"/>
        <item x="629"/>
        <item x="554"/>
        <item x="560"/>
        <item x="605"/>
        <item x="572"/>
        <item x="574"/>
        <item x="571"/>
        <item x="715"/>
        <item m="1" x="749"/>
        <item t="default"/>
      </items>
    </pivotField>
    <pivotField showAll="0"/>
    <pivotField showAll="0"/>
    <pivotField showAll="0"/>
    <pivotField showAll="0"/>
    <pivotField showAll="0"/>
    <pivotField showAll="0"/>
    <pivotField showAll="0"/>
    <pivotField showAll="0"/>
    <pivotField showAll="0"/>
    <pivotField showAll="0"/>
    <pivotField axis="axisRow" showAll="0">
      <items count="19">
        <item x="0"/>
        <item m="1" x="17"/>
        <item x="5"/>
        <item x="7"/>
        <item x="11"/>
        <item x="2"/>
        <item x="16"/>
        <item x="14"/>
        <item x="3"/>
        <item x="10"/>
        <item x="9"/>
        <item x="6"/>
        <item x="13"/>
        <item x="12"/>
        <item x="1"/>
        <item x="8"/>
        <item x="4"/>
        <item x="15"/>
        <item t="default"/>
      </items>
    </pivotField>
    <pivotField showAll="0"/>
    <pivotField showAll="0"/>
    <pivotField showAll="0"/>
    <pivotField axis="axisPage" multipleItemSelectionAllowed="1" showAll="0">
      <items count="7">
        <item h="1" x="1"/>
        <item x="5"/>
        <item h="1" x="2"/>
        <item h="1" x="4"/>
        <item h="1" x="3"/>
        <item x="0"/>
        <item t="default"/>
      </items>
    </pivotField>
    <pivotField showAll="0"/>
    <pivotField showAll="0"/>
    <pivotField showAll="0"/>
    <pivotField axis="axisRow" showAll="0">
      <items count="6">
        <item x="0"/>
        <item x="4"/>
        <item x="2"/>
        <item h="1" x="1"/>
        <item h="1" x="3"/>
        <item t="default"/>
      </items>
    </pivotField>
    <pivotField showAll="0">
      <items count="5">
        <item x="0"/>
        <item x="1"/>
        <item h="1" x="3"/>
        <item h="1" x="2"/>
        <item t="default"/>
      </items>
    </pivotField>
    <pivotField showAll="0"/>
    <pivotField showAll="0">
      <items count="8">
        <item x="3"/>
        <item x="2"/>
        <item x="1"/>
        <item x="5"/>
        <item x="6"/>
        <item x="4"/>
        <item h="1" x="0"/>
        <item t="default"/>
      </items>
    </pivotField>
    <pivotField showAll="0"/>
    <pivotField showAll="0"/>
    <pivotField showAll="0"/>
    <pivotField dataField="1" showAll="0"/>
    <pivotField showAll="0"/>
  </pivotFields>
  <rowFields count="3">
    <field x="37"/>
    <field x="29"/>
    <field x="18"/>
  </rowFields>
  <rowItems count="355">
    <i>
      <x/>
    </i>
    <i r="1">
      <x/>
    </i>
    <i r="2">
      <x v="78"/>
    </i>
    <i r="2">
      <x v="84"/>
    </i>
    <i r="2">
      <x v="276"/>
    </i>
    <i r="2">
      <x v="278"/>
    </i>
    <i r="2">
      <x v="345"/>
    </i>
    <i r="2">
      <x v="468"/>
    </i>
    <i r="2">
      <x v="488"/>
    </i>
    <i r="2">
      <x v="519"/>
    </i>
    <i r="2">
      <x v="520"/>
    </i>
    <i r="2">
      <x v="555"/>
    </i>
    <i r="2">
      <x v="561"/>
    </i>
    <i r="2">
      <x v="652"/>
    </i>
    <i r="2">
      <x v="671"/>
    </i>
    <i r="2">
      <x v="731"/>
    </i>
    <i r="2">
      <x v="732"/>
    </i>
    <i r="2">
      <x v="734"/>
    </i>
    <i r="2">
      <x v="736"/>
    </i>
    <i r="2">
      <x v="758"/>
    </i>
    <i r="1">
      <x v="3"/>
    </i>
    <i r="2">
      <x v="214"/>
    </i>
    <i r="2">
      <x v="295"/>
    </i>
    <i r="2">
      <x v="302"/>
    </i>
    <i r="2">
      <x v="545"/>
    </i>
    <i r="2">
      <x v="688"/>
    </i>
    <i r="1">
      <x v="4"/>
    </i>
    <i r="2">
      <x v="67"/>
    </i>
    <i r="2">
      <x v="218"/>
    </i>
    <i r="2">
      <x v="563"/>
    </i>
    <i r="2">
      <x v="642"/>
    </i>
    <i r="2">
      <x v="670"/>
    </i>
    <i r="2">
      <x v="774"/>
    </i>
    <i r="1">
      <x v="5"/>
    </i>
    <i r="2">
      <x v="226"/>
    </i>
    <i r="2">
      <x v="228"/>
    </i>
    <i r="2">
      <x v="286"/>
    </i>
    <i r="2">
      <x v="288"/>
    </i>
    <i r="2">
      <x v="322"/>
    </i>
    <i r="2">
      <x v="353"/>
    </i>
    <i r="2">
      <x v="727"/>
    </i>
    <i r="1">
      <x v="7"/>
    </i>
    <i r="2">
      <x v="225"/>
    </i>
    <i r="2">
      <x v="234"/>
    </i>
    <i r="2">
      <x v="372"/>
    </i>
    <i r="2">
      <x v="392"/>
    </i>
    <i r="2">
      <x v="453"/>
    </i>
    <i r="2">
      <x v="508"/>
    </i>
    <i r="2">
      <x v="628"/>
    </i>
    <i r="2">
      <x v="638"/>
    </i>
    <i r="2">
      <x v="769"/>
    </i>
    <i r="1">
      <x v="9"/>
    </i>
    <i r="2">
      <x v="75"/>
    </i>
    <i r="2">
      <x v="161"/>
    </i>
    <i r="2">
      <x v="170"/>
    </i>
    <i r="2">
      <x v="553"/>
    </i>
    <i r="1">
      <x v="10"/>
    </i>
    <i r="2">
      <x v="118"/>
    </i>
    <i r="2">
      <x v="202"/>
    </i>
    <i r="2">
      <x v="341"/>
    </i>
    <i r="2">
      <x v="466"/>
    </i>
    <i r="2">
      <x v="512"/>
    </i>
    <i r="2">
      <x v="516"/>
    </i>
    <i r="2">
      <x v="692"/>
    </i>
    <i r="2">
      <x v="699"/>
    </i>
    <i r="2">
      <x v="704"/>
    </i>
    <i r="1">
      <x v="11"/>
    </i>
    <i r="2">
      <x v="465"/>
    </i>
    <i r="1">
      <x v="12"/>
    </i>
    <i r="2">
      <x v="106"/>
    </i>
    <i r="2">
      <x v="498"/>
    </i>
    <i r="1">
      <x v="16"/>
    </i>
    <i r="2">
      <x v="119"/>
    </i>
    <i r="2">
      <x v="350"/>
    </i>
    <i r="2">
      <x v="358"/>
    </i>
    <i r="1">
      <x v="17"/>
    </i>
    <i r="2">
      <x v="189"/>
    </i>
    <i r="2">
      <x v="324"/>
    </i>
    <i>
      <x v="1"/>
    </i>
    <i r="1">
      <x v="3"/>
    </i>
    <i r="2">
      <x v="93"/>
    </i>
    <i r="2">
      <x v="179"/>
    </i>
    <i r="1">
      <x v="4"/>
    </i>
    <i r="2">
      <x v="90"/>
    </i>
    <i r="2">
      <x v="405"/>
    </i>
    <i r="2">
      <x v="416"/>
    </i>
    <i r="1">
      <x v="5"/>
    </i>
    <i r="2">
      <x v="62"/>
    </i>
    <i r="2">
      <x v="89"/>
    </i>
    <i r="1">
      <x v="7"/>
    </i>
    <i r="2">
      <x v="58"/>
    </i>
    <i r="2">
      <x v="318"/>
    </i>
    <i r="2">
      <x v="320"/>
    </i>
    <i r="2">
      <x v="603"/>
    </i>
    <i r="1">
      <x v="8"/>
    </i>
    <i r="2">
      <x v="59"/>
    </i>
    <i r="2">
      <x v="221"/>
    </i>
    <i r="2">
      <x v="289"/>
    </i>
    <i r="2">
      <x v="445"/>
    </i>
    <i r="2">
      <x v="705"/>
    </i>
    <i r="1">
      <x v="9"/>
    </i>
    <i r="2">
      <x v="136"/>
    </i>
    <i r="2">
      <x v="281"/>
    </i>
    <i r="2">
      <x v="604"/>
    </i>
    <i r="1">
      <x v="10"/>
    </i>
    <i r="2">
      <x v="73"/>
    </i>
    <i r="2">
      <x v="76"/>
    </i>
    <i r="1">
      <x v="11"/>
    </i>
    <i r="2">
      <x v="94"/>
    </i>
    <i r="2">
      <x v="413"/>
    </i>
    <i r="2">
      <x v="565"/>
    </i>
    <i r="2">
      <x v="689"/>
    </i>
    <i r="1">
      <x v="15"/>
    </i>
    <i r="2">
      <x v="104"/>
    </i>
    <i r="2">
      <x v="107"/>
    </i>
    <i r="2">
      <x v="108"/>
    </i>
    <i r="2">
      <x v="122"/>
    </i>
    <i r="2">
      <x v="123"/>
    </i>
    <i r="2">
      <x v="133"/>
    </i>
    <i r="2">
      <x v="206"/>
    </i>
    <i r="2">
      <x v="210"/>
    </i>
    <i r="2">
      <x v="211"/>
    </i>
    <i r="2">
      <x v="346"/>
    </i>
    <i r="2">
      <x v="411"/>
    </i>
    <i r="2">
      <x v="420"/>
    </i>
    <i r="2">
      <x v="525"/>
    </i>
    <i r="2">
      <x v="599"/>
    </i>
    <i r="2">
      <x v="606"/>
    </i>
    <i r="2">
      <x v="695"/>
    </i>
    <i r="1">
      <x v="16"/>
    </i>
    <i r="2">
      <x v="116"/>
    </i>
    <i r="2">
      <x v="235"/>
    </i>
    <i r="2">
      <x v="241"/>
    </i>
    <i r="2">
      <x v="287"/>
    </i>
    <i r="2">
      <x v="351"/>
    </i>
    <i r="2">
      <x v="440"/>
    </i>
    <i r="2">
      <x v="478"/>
    </i>
    <i r="2">
      <x v="481"/>
    </i>
    <i r="2">
      <x v="482"/>
    </i>
    <i r="2">
      <x v="496"/>
    </i>
    <i r="2">
      <x v="511"/>
    </i>
    <i r="2">
      <x v="613"/>
    </i>
    <i r="2">
      <x v="662"/>
    </i>
    <i r="2">
      <x v="764"/>
    </i>
    <i r="1">
      <x v="17"/>
    </i>
    <i r="2">
      <x v="376"/>
    </i>
    <i r="2">
      <x v="437"/>
    </i>
    <i r="2">
      <x v="588"/>
    </i>
    <i>
      <x v="2"/>
    </i>
    <i r="1">
      <x/>
    </i>
    <i r="2">
      <x v="5"/>
    </i>
    <i r="2">
      <x v="51"/>
    </i>
    <i r="2">
      <x v="109"/>
    </i>
    <i r="2">
      <x v="127"/>
    </i>
    <i r="2">
      <x v="242"/>
    </i>
    <i r="2">
      <x v="255"/>
    </i>
    <i r="2">
      <x v="299"/>
    </i>
    <i r="2">
      <x v="354"/>
    </i>
    <i r="2">
      <x v="395"/>
    </i>
    <i r="2">
      <x v="396"/>
    </i>
    <i r="2">
      <x v="527"/>
    </i>
    <i r="2">
      <x v="538"/>
    </i>
    <i r="2">
      <x v="546"/>
    </i>
    <i r="2">
      <x v="559"/>
    </i>
    <i r="2">
      <x v="723"/>
    </i>
    <i r="1">
      <x v="2"/>
    </i>
    <i r="2">
      <x v="253"/>
    </i>
    <i r="1">
      <x v="3"/>
    </i>
    <i r="2">
      <x v="7"/>
    </i>
    <i r="2">
      <x v="8"/>
    </i>
    <i r="2">
      <x v="9"/>
    </i>
    <i r="2">
      <x v="110"/>
    </i>
    <i r="2">
      <x v="142"/>
    </i>
    <i r="2">
      <x v="143"/>
    </i>
    <i r="2">
      <x v="262"/>
    </i>
    <i r="2">
      <x v="271"/>
    </i>
    <i r="2">
      <x v="272"/>
    </i>
    <i r="2">
      <x v="275"/>
    </i>
    <i r="2">
      <x v="357"/>
    </i>
    <i r="2">
      <x v="378"/>
    </i>
    <i r="2">
      <x v="398"/>
    </i>
    <i r="2">
      <x v="402"/>
    </i>
    <i r="2">
      <x v="403"/>
    </i>
    <i r="2">
      <x v="457"/>
    </i>
    <i r="2">
      <x v="458"/>
    </i>
    <i r="2">
      <x v="534"/>
    </i>
    <i r="2">
      <x v="535"/>
    </i>
    <i r="2">
      <x v="569"/>
    </i>
    <i r="2">
      <x v="576"/>
    </i>
    <i r="2">
      <x v="597"/>
    </i>
    <i r="2">
      <x v="598"/>
    </i>
    <i r="2">
      <x v="608"/>
    </i>
    <i r="2">
      <x v="619"/>
    </i>
    <i r="2">
      <x v="624"/>
    </i>
    <i r="2">
      <x v="659"/>
    </i>
    <i r="2">
      <x v="660"/>
    </i>
    <i r="2">
      <x v="690"/>
    </i>
    <i r="2">
      <x v="724"/>
    </i>
    <i r="2">
      <x v="739"/>
    </i>
    <i r="2">
      <x v="748"/>
    </i>
    <i r="2">
      <x v="749"/>
    </i>
    <i r="2">
      <x v="751"/>
    </i>
    <i r="2">
      <x v="752"/>
    </i>
    <i r="2">
      <x v="754"/>
    </i>
    <i r="1">
      <x v="4"/>
    </i>
    <i r="2">
      <x v="27"/>
    </i>
    <i r="2">
      <x v="80"/>
    </i>
    <i r="2">
      <x v="85"/>
    </i>
    <i r="2">
      <x v="120"/>
    </i>
    <i r="2">
      <x v="128"/>
    </i>
    <i r="2">
      <x v="285"/>
    </i>
    <i r="2">
      <x v="296"/>
    </i>
    <i r="2">
      <x v="409"/>
    </i>
    <i r="2">
      <x v="425"/>
    </i>
    <i r="2">
      <x v="429"/>
    </i>
    <i r="2">
      <x v="430"/>
    </i>
    <i r="2">
      <x v="432"/>
    </i>
    <i r="2">
      <x v="441"/>
    </i>
    <i r="2">
      <x v="443"/>
    </i>
    <i r="2">
      <x v="449"/>
    </i>
    <i r="2">
      <x v="450"/>
    </i>
    <i r="2">
      <x v="454"/>
    </i>
    <i r="2">
      <x v="483"/>
    </i>
    <i r="2">
      <x v="484"/>
    </i>
    <i r="2">
      <x v="506"/>
    </i>
    <i r="2">
      <x v="524"/>
    </i>
    <i r="2">
      <x v="574"/>
    </i>
    <i r="2">
      <x v="584"/>
    </i>
    <i r="2">
      <x v="591"/>
    </i>
    <i r="2">
      <x v="772"/>
    </i>
    <i r="2">
      <x v="773"/>
    </i>
    <i r="1">
      <x v="5"/>
    </i>
    <i r="2">
      <x v="35"/>
    </i>
    <i r="2">
      <x v="49"/>
    </i>
    <i r="2">
      <x v="52"/>
    </i>
    <i r="2">
      <x v="82"/>
    </i>
    <i r="2">
      <x v="297"/>
    </i>
    <i r="2">
      <x v="326"/>
    </i>
    <i r="2">
      <x v="366"/>
    </i>
    <i r="2">
      <x v="375"/>
    </i>
    <i r="2">
      <x v="377"/>
    </i>
    <i r="2">
      <x v="554"/>
    </i>
    <i r="2">
      <x v="669"/>
    </i>
    <i r="2">
      <x v="709"/>
    </i>
    <i r="2">
      <x v="726"/>
    </i>
    <i r="1">
      <x v="6"/>
    </i>
    <i r="2">
      <x v="60"/>
    </i>
    <i r="1">
      <x v="7"/>
    </i>
    <i r="2">
      <x v="77"/>
    </i>
    <i r="2">
      <x v="394"/>
    </i>
    <i r="2">
      <x v="475"/>
    </i>
    <i r="2">
      <x v="485"/>
    </i>
    <i r="2">
      <x v="487"/>
    </i>
    <i r="2">
      <x v="701"/>
    </i>
    <i r="2">
      <x v="757"/>
    </i>
    <i r="2">
      <x v="770"/>
    </i>
    <i r="1">
      <x v="8"/>
    </i>
    <i r="2">
      <x v="224"/>
    </i>
    <i r="2">
      <x v="280"/>
    </i>
    <i r="2">
      <x v="515"/>
    </i>
    <i r="2">
      <x v="550"/>
    </i>
    <i r="2">
      <x v="641"/>
    </i>
    <i r="2">
      <x v="697"/>
    </i>
    <i r="1">
      <x v="9"/>
    </i>
    <i r="2">
      <x v="74"/>
    </i>
    <i r="2">
      <x v="81"/>
    </i>
    <i r="2">
      <x v="203"/>
    </i>
    <i r="2">
      <x v="220"/>
    </i>
    <i r="2">
      <x v="306"/>
    </i>
    <i r="2">
      <x v="316"/>
    </i>
    <i r="2">
      <x v="470"/>
    </i>
    <i r="2">
      <x v="518"/>
    </i>
    <i r="2">
      <x v="738"/>
    </i>
    <i r="1">
      <x v="10"/>
    </i>
    <i r="2">
      <x v="30"/>
    </i>
    <i r="2">
      <x v="279"/>
    </i>
    <i r="2">
      <x v="325"/>
    </i>
    <i r="2">
      <x v="330"/>
    </i>
    <i r="2">
      <x v="338"/>
    </i>
    <i r="2">
      <x v="410"/>
    </i>
    <i r="2">
      <x v="490"/>
    </i>
    <i r="2">
      <x v="681"/>
    </i>
    <i r="2">
      <x v="682"/>
    </i>
    <i r="1">
      <x v="11"/>
    </i>
    <i r="2">
      <x v="68"/>
    </i>
    <i r="2">
      <x v="273"/>
    </i>
    <i r="2">
      <x v="290"/>
    </i>
    <i r="2">
      <x v="365"/>
    </i>
    <i r="2">
      <x v="679"/>
    </i>
    <i r="1">
      <x v="12"/>
    </i>
    <i r="2">
      <x v="139"/>
    </i>
    <i r="2">
      <x v="148"/>
    </i>
    <i r="2">
      <x v="149"/>
    </i>
    <i r="2">
      <x v="150"/>
    </i>
    <i r="2">
      <x v="152"/>
    </i>
    <i r="2">
      <x v="154"/>
    </i>
    <i r="2">
      <x v="155"/>
    </i>
    <i r="2">
      <x v="168"/>
    </i>
    <i r="2">
      <x v="169"/>
    </i>
    <i r="2">
      <x v="184"/>
    </i>
    <i r="2">
      <x v="185"/>
    </i>
    <i r="2">
      <x v="186"/>
    </i>
    <i r="2">
      <x v="187"/>
    </i>
    <i r="2">
      <x v="188"/>
    </i>
    <i r="2">
      <x v="190"/>
    </i>
    <i r="2">
      <x v="191"/>
    </i>
    <i r="2">
      <x v="212"/>
    </i>
    <i r="2">
      <x v="249"/>
    </i>
    <i r="2">
      <x v="347"/>
    </i>
    <i r="2">
      <x v="386"/>
    </i>
    <i r="2">
      <x v="412"/>
    </i>
    <i r="2">
      <x v="434"/>
    </i>
    <i r="2">
      <x v="479"/>
    </i>
    <i r="2">
      <x v="590"/>
    </i>
    <i r="2">
      <x v="602"/>
    </i>
    <i r="2">
      <x v="755"/>
    </i>
    <i r="2">
      <x v="756"/>
    </i>
    <i r="1">
      <x v="15"/>
    </i>
    <i r="2">
      <x v="6"/>
    </i>
    <i r="2">
      <x v="28"/>
    </i>
    <i r="2">
      <x v="71"/>
    </i>
    <i r="2">
      <x v="88"/>
    </i>
    <i r="2">
      <x v="102"/>
    </i>
    <i r="2">
      <x v="227"/>
    </i>
    <i r="2">
      <x v="231"/>
    </i>
    <i r="2">
      <x v="243"/>
    </i>
    <i r="2">
      <x v="264"/>
    </i>
    <i r="2">
      <x v="303"/>
    </i>
    <i r="2">
      <x v="640"/>
    </i>
    <i r="2">
      <x v="668"/>
    </i>
    <i r="1">
      <x v="16"/>
    </i>
    <i r="2">
      <x v="47"/>
    </i>
    <i r="2">
      <x v="54"/>
    </i>
    <i r="2">
      <x v="69"/>
    </i>
    <i r="2">
      <x v="70"/>
    </i>
    <i r="2">
      <x v="87"/>
    </i>
    <i r="2">
      <x v="98"/>
    </i>
    <i r="2">
      <x v="101"/>
    </i>
    <i r="2">
      <x v="103"/>
    </i>
    <i r="2">
      <x v="359"/>
    </i>
    <i r="2">
      <x v="369"/>
    </i>
    <i r="2">
      <x v="399"/>
    </i>
    <i r="2">
      <x v="401"/>
    </i>
    <i r="2">
      <x v="414"/>
    </i>
    <i r="1">
      <x v="17"/>
    </i>
    <i r="2">
      <x v="105"/>
    </i>
    <i r="2">
      <x v="126"/>
    </i>
    <i r="2">
      <x v="158"/>
    </i>
    <i r="2">
      <x v="160"/>
    </i>
    <i r="2">
      <x v="174"/>
    </i>
    <i r="2">
      <x v="175"/>
    </i>
    <i r="2">
      <x v="436"/>
    </i>
    <i r="2">
      <x v="665"/>
    </i>
    <i r="2">
      <x v="703"/>
    </i>
    <i t="grand">
      <x/>
    </i>
  </rowItems>
  <colItems count="1">
    <i/>
  </colItems>
  <pageFields count="1">
    <pageField fld="33" hier="-1"/>
  </pageFields>
  <dataFields count="1">
    <dataField name="Count of Budget Consolidated" fld="44" subtotal="count" baseField="18" baseItem="5"/>
  </dataFields>
  <formats count="11">
    <format dxfId="10">
      <pivotArea type="all" dataOnly="0" outline="0" fieldPosition="0"/>
    </format>
    <format dxfId="9">
      <pivotArea outline="0" collapsedLevelsAreSubtotals="1" fieldPosition="0"/>
    </format>
    <format dxfId="8">
      <pivotArea field="38" type="button" dataOnly="0" labelOnly="1" outline="0"/>
    </format>
    <format dxfId="7">
      <pivotArea dataOnly="0" labelOnly="1" outline="0" axis="axisValues" fieldPosition="0"/>
    </format>
    <format dxfId="6">
      <pivotArea dataOnly="0" labelOnly="1" grandRow="1" outline="0" fieldPosition="0"/>
    </format>
    <format dxfId="5">
      <pivotArea dataOnly="0" labelOnly="1" outline="0" axis="axisValues" fieldPosition="0"/>
    </format>
    <format dxfId="4">
      <pivotArea grandRow="1" outline="0" collapsedLevelsAreSubtotals="1" fieldPosition="0"/>
    </format>
    <format dxfId="3">
      <pivotArea outline="0" collapsedLevelsAreSubtotals="1" fieldPosition="0"/>
    </format>
    <format dxfId="2">
      <pivotArea grandRow="1" outline="0" collapsedLevelsAreSubtotals="1" fieldPosition="0"/>
    </format>
    <format dxfId="1">
      <pivotArea dataOnly="0" labelOnly="1" fieldPosition="0">
        <references count="1">
          <reference field="29" count="0"/>
        </references>
      </pivotArea>
    </format>
    <format dxfId="0">
      <pivotArea dataOnly="0" labelOnly="1" fieldPosition="0">
        <references count="1">
          <reference field="3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google.com/url?sa=t&amp;rct=j&amp;q=&amp;esrc=s&amp;source=web&amp;cd=&amp;ved=2ahUKEwjF-qLx3eWAAxXQVqQEHZ0EBqMQFnoECA4QAQ&amp;url=https%3A%2F%2Fbdf.rw%2F&amp;usg=AOvVaw2eNJSSd4VfmPTVo_Tv2Lk1&amp;opi=89978449" TargetMode="External"/><Relationship Id="rId2" Type="http://schemas.openxmlformats.org/officeDocument/2006/relationships/hyperlink" Target="https://www.brd.rw/" TargetMode="External"/><Relationship Id="rId1" Type="http://schemas.openxmlformats.org/officeDocument/2006/relationships/hyperlink" Target="https://www.ifpri.org/project/weai" TargetMode="External"/><Relationship Id="rId5" Type="http://schemas.openxmlformats.org/officeDocument/2006/relationships/printerSettings" Target="../printerSettings/printerSettings4.bin"/><Relationship Id="rId4" Type="http://schemas.openxmlformats.org/officeDocument/2006/relationships/hyperlink" Target="https://en.wikipedia.org/wiki/European_Development_Fund"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ggi.org/project/project-reference-profiles-rwanda-rw15-imels-gggi-contribution-agreement-phase-2/"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46FE3-DE81-4FE4-B9A9-8D3270306308}">
  <sheetPr>
    <tabColor rgb="FFFFFF00"/>
  </sheetPr>
  <dimension ref="A1:G119"/>
  <sheetViews>
    <sheetView topLeftCell="A27" workbookViewId="0">
      <selection activeCell="C7" sqref="C7:E7"/>
    </sheetView>
  </sheetViews>
  <sheetFormatPr baseColWidth="10" defaultColWidth="0" defaultRowHeight="14" zeroHeight="1" x14ac:dyDescent="0.15"/>
  <cols>
    <col min="1" max="1" width="3.33203125" style="192" customWidth="1"/>
    <col min="2" max="2" width="4.33203125" style="192" customWidth="1"/>
    <col min="3" max="3" width="41.5" style="189" customWidth="1"/>
    <col min="4" max="4" width="91.5" style="189" customWidth="1"/>
    <col min="5" max="5" width="88.5" style="189" customWidth="1"/>
    <col min="6" max="6" width="5.5" style="192" customWidth="1"/>
    <col min="7" max="7" width="3.6640625" style="192" customWidth="1"/>
    <col min="8" max="16384" width="8.83203125" style="192" hidden="1"/>
  </cols>
  <sheetData>
    <row r="1" spans="1:7" ht="18.75" customHeight="1" x14ac:dyDescent="0.15">
      <c r="A1" s="190"/>
      <c r="B1" s="190"/>
      <c r="C1" s="191"/>
      <c r="D1" s="191"/>
      <c r="E1" s="191"/>
      <c r="F1" s="190"/>
      <c r="G1" s="190"/>
    </row>
    <row r="2" spans="1:7" x14ac:dyDescent="0.15">
      <c r="A2" s="190"/>
      <c r="G2" s="190"/>
    </row>
    <row r="3" spans="1:7" ht="41.75" customHeight="1" thickBot="1" x14ac:dyDescent="0.2">
      <c r="A3" s="190"/>
      <c r="C3" s="518"/>
      <c r="D3" s="518"/>
      <c r="E3" s="518"/>
      <c r="G3" s="190"/>
    </row>
    <row r="4" spans="1:7" ht="24" thickBot="1" x14ac:dyDescent="0.2">
      <c r="A4" s="190"/>
      <c r="C4" s="519" t="s">
        <v>1992</v>
      </c>
      <c r="D4" s="520"/>
      <c r="E4" s="521"/>
      <c r="G4" s="190"/>
    </row>
    <row r="5" spans="1:7" x14ac:dyDescent="0.15">
      <c r="A5" s="190"/>
      <c r="C5" s="193"/>
      <c r="E5" s="194"/>
      <c r="G5" s="190"/>
    </row>
    <row r="6" spans="1:7" ht="21" customHeight="1" x14ac:dyDescent="0.15">
      <c r="A6" s="190"/>
      <c r="C6" s="522" t="s">
        <v>0</v>
      </c>
      <c r="D6" s="523"/>
      <c r="E6" s="524"/>
      <c r="G6" s="190"/>
    </row>
    <row r="7" spans="1:7" s="196" customFormat="1" ht="133.5" customHeight="1" thickBot="1" x14ac:dyDescent="0.25">
      <c r="A7" s="195"/>
      <c r="C7" s="525" t="s">
        <v>1965</v>
      </c>
      <c r="D7" s="526"/>
      <c r="E7" s="527"/>
      <c r="G7" s="195"/>
    </row>
    <row r="8" spans="1:7" s="196" customFormat="1" ht="91.5" customHeight="1" thickBot="1" x14ac:dyDescent="0.25">
      <c r="A8" s="195"/>
      <c r="C8" s="528" t="s">
        <v>1966</v>
      </c>
      <c r="D8" s="529"/>
      <c r="E8" s="530"/>
      <c r="G8" s="195"/>
    </row>
    <row r="9" spans="1:7" s="196" customFormat="1" ht="63.75" customHeight="1" thickBot="1" x14ac:dyDescent="0.25">
      <c r="C9" s="515" t="s">
        <v>1967</v>
      </c>
      <c r="D9" s="516"/>
      <c r="E9" s="517"/>
      <c r="G9" s="195"/>
    </row>
    <row r="10" spans="1:7" s="196" customFormat="1" ht="140.75" customHeight="1" thickBot="1" x14ac:dyDescent="0.25">
      <c r="A10" s="195"/>
      <c r="C10" s="528" t="s">
        <v>1968</v>
      </c>
      <c r="D10" s="529"/>
      <c r="E10" s="530"/>
      <c r="G10" s="195"/>
    </row>
    <row r="11" spans="1:7" ht="31.5" customHeight="1" x14ac:dyDescent="0.15">
      <c r="A11" s="190"/>
      <c r="C11" s="533" t="s">
        <v>1</v>
      </c>
      <c r="D11" s="534"/>
      <c r="E11" s="535"/>
      <c r="G11" s="190"/>
    </row>
    <row r="12" spans="1:7" ht="30.75" customHeight="1" x14ac:dyDescent="0.15">
      <c r="A12" s="190"/>
      <c r="C12" s="187" t="s">
        <v>2</v>
      </c>
      <c r="D12" s="536" t="s">
        <v>3</v>
      </c>
      <c r="E12" s="537"/>
      <c r="G12" s="190"/>
    </row>
    <row r="13" spans="1:7" ht="299.25" customHeight="1" x14ac:dyDescent="0.15">
      <c r="A13" s="190"/>
      <c r="C13" s="188" t="s">
        <v>4</v>
      </c>
      <c r="D13" s="531" t="s">
        <v>1969</v>
      </c>
      <c r="E13" s="532"/>
      <c r="G13" s="190"/>
    </row>
    <row r="14" spans="1:7" ht="336" customHeight="1" x14ac:dyDescent="0.15">
      <c r="A14" s="190"/>
      <c r="C14" s="188" t="s">
        <v>5</v>
      </c>
      <c r="D14" s="531" t="s">
        <v>1970</v>
      </c>
      <c r="E14" s="532"/>
      <c r="G14" s="190"/>
    </row>
    <row r="15" spans="1:7" ht="179.25" customHeight="1" x14ac:dyDescent="0.15">
      <c r="A15" s="190"/>
      <c r="C15" s="188" t="s">
        <v>6</v>
      </c>
      <c r="D15" s="531" t="s">
        <v>1971</v>
      </c>
      <c r="E15" s="532"/>
      <c r="G15" s="190"/>
    </row>
    <row r="16" spans="1:7" ht="107.25" customHeight="1" x14ac:dyDescent="0.15">
      <c r="A16" s="190"/>
      <c r="C16" s="188" t="s">
        <v>9</v>
      </c>
      <c r="D16" s="531" t="s">
        <v>1972</v>
      </c>
      <c r="E16" s="532"/>
      <c r="G16" s="190"/>
    </row>
    <row r="17" spans="1:7" ht="87.75" customHeight="1" x14ac:dyDescent="0.15">
      <c r="A17" s="190"/>
      <c r="C17" s="188" t="s">
        <v>1973</v>
      </c>
      <c r="D17" s="531" t="s">
        <v>1974</v>
      </c>
      <c r="E17" s="532"/>
      <c r="G17" s="190"/>
    </row>
    <row r="18" spans="1:7" ht="135" customHeight="1" x14ac:dyDescent="0.15">
      <c r="A18" s="190"/>
      <c r="C18" s="188" t="s">
        <v>11</v>
      </c>
      <c r="D18" s="531" t="s">
        <v>1975</v>
      </c>
      <c r="E18" s="532"/>
      <c r="G18" s="190"/>
    </row>
    <row r="19" spans="1:7" ht="299.25" customHeight="1" x14ac:dyDescent="0.15">
      <c r="A19" s="190"/>
      <c r="C19" s="188" t="s">
        <v>12</v>
      </c>
      <c r="D19" s="531" t="s">
        <v>1976</v>
      </c>
      <c r="E19" s="532"/>
      <c r="G19" s="190"/>
    </row>
    <row r="20" spans="1:7" ht="141.75" customHeight="1" x14ac:dyDescent="0.15">
      <c r="A20" s="190"/>
      <c r="C20" s="188" t="s">
        <v>13</v>
      </c>
      <c r="D20" s="531" t="s">
        <v>1977</v>
      </c>
      <c r="E20" s="532"/>
      <c r="G20" s="190"/>
    </row>
    <row r="21" spans="1:7" ht="186.75" customHeight="1" x14ac:dyDescent="0.15">
      <c r="A21" s="190"/>
      <c r="C21" s="188" t="s">
        <v>14</v>
      </c>
      <c r="D21" s="531" t="s">
        <v>1978</v>
      </c>
      <c r="E21" s="532"/>
      <c r="G21" s="190"/>
    </row>
    <row r="22" spans="1:7" ht="80.25" customHeight="1" x14ac:dyDescent="0.15">
      <c r="A22" s="190"/>
      <c r="C22" s="188" t="s">
        <v>15</v>
      </c>
      <c r="D22" s="531" t="s">
        <v>16</v>
      </c>
      <c r="E22" s="532"/>
      <c r="G22" s="190"/>
    </row>
    <row r="23" spans="1:7" ht="130.5" customHeight="1" x14ac:dyDescent="0.15">
      <c r="A23" s="190"/>
      <c r="C23" s="188" t="s">
        <v>17</v>
      </c>
      <c r="D23" s="531" t="s">
        <v>1979</v>
      </c>
      <c r="E23" s="532"/>
      <c r="G23" s="190"/>
    </row>
    <row r="24" spans="1:7" ht="142.5" customHeight="1" x14ac:dyDescent="0.15">
      <c r="A24" s="190"/>
      <c r="C24" s="188" t="s">
        <v>18</v>
      </c>
      <c r="D24" s="531" t="s">
        <v>1980</v>
      </c>
      <c r="E24" s="532"/>
      <c r="G24" s="190"/>
    </row>
    <row r="25" spans="1:7" ht="111.75" customHeight="1" x14ac:dyDescent="0.15">
      <c r="A25" s="190"/>
      <c r="C25" s="188" t="s">
        <v>19</v>
      </c>
      <c r="D25" s="531" t="s">
        <v>1981</v>
      </c>
      <c r="E25" s="532"/>
      <c r="G25" s="190"/>
    </row>
    <row r="26" spans="1:7" ht="180" customHeight="1" x14ac:dyDescent="0.15">
      <c r="A26" s="190"/>
      <c r="C26" s="188" t="s">
        <v>20</v>
      </c>
      <c r="D26" s="531" t="s">
        <v>1982</v>
      </c>
      <c r="E26" s="532"/>
      <c r="G26" s="190"/>
    </row>
    <row r="27" spans="1:7" ht="113.25" customHeight="1" x14ac:dyDescent="0.15">
      <c r="A27" s="190"/>
      <c r="C27" s="188" t="s">
        <v>1983</v>
      </c>
      <c r="D27" s="531" t="s">
        <v>1984</v>
      </c>
      <c r="E27" s="532"/>
      <c r="G27" s="190"/>
    </row>
    <row r="28" spans="1:7" ht="85.5" customHeight="1" x14ac:dyDescent="0.15">
      <c r="A28" s="190"/>
      <c r="C28" s="188" t="s">
        <v>22</v>
      </c>
      <c r="D28" s="531" t="s">
        <v>1985</v>
      </c>
      <c r="E28" s="532"/>
      <c r="G28" s="190"/>
    </row>
    <row r="29" spans="1:7" ht="128.25" customHeight="1" x14ac:dyDescent="0.15">
      <c r="A29" s="190"/>
      <c r="C29" s="188" t="s">
        <v>23</v>
      </c>
      <c r="D29" s="531" t="s">
        <v>1986</v>
      </c>
      <c r="E29" s="532"/>
      <c r="G29" s="190"/>
    </row>
    <row r="30" spans="1:7" ht="159" customHeight="1" x14ac:dyDescent="0.15">
      <c r="A30" s="190"/>
      <c r="C30" s="188" t="s">
        <v>24</v>
      </c>
      <c r="D30" s="531" t="s">
        <v>1987</v>
      </c>
      <c r="E30" s="532"/>
      <c r="G30" s="190"/>
    </row>
    <row r="31" spans="1:7" ht="57" customHeight="1" x14ac:dyDescent="0.15">
      <c r="A31" s="190"/>
      <c r="C31" s="188" t="s">
        <v>25</v>
      </c>
      <c r="D31" s="531" t="s">
        <v>1988</v>
      </c>
      <c r="E31" s="532"/>
      <c r="G31" s="190"/>
    </row>
    <row r="32" spans="1:7" ht="38" x14ac:dyDescent="0.15">
      <c r="A32" s="190"/>
      <c r="C32" s="188" t="s">
        <v>1989</v>
      </c>
      <c r="D32" s="189" t="s">
        <v>1990</v>
      </c>
      <c r="G32" s="190"/>
    </row>
    <row r="33" spans="1:7" ht="30" x14ac:dyDescent="0.15">
      <c r="A33" s="190"/>
      <c r="D33" s="189" t="s">
        <v>1991</v>
      </c>
      <c r="G33" s="190"/>
    </row>
    <row r="34" spans="1:7" x14ac:dyDescent="0.15">
      <c r="A34" s="190"/>
      <c r="G34" s="190"/>
    </row>
    <row r="35" spans="1:7" ht="6.75" customHeight="1" x14ac:dyDescent="0.15">
      <c r="A35" s="190"/>
      <c r="G35" s="190"/>
    </row>
    <row r="36" spans="1:7" ht="22.5" customHeight="1" x14ac:dyDescent="0.15">
      <c r="A36" s="190"/>
      <c r="B36" s="190"/>
      <c r="C36" s="191"/>
      <c r="D36" s="191"/>
      <c r="E36" s="191"/>
      <c r="F36" s="190"/>
      <c r="G36" s="190"/>
    </row>
    <row r="90" ht="14.25" hidden="1" customHeight="1" x14ac:dyDescent="0.15"/>
    <row r="91" ht="14.25" hidden="1" customHeight="1" x14ac:dyDescent="0.15"/>
    <row r="92" ht="14.25" hidden="1" customHeight="1" x14ac:dyDescent="0.15"/>
    <row r="93" ht="14.25" hidden="1" customHeight="1" x14ac:dyDescent="0.15"/>
    <row r="94" ht="14.25" hidden="1" customHeight="1" x14ac:dyDescent="0.15"/>
    <row r="95" ht="14.25" hidden="1" customHeight="1" x14ac:dyDescent="0.15"/>
    <row r="96" ht="14.25" hidden="1" customHeight="1" x14ac:dyDescent="0.15"/>
    <row r="97" ht="14.25" hidden="1" customHeight="1" x14ac:dyDescent="0.15"/>
    <row r="98" ht="14.25" hidden="1" customHeight="1" x14ac:dyDescent="0.15"/>
    <row r="99" ht="14.25" hidden="1" customHeight="1" x14ac:dyDescent="0.15"/>
    <row r="100" ht="14.25" hidden="1" customHeight="1" x14ac:dyDescent="0.15"/>
    <row r="101" ht="14.25" hidden="1" customHeight="1" x14ac:dyDescent="0.15"/>
    <row r="102" ht="14.25" hidden="1" customHeight="1" x14ac:dyDescent="0.15"/>
    <row r="103" ht="14.25" hidden="1" customHeight="1" x14ac:dyDescent="0.15"/>
    <row r="104" ht="14.25" hidden="1" customHeight="1" x14ac:dyDescent="0.15"/>
    <row r="105" ht="14.25" hidden="1" customHeight="1" x14ac:dyDescent="0.15"/>
    <row r="106" ht="14.25" hidden="1" customHeight="1" x14ac:dyDescent="0.15"/>
    <row r="107" ht="14.25" hidden="1" customHeight="1" x14ac:dyDescent="0.15"/>
    <row r="108" ht="14.25" hidden="1" customHeight="1" x14ac:dyDescent="0.15"/>
    <row r="109" ht="14.25" hidden="1" customHeight="1" x14ac:dyDescent="0.15"/>
    <row r="110" ht="14.25" hidden="1" customHeight="1" x14ac:dyDescent="0.15"/>
    <row r="111" ht="14.25" hidden="1" customHeight="1" x14ac:dyDescent="0.15"/>
    <row r="112" ht="14.25" hidden="1" customHeight="1" x14ac:dyDescent="0.15"/>
    <row r="113" ht="14.25" hidden="1" customHeight="1" x14ac:dyDescent="0.15"/>
    <row r="114" ht="14.25" hidden="1" customHeight="1" x14ac:dyDescent="0.15"/>
    <row r="115" ht="14.25" hidden="1" customHeight="1" x14ac:dyDescent="0.15"/>
    <row r="116" ht="14.25" hidden="1" customHeight="1" x14ac:dyDescent="0.15"/>
    <row r="117" ht="14.25" hidden="1" customHeight="1" x14ac:dyDescent="0.15"/>
    <row r="118" ht="14.25" hidden="1" customHeight="1" x14ac:dyDescent="0.15"/>
    <row r="119" x14ac:dyDescent="0.15"/>
  </sheetData>
  <mergeCells count="28">
    <mergeCell ref="D28:E28"/>
    <mergeCell ref="D29:E29"/>
    <mergeCell ref="D30:E30"/>
    <mergeCell ref="D31:E31"/>
    <mergeCell ref="D22:E22"/>
    <mergeCell ref="D23:E23"/>
    <mergeCell ref="D24:E24"/>
    <mergeCell ref="D25:E25"/>
    <mergeCell ref="D26:E26"/>
    <mergeCell ref="D27:E27"/>
    <mergeCell ref="D21:E21"/>
    <mergeCell ref="C10:E10"/>
    <mergeCell ref="C11:E11"/>
    <mergeCell ref="D12:E12"/>
    <mergeCell ref="D13:E13"/>
    <mergeCell ref="D14:E14"/>
    <mergeCell ref="D15:E15"/>
    <mergeCell ref="D16:E16"/>
    <mergeCell ref="D17:E17"/>
    <mergeCell ref="D18:E18"/>
    <mergeCell ref="D19:E19"/>
    <mergeCell ref="D20:E20"/>
    <mergeCell ref="C9:E9"/>
    <mergeCell ref="C3:E3"/>
    <mergeCell ref="C4:E4"/>
    <mergeCell ref="C6:E6"/>
    <mergeCell ref="C7:E7"/>
    <mergeCell ref="C8:E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34998626667073579"/>
  </sheetPr>
  <dimension ref="A1:U49"/>
  <sheetViews>
    <sheetView showGridLines="0" topLeftCell="F25" zoomScale="95" zoomScaleNormal="95" zoomScalePageLayoutView="80" workbookViewId="0">
      <selection activeCell="K33" sqref="K33"/>
    </sheetView>
  </sheetViews>
  <sheetFormatPr baseColWidth="10" defaultColWidth="0" defaultRowHeight="15" zeroHeight="1" x14ac:dyDescent="0.2"/>
  <cols>
    <col min="1" max="1" width="2.1640625" customWidth="1"/>
    <col min="2" max="2" width="17.5" customWidth="1"/>
    <col min="3" max="3" width="8.83203125" customWidth="1"/>
    <col min="4" max="4" width="3.1640625" customWidth="1"/>
    <col min="5" max="5" width="41.83203125" customWidth="1"/>
    <col min="6" max="6" width="2.33203125" customWidth="1"/>
    <col min="7" max="7" width="12.1640625" customWidth="1"/>
    <col min="8" max="8" width="2.6640625" customWidth="1"/>
    <col min="9" max="9" width="35.5" customWidth="1"/>
    <col min="10" max="10" width="3.83203125" customWidth="1"/>
    <col min="11" max="11" width="34.33203125" customWidth="1"/>
    <col min="12" max="12" width="5.6640625" customWidth="1"/>
    <col min="13" max="13" width="39.33203125" customWidth="1"/>
    <col min="14" max="14" width="31" hidden="1" customWidth="1"/>
    <col min="15" max="15" width="4.33203125" hidden="1" customWidth="1"/>
    <col min="16" max="16" width="62" hidden="1" customWidth="1"/>
    <col min="17" max="16384" width="8.83203125" hidden="1"/>
  </cols>
  <sheetData>
    <row r="1" spans="2:13" ht="16" thickBot="1" x14ac:dyDescent="0.25">
      <c r="B1" s="13" t="s">
        <v>20</v>
      </c>
      <c r="E1" s="13" t="s">
        <v>12</v>
      </c>
      <c r="G1" s="13" t="s">
        <v>11</v>
      </c>
      <c r="I1" s="13" t="s">
        <v>2034</v>
      </c>
      <c r="K1" s="13" t="s">
        <v>68</v>
      </c>
      <c r="L1" s="56"/>
    </row>
    <row r="2" spans="2:13" x14ac:dyDescent="0.2">
      <c r="B2" s="252" t="s">
        <v>35</v>
      </c>
      <c r="E2" s="250" t="s">
        <v>47</v>
      </c>
      <c r="G2" s="228" t="s">
        <v>38</v>
      </c>
      <c r="I2" s="252" t="s">
        <v>2003</v>
      </c>
      <c r="K2" s="1" t="s">
        <v>69</v>
      </c>
    </row>
    <row r="3" spans="2:13" ht="16" thickBot="1" x14ac:dyDescent="0.25">
      <c r="B3" s="228" t="s">
        <v>33</v>
      </c>
      <c r="E3" s="250" t="s">
        <v>48</v>
      </c>
      <c r="G3" s="228" t="s">
        <v>40</v>
      </c>
      <c r="I3" s="228" t="s">
        <v>2067</v>
      </c>
      <c r="K3" s="1" t="s">
        <v>70</v>
      </c>
    </row>
    <row r="4" spans="2:13" ht="16" thickBot="1" x14ac:dyDescent="0.25">
      <c r="B4" s="228" t="s">
        <v>37</v>
      </c>
      <c r="E4" s="250" t="s">
        <v>49</v>
      </c>
      <c r="G4" s="229" t="s">
        <v>42</v>
      </c>
      <c r="I4" s="228" t="s">
        <v>2068</v>
      </c>
      <c r="K4" s="2" t="s">
        <v>71</v>
      </c>
      <c r="M4" s="38" t="s">
        <v>1095</v>
      </c>
    </row>
    <row r="5" spans="2:13" ht="16" thickBot="1" x14ac:dyDescent="0.25">
      <c r="B5" s="228" t="s">
        <v>39</v>
      </c>
      <c r="E5" s="250" t="s">
        <v>50</v>
      </c>
      <c r="I5" s="229" t="s">
        <v>2069</v>
      </c>
      <c r="M5" s="253" t="s">
        <v>409</v>
      </c>
    </row>
    <row r="6" spans="2:13" ht="16" thickBot="1" x14ac:dyDescent="0.25">
      <c r="B6" s="228" t="s">
        <v>46</v>
      </c>
      <c r="E6" s="250" t="s">
        <v>51</v>
      </c>
      <c r="K6" s="24" t="s">
        <v>72</v>
      </c>
      <c r="L6" s="57"/>
      <c r="M6" s="254" t="s">
        <v>1097</v>
      </c>
    </row>
    <row r="7" spans="2:13" ht="16" thickBot="1" x14ac:dyDescent="0.25">
      <c r="B7" s="229" t="s">
        <v>1094</v>
      </c>
      <c r="E7" s="250" t="s">
        <v>52</v>
      </c>
      <c r="G7" s="200"/>
      <c r="K7" s="1" t="s">
        <v>69</v>
      </c>
      <c r="M7" s="254" t="s">
        <v>1098</v>
      </c>
    </row>
    <row r="8" spans="2:13" ht="16" thickBot="1" x14ac:dyDescent="0.25">
      <c r="E8" s="250" t="s">
        <v>53</v>
      </c>
      <c r="G8" s="200"/>
      <c r="K8" s="2" t="s">
        <v>70</v>
      </c>
      <c r="M8" s="254" t="s">
        <v>1099</v>
      </c>
    </row>
    <row r="9" spans="2:13" ht="16" thickBot="1" x14ac:dyDescent="0.25">
      <c r="B9" s="13" t="s">
        <v>73</v>
      </c>
      <c r="E9" s="250" t="s">
        <v>54</v>
      </c>
      <c r="G9" s="200"/>
      <c r="M9" s="254" t="s">
        <v>1101</v>
      </c>
    </row>
    <row r="10" spans="2:13" ht="16" thickBot="1" x14ac:dyDescent="0.25">
      <c r="B10" s="36" t="s">
        <v>74</v>
      </c>
      <c r="E10" s="250" t="s">
        <v>55</v>
      </c>
      <c r="G10" s="200"/>
      <c r="K10" s="38" t="s">
        <v>395</v>
      </c>
      <c r="M10" s="254" t="s">
        <v>1100</v>
      </c>
    </row>
    <row r="11" spans="2:13" ht="16" thickBot="1" x14ac:dyDescent="0.25">
      <c r="B11" s="1" t="s">
        <v>75</v>
      </c>
      <c r="E11" s="251" t="s">
        <v>56</v>
      </c>
      <c r="K11" s="253" t="s">
        <v>409</v>
      </c>
      <c r="L11" s="58"/>
      <c r="M11" s="254" t="s">
        <v>1096</v>
      </c>
    </row>
    <row r="12" spans="2:13" ht="16" thickBot="1" x14ac:dyDescent="0.25">
      <c r="B12" s="2" t="s">
        <v>1094</v>
      </c>
      <c r="K12" s="254" t="s">
        <v>410</v>
      </c>
      <c r="L12" s="30"/>
      <c r="M12" s="254" t="s">
        <v>1102</v>
      </c>
    </row>
    <row r="13" spans="2:13" ht="16" thickBot="1" x14ac:dyDescent="0.25">
      <c r="E13" s="13" t="s">
        <v>14</v>
      </c>
      <c r="G13" s="38" t="s">
        <v>1444</v>
      </c>
      <c r="I13" s="38" t="s">
        <v>394</v>
      </c>
      <c r="K13" s="254" t="s">
        <v>411</v>
      </c>
      <c r="L13" s="30"/>
      <c r="M13" s="254" t="s">
        <v>1103</v>
      </c>
    </row>
    <row r="14" spans="2:13" x14ac:dyDescent="0.2">
      <c r="E14" s="36" t="s">
        <v>76</v>
      </c>
      <c r="G14" s="1" t="s">
        <v>1445</v>
      </c>
      <c r="I14" s="253" t="s">
        <v>2063</v>
      </c>
      <c r="K14" s="254" t="s">
        <v>50</v>
      </c>
      <c r="L14" s="30"/>
      <c r="M14" s="254" t="s">
        <v>50</v>
      </c>
    </row>
    <row r="15" spans="2:13" x14ac:dyDescent="0.2">
      <c r="E15" s="1" t="s">
        <v>77</v>
      </c>
      <c r="G15" s="1" t="s">
        <v>1446</v>
      </c>
      <c r="I15" s="254" t="s">
        <v>2062</v>
      </c>
      <c r="K15" s="254" t="s">
        <v>54</v>
      </c>
      <c r="L15" s="30"/>
      <c r="M15" s="254" t="s">
        <v>54</v>
      </c>
    </row>
    <row r="16" spans="2:13" x14ac:dyDescent="0.2">
      <c r="E16" s="1" t="s">
        <v>78</v>
      </c>
      <c r="G16" s="1" t="s">
        <v>1447</v>
      </c>
      <c r="I16" s="254" t="s">
        <v>2066</v>
      </c>
      <c r="K16" s="254" t="s">
        <v>412</v>
      </c>
      <c r="L16" s="30"/>
      <c r="M16" s="254" t="s">
        <v>412</v>
      </c>
    </row>
    <row r="17" spans="1:21" ht="16" x14ac:dyDescent="0.2">
      <c r="E17" s="35" t="s">
        <v>421</v>
      </c>
      <c r="G17" s="1" t="s">
        <v>1450</v>
      </c>
      <c r="I17" s="254" t="s">
        <v>2064</v>
      </c>
      <c r="K17" s="254" t="s">
        <v>2005</v>
      </c>
      <c r="L17" s="30"/>
      <c r="M17" s="254" t="s">
        <v>416</v>
      </c>
    </row>
    <row r="18" spans="1:21" ht="16" thickBot="1" x14ac:dyDescent="0.25">
      <c r="E18" s="1" t="s">
        <v>79</v>
      </c>
      <c r="G18" s="2"/>
      <c r="I18" s="254" t="s">
        <v>2065</v>
      </c>
      <c r="K18" s="254" t="s">
        <v>414</v>
      </c>
      <c r="L18" s="30"/>
      <c r="M18" s="254" t="s">
        <v>411</v>
      </c>
    </row>
    <row r="19" spans="1:21" ht="16" thickBot="1" x14ac:dyDescent="0.25">
      <c r="E19" s="1" t="s">
        <v>80</v>
      </c>
      <c r="I19" s="255" t="s">
        <v>1094</v>
      </c>
      <c r="K19" s="254" t="s">
        <v>415</v>
      </c>
      <c r="L19" s="30"/>
      <c r="M19" s="254" t="s">
        <v>417</v>
      </c>
    </row>
    <row r="20" spans="1:21" x14ac:dyDescent="0.2">
      <c r="E20" s="1" t="s">
        <v>81</v>
      </c>
      <c r="K20" s="254" t="s">
        <v>416</v>
      </c>
      <c r="L20" s="30"/>
      <c r="M20" s="254" t="s">
        <v>415</v>
      </c>
    </row>
    <row r="21" spans="1:21" ht="16" thickBot="1" x14ac:dyDescent="0.25">
      <c r="E21" s="2" t="s">
        <v>82</v>
      </c>
      <c r="K21" s="254" t="s">
        <v>417</v>
      </c>
      <c r="L21" s="30"/>
      <c r="M21" s="254" t="s">
        <v>410</v>
      </c>
    </row>
    <row r="22" spans="1:21" ht="16" thickBot="1" x14ac:dyDescent="0.25">
      <c r="E22" s="202" t="s">
        <v>2039</v>
      </c>
      <c r="K22" s="254" t="s">
        <v>418</v>
      </c>
      <c r="L22" s="30"/>
      <c r="M22" s="254" t="s">
        <v>418</v>
      </c>
    </row>
    <row r="23" spans="1:21" ht="16" thickBot="1" x14ac:dyDescent="0.25">
      <c r="E23" s="257" t="s">
        <v>421</v>
      </c>
      <c r="K23" s="256" t="s">
        <v>51</v>
      </c>
      <c r="L23" s="30"/>
      <c r="M23" s="255" t="s">
        <v>1094</v>
      </c>
    </row>
    <row r="24" spans="1:21" ht="14" customHeight="1" thickBot="1" x14ac:dyDescent="0.25">
      <c r="E24" s="258" t="s">
        <v>2018</v>
      </c>
      <c r="K24" s="255" t="s">
        <v>1094</v>
      </c>
      <c r="L24" s="30"/>
      <c r="M24" s="30"/>
    </row>
    <row r="25" spans="1:21" ht="14" customHeight="1" thickBot="1" x14ac:dyDescent="0.25">
      <c r="E25" s="259" t="s">
        <v>2022</v>
      </c>
      <c r="K25" s="225"/>
      <c r="L25" s="30"/>
      <c r="M25" s="30"/>
    </row>
    <row r="26" spans="1:21" ht="14" customHeight="1" thickBot="1" x14ac:dyDescent="0.25">
      <c r="E26" s="200"/>
      <c r="K26" s="225"/>
      <c r="L26" s="30"/>
      <c r="M26" s="30"/>
    </row>
    <row r="27" spans="1:21" s="197" customFormat="1" ht="27" thickBot="1" x14ac:dyDescent="0.25">
      <c r="A27" s="198"/>
      <c r="B27" s="198"/>
      <c r="C27" s="538" t="s">
        <v>1993</v>
      </c>
      <c r="D27" s="539"/>
      <c r="E27" s="539"/>
      <c r="F27" s="539"/>
      <c r="G27" s="539"/>
      <c r="H27" s="539"/>
      <c r="I27" s="539"/>
      <c r="J27" s="540"/>
      <c r="K27" s="540"/>
      <c r="L27" s="541"/>
      <c r="M27" s="538"/>
      <c r="N27" s="539"/>
      <c r="O27" s="539"/>
      <c r="P27" s="539"/>
      <c r="Q27" s="539"/>
      <c r="R27" s="539"/>
      <c r="S27" s="540"/>
      <c r="T27" s="540"/>
      <c r="U27" s="541"/>
    </row>
    <row r="28" spans="1:21" hidden="1" x14ac:dyDescent="0.2">
      <c r="M28" s="39" t="s">
        <v>418</v>
      </c>
    </row>
    <row r="29" spans="1:21" ht="16" thickBot="1" x14ac:dyDescent="0.25">
      <c r="D29" s="236"/>
    </row>
    <row r="30" spans="1:21" s="457" customFormat="1" ht="16" thickBot="1" x14ac:dyDescent="0.25">
      <c r="A30"/>
      <c r="B30" s="202" t="s">
        <v>2015</v>
      </c>
      <c r="C30" s="202" t="s">
        <v>2016</v>
      </c>
      <c r="D30" s="236"/>
      <c r="E30" s="38" t="s">
        <v>422</v>
      </c>
      <c r="F30"/>
      <c r="G30"/>
      <c r="H30"/>
      <c r="I30" s="203" t="s">
        <v>2006</v>
      </c>
    </row>
    <row r="31" spans="1:21" x14ac:dyDescent="0.2">
      <c r="B31" s="260" t="s">
        <v>2017</v>
      </c>
      <c r="C31" s="267">
        <v>2020</v>
      </c>
      <c r="D31" s="235"/>
      <c r="E31" s="264" t="s">
        <v>531</v>
      </c>
      <c r="I31" s="459" t="s">
        <v>2007</v>
      </c>
      <c r="J31" s="460"/>
      <c r="K31" s="460"/>
      <c r="L31" s="460"/>
      <c r="M31" s="460"/>
    </row>
    <row r="32" spans="1:21" x14ac:dyDescent="0.2">
      <c r="B32" s="261">
        <v>2020</v>
      </c>
      <c r="C32" s="268">
        <v>2021</v>
      </c>
      <c r="D32" s="235"/>
      <c r="E32" s="264" t="s">
        <v>424</v>
      </c>
      <c r="I32" s="461" t="s">
        <v>2008</v>
      </c>
      <c r="J32" s="460"/>
      <c r="K32" s="460"/>
      <c r="L32" s="460"/>
      <c r="M32" s="460"/>
    </row>
    <row r="33" spans="1:13" x14ac:dyDescent="0.2">
      <c r="B33" s="262">
        <v>2021</v>
      </c>
      <c r="C33" s="268">
        <v>2022</v>
      </c>
      <c r="D33" s="235"/>
      <c r="E33" s="264" t="s">
        <v>423</v>
      </c>
      <c r="I33" s="461" t="s">
        <v>2009</v>
      </c>
      <c r="J33" s="460"/>
      <c r="K33" s="460"/>
      <c r="L33" s="460"/>
      <c r="M33" s="460"/>
    </row>
    <row r="34" spans="1:13" x14ac:dyDescent="0.2">
      <c r="B34" s="262">
        <v>2022</v>
      </c>
      <c r="C34" s="268">
        <v>2023</v>
      </c>
      <c r="D34" s="235"/>
      <c r="E34" s="264" t="s">
        <v>426</v>
      </c>
      <c r="I34" s="461" t="s">
        <v>2010</v>
      </c>
      <c r="J34" s="460"/>
      <c r="K34" s="460"/>
      <c r="L34" s="460"/>
      <c r="M34" s="460"/>
    </row>
    <row r="35" spans="1:13" x14ac:dyDescent="0.2">
      <c r="B35" s="262">
        <v>2023</v>
      </c>
      <c r="C35" s="268">
        <v>2024</v>
      </c>
      <c r="D35" s="235"/>
      <c r="E35" s="264" t="s">
        <v>425</v>
      </c>
      <c r="I35" s="461" t="s">
        <v>2011</v>
      </c>
      <c r="J35" s="460"/>
      <c r="K35" s="460"/>
      <c r="L35" s="460"/>
      <c r="M35" s="460"/>
    </row>
    <row r="36" spans="1:13" x14ac:dyDescent="0.2">
      <c r="B36" s="262">
        <v>2024</v>
      </c>
      <c r="C36" s="268">
        <v>2025</v>
      </c>
      <c r="D36" s="235"/>
      <c r="E36" s="264" t="s">
        <v>428</v>
      </c>
      <c r="I36" s="461" t="s">
        <v>2012</v>
      </c>
      <c r="J36" s="460"/>
      <c r="K36" s="460"/>
      <c r="L36" s="460"/>
      <c r="M36" s="460"/>
    </row>
    <row r="37" spans="1:13" ht="16" thickBot="1" x14ac:dyDescent="0.25">
      <c r="B37" s="262">
        <v>2025</v>
      </c>
      <c r="C37" s="268">
        <v>2026</v>
      </c>
      <c r="D37" s="235"/>
      <c r="E37" s="265" t="s">
        <v>427</v>
      </c>
      <c r="I37" s="461" t="s">
        <v>2013</v>
      </c>
      <c r="J37" s="460"/>
      <c r="K37" s="460"/>
      <c r="L37" s="460"/>
      <c r="M37" s="460"/>
    </row>
    <row r="38" spans="1:13" ht="16" thickBot="1" x14ac:dyDescent="0.25">
      <c r="B38" s="262">
        <v>2026</v>
      </c>
      <c r="C38" s="268">
        <v>2027</v>
      </c>
      <c r="D38" s="234"/>
      <c r="I38" s="461" t="s">
        <v>2014</v>
      </c>
      <c r="J38" s="460"/>
      <c r="K38" s="460"/>
      <c r="L38" s="460"/>
      <c r="M38" s="460"/>
    </row>
    <row r="39" spans="1:13" s="458" customFormat="1" ht="16" thickBot="1" x14ac:dyDescent="0.25">
      <c r="A39"/>
      <c r="B39" s="262">
        <v>2027</v>
      </c>
      <c r="C39" s="268">
        <v>2028</v>
      </c>
      <c r="D39" s="205"/>
      <c r="E39" s="202" t="s">
        <v>1998</v>
      </c>
      <c r="F39"/>
      <c r="G39"/>
      <c r="H39"/>
      <c r="I39" s="462" t="s">
        <v>42</v>
      </c>
      <c r="J39" s="463"/>
      <c r="K39" s="464"/>
      <c r="L39" s="463"/>
      <c r="M39" s="463"/>
    </row>
    <row r="40" spans="1:13" x14ac:dyDescent="0.2">
      <c r="B40" s="262">
        <v>2028</v>
      </c>
      <c r="C40" s="268">
        <v>2029</v>
      </c>
      <c r="D40" s="205"/>
      <c r="E40" s="256" t="s">
        <v>531</v>
      </c>
      <c r="K40" s="201"/>
    </row>
    <row r="41" spans="1:13" x14ac:dyDescent="0.2">
      <c r="B41" s="262">
        <v>2029</v>
      </c>
      <c r="C41" s="268">
        <v>2030</v>
      </c>
      <c r="D41" s="205"/>
      <c r="E41" s="256" t="s">
        <v>1996</v>
      </c>
    </row>
    <row r="42" spans="1:13" ht="16" thickBot="1" x14ac:dyDescent="0.25">
      <c r="B42" s="263">
        <v>2030</v>
      </c>
      <c r="C42" s="229"/>
      <c r="D42" s="1"/>
      <c r="E42" s="256" t="s">
        <v>1997</v>
      </c>
    </row>
    <row r="43" spans="1:13" ht="16" thickBot="1" x14ac:dyDescent="0.25">
      <c r="E43" s="266" t="s">
        <v>1094</v>
      </c>
    </row>
    <row r="44" spans="1:13" ht="16" thickBot="1" x14ac:dyDescent="0.25">
      <c r="B44" s="200" t="s">
        <v>2019</v>
      </c>
    </row>
    <row r="45" spans="1:13" x14ac:dyDescent="0.2">
      <c r="B45" t="s">
        <v>2040</v>
      </c>
      <c r="K45" s="204" t="s">
        <v>20</v>
      </c>
    </row>
    <row r="46" spans="1:13" x14ac:dyDescent="0.2">
      <c r="K46" s="226" t="s">
        <v>35</v>
      </c>
    </row>
    <row r="47" spans="1:13" x14ac:dyDescent="0.2">
      <c r="K47" s="226" t="s">
        <v>33</v>
      </c>
    </row>
    <row r="48" spans="1:13" x14ac:dyDescent="0.2">
      <c r="K48" s="226" t="s">
        <v>37</v>
      </c>
    </row>
    <row r="49" spans="11:11" ht="16" thickBot="1" x14ac:dyDescent="0.25">
      <c r="K49" s="227" t="s">
        <v>2004</v>
      </c>
    </row>
  </sheetData>
  <mergeCells count="2">
    <mergeCell ref="C27:L27"/>
    <mergeCell ref="M27:U27"/>
  </mergeCells>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44"/>
  <sheetViews>
    <sheetView showGridLines="0" zoomScaleNormal="100" zoomScalePageLayoutView="70" workbookViewId="0">
      <selection activeCell="D15" sqref="D15"/>
    </sheetView>
  </sheetViews>
  <sheetFormatPr baseColWidth="10" defaultColWidth="0" defaultRowHeight="15" zeroHeight="1" x14ac:dyDescent="0.2"/>
  <cols>
    <col min="1" max="2" width="3.83203125" customWidth="1"/>
    <col min="3" max="3" width="15.6640625" customWidth="1"/>
    <col min="4" max="4" width="78.1640625" customWidth="1"/>
    <col min="5" max="5" width="6.83203125" customWidth="1"/>
    <col min="6" max="6" width="3.6640625" customWidth="1"/>
    <col min="7" max="16384" width="9" hidden="1"/>
  </cols>
  <sheetData>
    <row r="1" spans="1:6" x14ac:dyDescent="0.2">
      <c r="A1" s="33"/>
      <c r="B1" s="33"/>
      <c r="C1" s="33"/>
      <c r="D1" s="33"/>
      <c r="E1" s="33"/>
      <c r="F1" s="33"/>
    </row>
    <row r="2" spans="1:6" x14ac:dyDescent="0.2">
      <c r="A2" s="33"/>
      <c r="F2" s="33"/>
    </row>
    <row r="3" spans="1:6" x14ac:dyDescent="0.2">
      <c r="A3" s="33"/>
      <c r="C3" s="30" t="s">
        <v>2618</v>
      </c>
      <c r="F3" s="33"/>
    </row>
    <row r="4" spans="1:6" x14ac:dyDescent="0.2">
      <c r="A4" s="33"/>
      <c r="C4" s="30"/>
      <c r="F4" s="33"/>
    </row>
    <row r="5" spans="1:6" x14ac:dyDescent="0.2">
      <c r="A5" s="33"/>
      <c r="F5" s="33"/>
    </row>
    <row r="6" spans="1:6" ht="21" x14ac:dyDescent="0.25">
      <c r="A6" s="33"/>
      <c r="C6" s="544" t="s">
        <v>721</v>
      </c>
      <c r="D6" s="544"/>
      <c r="F6" s="33"/>
    </row>
    <row r="7" spans="1:6" x14ac:dyDescent="0.2">
      <c r="A7" s="33"/>
      <c r="F7" s="33"/>
    </row>
    <row r="8" spans="1:6" ht="16" thickBot="1" x14ac:dyDescent="0.25">
      <c r="A8" s="33"/>
      <c r="F8" s="33"/>
    </row>
    <row r="9" spans="1:6" ht="16" thickBot="1" x14ac:dyDescent="0.25">
      <c r="A9" s="33"/>
      <c r="C9" s="31" t="s">
        <v>57</v>
      </c>
      <c r="D9" s="27" t="s">
        <v>58</v>
      </c>
      <c r="F9" s="33"/>
    </row>
    <row r="10" spans="1:6" x14ac:dyDescent="0.2">
      <c r="A10" s="33"/>
      <c r="C10" s="542" t="s">
        <v>59</v>
      </c>
      <c r="D10" s="28" t="s">
        <v>60</v>
      </c>
      <c r="F10" s="33"/>
    </row>
    <row r="11" spans="1:6" ht="16" thickBot="1" x14ac:dyDescent="0.25">
      <c r="A11" s="33"/>
      <c r="C11" s="543"/>
      <c r="D11" s="29" t="s">
        <v>61</v>
      </c>
      <c r="F11" s="33"/>
    </row>
    <row r="12" spans="1:6" x14ac:dyDescent="0.2">
      <c r="A12" s="33"/>
      <c r="F12" s="33"/>
    </row>
    <row r="13" spans="1:6" x14ac:dyDescent="0.2">
      <c r="A13" s="33"/>
      <c r="C13" s="546" t="s">
        <v>62</v>
      </c>
      <c r="D13" s="546"/>
      <c r="F13" s="33"/>
    </row>
    <row r="14" spans="1:6" x14ac:dyDescent="0.2">
      <c r="A14" s="33"/>
      <c r="C14" s="545"/>
      <c r="F14" s="33"/>
    </row>
    <row r="15" spans="1:6" x14ac:dyDescent="0.2">
      <c r="A15" s="33"/>
      <c r="C15" s="545"/>
      <c r="F15" s="33"/>
    </row>
    <row r="16" spans="1:6" x14ac:dyDescent="0.2">
      <c r="A16" s="33"/>
      <c r="C16" s="545"/>
      <c r="F16" s="33"/>
    </row>
    <row r="17" spans="1:6" x14ac:dyDescent="0.2">
      <c r="A17" s="33"/>
      <c r="F17" s="33"/>
    </row>
    <row r="18" spans="1:6" x14ac:dyDescent="0.2">
      <c r="A18" s="33"/>
      <c r="F18" s="33"/>
    </row>
    <row r="19" spans="1:6" x14ac:dyDescent="0.2">
      <c r="A19" s="33"/>
      <c r="F19" s="33"/>
    </row>
    <row r="20" spans="1:6" x14ac:dyDescent="0.2">
      <c r="A20" s="33"/>
      <c r="F20" s="33"/>
    </row>
    <row r="21" spans="1:6" x14ac:dyDescent="0.2">
      <c r="A21" s="33"/>
      <c r="F21" s="33"/>
    </row>
    <row r="22" spans="1:6" x14ac:dyDescent="0.2">
      <c r="A22" s="33"/>
      <c r="F22" s="33"/>
    </row>
    <row r="23" spans="1:6" x14ac:dyDescent="0.2">
      <c r="A23" s="33"/>
      <c r="F23" s="33"/>
    </row>
    <row r="24" spans="1:6" x14ac:dyDescent="0.2">
      <c r="A24" s="33"/>
      <c r="F24" s="33"/>
    </row>
    <row r="25" spans="1:6" x14ac:dyDescent="0.2">
      <c r="A25" s="33"/>
      <c r="F25" s="33"/>
    </row>
    <row r="26" spans="1:6" x14ac:dyDescent="0.2">
      <c r="A26" s="33"/>
      <c r="F26" s="33"/>
    </row>
    <row r="27" spans="1:6" x14ac:dyDescent="0.2">
      <c r="A27" s="33"/>
      <c r="F27" s="33"/>
    </row>
    <row r="28" spans="1:6" x14ac:dyDescent="0.2">
      <c r="A28" s="33"/>
      <c r="F28" s="33"/>
    </row>
    <row r="29" spans="1:6" x14ac:dyDescent="0.2">
      <c r="A29" s="33"/>
      <c r="F29" s="33"/>
    </row>
    <row r="30" spans="1:6" x14ac:dyDescent="0.2">
      <c r="A30" s="33"/>
      <c r="F30" s="33"/>
    </row>
    <row r="31" spans="1:6" x14ac:dyDescent="0.2">
      <c r="A31" s="33"/>
      <c r="F31" s="33"/>
    </row>
    <row r="32" spans="1:6" x14ac:dyDescent="0.2">
      <c r="A32" s="33"/>
      <c r="F32" s="33"/>
    </row>
    <row r="33" spans="1:6" x14ac:dyDescent="0.2">
      <c r="A33" s="33"/>
      <c r="F33" s="33"/>
    </row>
    <row r="34" spans="1:6" x14ac:dyDescent="0.2">
      <c r="A34" s="33"/>
      <c r="F34" s="33"/>
    </row>
    <row r="35" spans="1:6" x14ac:dyDescent="0.2">
      <c r="A35" s="33"/>
      <c r="F35" s="33"/>
    </row>
    <row r="36" spans="1:6" ht="42" customHeight="1" thickBot="1" x14ac:dyDescent="0.25">
      <c r="A36" s="33"/>
      <c r="C36" s="547" t="s">
        <v>63</v>
      </c>
      <c r="D36" s="548"/>
      <c r="F36" s="33"/>
    </row>
    <row r="37" spans="1:6" x14ac:dyDescent="0.2">
      <c r="A37" s="33"/>
      <c r="C37" s="557" t="s">
        <v>64</v>
      </c>
      <c r="D37" s="558"/>
      <c r="F37" s="33"/>
    </row>
    <row r="38" spans="1:6" ht="100.5" customHeight="1" thickBot="1" x14ac:dyDescent="0.25">
      <c r="A38" s="33"/>
      <c r="C38" s="559"/>
      <c r="D38" s="560"/>
      <c r="F38" s="33"/>
    </row>
    <row r="39" spans="1:6" ht="34.5" customHeight="1" thickBot="1" x14ac:dyDescent="0.25">
      <c r="A39" s="33"/>
      <c r="C39" s="549" t="s">
        <v>65</v>
      </c>
      <c r="D39" s="550"/>
      <c r="F39" s="33"/>
    </row>
    <row r="40" spans="1:6" ht="73.25" customHeight="1" thickBot="1" x14ac:dyDescent="0.25">
      <c r="A40" s="33"/>
      <c r="C40" s="551" t="s">
        <v>66</v>
      </c>
      <c r="D40" s="552"/>
      <c r="F40" s="33"/>
    </row>
    <row r="41" spans="1:6" ht="43.25" customHeight="1" x14ac:dyDescent="0.2">
      <c r="A41" s="33"/>
      <c r="C41" s="553" t="s">
        <v>67</v>
      </c>
      <c r="D41" s="554"/>
      <c r="F41" s="33"/>
    </row>
    <row r="42" spans="1:6" ht="16" thickBot="1" x14ac:dyDescent="0.25">
      <c r="A42" s="33"/>
      <c r="C42" s="555"/>
      <c r="D42" s="556"/>
      <c r="F42" s="33"/>
    </row>
    <row r="43" spans="1:6" ht="8" customHeight="1" x14ac:dyDescent="0.2">
      <c r="A43" s="33"/>
      <c r="C43" s="32"/>
      <c r="D43" s="32"/>
      <c r="F43" s="33"/>
    </row>
    <row r="44" spans="1:6" ht="19.5" customHeight="1" x14ac:dyDescent="0.2">
      <c r="A44" s="33"/>
      <c r="B44" s="33"/>
      <c r="C44" s="33"/>
      <c r="D44" s="33"/>
      <c r="E44" s="33"/>
      <c r="F44" s="33"/>
    </row>
  </sheetData>
  <mergeCells count="10">
    <mergeCell ref="C39:D39"/>
    <mergeCell ref="C40:D40"/>
    <mergeCell ref="C41:D41"/>
    <mergeCell ref="C42:D42"/>
    <mergeCell ref="C37:D38"/>
    <mergeCell ref="C10:C11"/>
    <mergeCell ref="C6:D6"/>
    <mergeCell ref="C14:C16"/>
    <mergeCell ref="C13:D13"/>
    <mergeCell ref="C36:D36"/>
  </mergeCells>
  <pageMargins left="0.25" right="0.25" top="0.75" bottom="0.75" header="0.3" footer="0.3"/>
  <pageSetup scale="98" fitToHeight="3" orientation="portrait" horizontalDpi="4294967295" verticalDpi="429496729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sheetPr>
  <dimension ref="A1:T242"/>
  <sheetViews>
    <sheetView showGridLines="0" topLeftCell="A19" zoomScale="60" zoomScaleNormal="60" zoomScalePageLayoutView="55" workbookViewId="0">
      <selection activeCell="I55" sqref="I55"/>
    </sheetView>
  </sheetViews>
  <sheetFormatPr baseColWidth="10" defaultColWidth="0" defaultRowHeight="16" zeroHeight="1" x14ac:dyDescent="0.2"/>
  <cols>
    <col min="1" max="1" width="2.83203125" style="4" customWidth="1"/>
    <col min="2" max="2" width="1.5" style="4" customWidth="1"/>
    <col min="3" max="3" width="39.83203125" style="4" customWidth="1"/>
    <col min="4" max="4" width="28.83203125" style="4" customWidth="1"/>
    <col min="5" max="5" width="25.5" style="4" customWidth="1"/>
    <col min="6" max="7" width="28.33203125" style="4" customWidth="1"/>
    <col min="8" max="8" width="20.5" style="4" customWidth="1"/>
    <col min="9" max="9" width="21.1640625" style="4" customWidth="1"/>
    <col min="10" max="10" width="9" style="4" customWidth="1"/>
    <col min="11" max="11" width="22.6640625" style="4" customWidth="1"/>
    <col min="12" max="12" width="2.6640625" style="4" customWidth="1"/>
    <col min="13" max="13" width="3.1640625" style="4" customWidth="1"/>
    <col min="14" max="15" width="3.1640625" style="4" hidden="1" customWidth="1"/>
    <col min="16" max="16384" width="8.83203125" style="4" hidden="1"/>
  </cols>
  <sheetData>
    <row r="1" spans="1:13" ht="8.75" hidden="1" customHeight="1" x14ac:dyDescent="0.2"/>
    <row r="2" spans="1:13" x14ac:dyDescent="0.2">
      <c r="A2" s="5"/>
      <c r="B2" s="5"/>
      <c r="C2" s="5"/>
      <c r="D2" s="5"/>
      <c r="E2" s="5"/>
      <c r="F2" s="5"/>
      <c r="G2" s="5"/>
      <c r="H2" s="5"/>
      <c r="I2" s="5"/>
      <c r="J2" s="5"/>
      <c r="K2" s="5"/>
      <c r="L2" s="5"/>
      <c r="M2" s="5"/>
    </row>
    <row r="3" spans="1:13" ht="17" thickBot="1" x14ac:dyDescent="0.25">
      <c r="A3" s="5"/>
      <c r="M3" s="5"/>
    </row>
    <row r="4" spans="1:13" ht="27" thickBot="1" x14ac:dyDescent="0.25">
      <c r="A4" s="5"/>
      <c r="C4" s="561" t="s">
        <v>1993</v>
      </c>
      <c r="D4" s="562"/>
      <c r="E4" s="562"/>
      <c r="F4" s="562"/>
      <c r="G4" s="562"/>
      <c r="H4" s="562"/>
      <c r="I4" s="563"/>
      <c r="J4" s="563"/>
      <c r="K4" s="564"/>
      <c r="M4" s="5"/>
    </row>
    <row r="5" spans="1:13" ht="28" customHeight="1" x14ac:dyDescent="0.2">
      <c r="A5" s="5"/>
      <c r="F5" s="566"/>
      <c r="G5" s="566"/>
      <c r="H5" s="11"/>
      <c r="I5" s="6"/>
      <c r="J5" s="6"/>
      <c r="M5" s="5"/>
    </row>
    <row r="6" spans="1:13" ht="25" x14ac:dyDescent="0.2">
      <c r="A6" s="5"/>
      <c r="J6" s="34" t="s">
        <v>26</v>
      </c>
      <c r="M6" s="5"/>
    </row>
    <row r="7" spans="1:13" x14ac:dyDescent="0.2">
      <c r="A7" s="5"/>
      <c r="M7" s="5"/>
    </row>
    <row r="8" spans="1:13" ht="21.5" customHeight="1" x14ac:dyDescent="0.2">
      <c r="A8" s="5"/>
      <c r="C8" s="565" t="s">
        <v>27</v>
      </c>
      <c r="D8" s="565"/>
      <c r="E8" s="565"/>
      <c r="F8" s="565"/>
      <c r="G8" s="565"/>
      <c r="H8" s="565"/>
      <c r="I8" s="565"/>
      <c r="J8" s="565"/>
      <c r="K8" s="565"/>
      <c r="M8" s="5"/>
    </row>
    <row r="9" spans="1:13" ht="8.5" customHeight="1" x14ac:dyDescent="0.2">
      <c r="A9" s="5"/>
      <c r="C9" s="325"/>
      <c r="D9" s="325"/>
      <c r="E9" s="325"/>
      <c r="F9" s="325"/>
      <c r="G9" s="325"/>
      <c r="H9" s="325"/>
      <c r="I9" s="325"/>
      <c r="J9" s="325"/>
      <c r="K9" s="325"/>
      <c r="M9" s="5"/>
    </row>
    <row r="10" spans="1:13" ht="20.5" customHeight="1" thickBot="1" x14ac:dyDescent="0.25">
      <c r="A10" s="5"/>
      <c r="J10" s="574" t="s">
        <v>2374</v>
      </c>
      <c r="K10" s="574"/>
      <c r="M10" s="5"/>
    </row>
    <row r="11" spans="1:13" ht="34.5" customHeight="1" thickBot="1" x14ac:dyDescent="0.25">
      <c r="A11" s="5"/>
      <c r="C11" s="12" t="s">
        <v>28</v>
      </c>
      <c r="D11" s="7" t="s">
        <v>29</v>
      </c>
      <c r="F11" s="26" t="s">
        <v>1994</v>
      </c>
      <c r="G11" s="16" t="s">
        <v>30</v>
      </c>
      <c r="H11" s="17" t="s">
        <v>31</v>
      </c>
      <c r="J11" s="3"/>
      <c r="M11" s="5"/>
    </row>
    <row r="12" spans="1:13" ht="23" customHeight="1" thickBot="1" x14ac:dyDescent="0.25">
      <c r="A12" s="5"/>
      <c r="C12" s="8" t="s">
        <v>32</v>
      </c>
      <c r="D12" s="9">
        <v>15</v>
      </c>
      <c r="F12" s="25" t="s">
        <v>33</v>
      </c>
      <c r="G12" s="14">
        <f>COUNTIF('Partnership Plan template'!$AH$3:$AH$791,F12)</f>
        <v>85</v>
      </c>
      <c r="H12" s="15">
        <f>SUMIF('Partnership Plan template'!$AH$3:$AH$791,Dashboard1!F12,'Partnership Plan template'!AS3:AS791)</f>
        <v>982492202.36556304</v>
      </c>
      <c r="J12" s="3"/>
      <c r="M12" s="5"/>
    </row>
    <row r="13" spans="1:13" ht="18" thickBot="1" x14ac:dyDescent="0.25">
      <c r="A13" s="5"/>
      <c r="C13" s="8" t="s">
        <v>34</v>
      </c>
      <c r="D13" s="9">
        <v>56</v>
      </c>
      <c r="F13" s="25" t="s">
        <v>35</v>
      </c>
      <c r="G13" s="14">
        <f>COUNTIF('Partnership Plan template'!$AH$3:$AH$791,F13)</f>
        <v>203</v>
      </c>
      <c r="H13" s="15">
        <f>SUMIF('Partnership Plan template'!$AH$3:$AH$791,Dashboard1!F13,'Partnership Plan template'!AS3:AS791)</f>
        <v>4374592458.0161963</v>
      </c>
      <c r="J13" s="3"/>
      <c r="M13" s="5"/>
    </row>
    <row r="14" spans="1:13" ht="18" thickBot="1" x14ac:dyDescent="0.25">
      <c r="A14" s="5"/>
      <c r="C14" s="8" t="s">
        <v>36</v>
      </c>
      <c r="D14" s="9">
        <v>92</v>
      </c>
      <c r="F14" s="25" t="s">
        <v>37</v>
      </c>
      <c r="G14" s="14">
        <f>COUNTIF('Partnership Plan template'!$AH$3:$AH$791,F14)</f>
        <v>111</v>
      </c>
      <c r="H14" s="15">
        <f>SUMIF('Partnership Plan template'!$AH$3:$AH$791,Dashboard1!F14,'Partnership Plan template'!AS3:AS791)</f>
        <v>258049048.67510945</v>
      </c>
      <c r="J14" s="3"/>
      <c r="M14" s="5"/>
    </row>
    <row r="15" spans="1:13" ht="18" thickBot="1" x14ac:dyDescent="0.25">
      <c r="A15" s="5"/>
      <c r="C15" s="10" t="s">
        <v>40</v>
      </c>
      <c r="D15" s="241">
        <v>32</v>
      </c>
      <c r="F15" s="223" t="s">
        <v>41</v>
      </c>
      <c r="G15" s="80">
        <f>COUNTIF('Partnership Plan template'!$AH$3:$AH$791,F15)</f>
        <v>263</v>
      </c>
      <c r="H15" s="15">
        <f>SUMIF('Partnership Plan template'!$AH$3:$AH$791,Dashboard1!F15,'Partnership Plan template'!AS3:AS791)</f>
        <v>0</v>
      </c>
      <c r="J15" s="3"/>
      <c r="M15" s="5"/>
    </row>
    <row r="16" spans="1:13" ht="18" thickBot="1" x14ac:dyDescent="0.25">
      <c r="A16" s="5"/>
      <c r="C16" s="10" t="s">
        <v>38</v>
      </c>
      <c r="D16" s="241">
        <v>21</v>
      </c>
      <c r="F16" s="18" t="s">
        <v>43</v>
      </c>
      <c r="G16" s="19">
        <f>SUM(G12:G15)</f>
        <v>662</v>
      </c>
      <c r="H16" s="20">
        <f>SUM(H12:H15)</f>
        <v>5615133709.0568695</v>
      </c>
      <c r="J16" s="3"/>
      <c r="M16" s="5"/>
    </row>
    <row r="17" spans="1:20" ht="17" x14ac:dyDescent="0.2">
      <c r="A17" s="5"/>
      <c r="C17" s="10" t="s">
        <v>42</v>
      </c>
      <c r="D17" s="241">
        <v>3</v>
      </c>
      <c r="J17" s="3"/>
      <c r="M17" s="5"/>
    </row>
    <row r="18" spans="1:20" ht="17" thickBot="1" x14ac:dyDescent="0.25">
      <c r="A18" s="5"/>
      <c r="J18" s="3"/>
      <c r="M18" s="5"/>
    </row>
    <row r="19" spans="1:20" ht="17" x14ac:dyDescent="0.2">
      <c r="A19" s="5"/>
      <c r="C19" s="21" t="s">
        <v>44</v>
      </c>
      <c r="D19" s="22"/>
      <c r="E19" s="22"/>
      <c r="F19" s="22"/>
      <c r="G19" s="22"/>
      <c r="H19" s="22"/>
      <c r="I19" s="23"/>
      <c r="J19" s="3"/>
      <c r="M19" s="5"/>
    </row>
    <row r="20" spans="1:20" x14ac:dyDescent="0.2">
      <c r="A20" s="5"/>
      <c r="C20" s="569" t="s">
        <v>45</v>
      </c>
      <c r="D20" s="570"/>
      <c r="E20" s="570"/>
      <c r="F20" s="570"/>
      <c r="G20" s="570"/>
      <c r="H20" s="570"/>
      <c r="I20" s="571"/>
      <c r="J20" s="3"/>
      <c r="M20" s="5"/>
    </row>
    <row r="21" spans="1:20" ht="35" customHeight="1" x14ac:dyDescent="0.2">
      <c r="A21" s="5"/>
      <c r="C21" s="242" t="s">
        <v>33</v>
      </c>
      <c r="D21" s="572" t="s">
        <v>2075</v>
      </c>
      <c r="E21" s="572"/>
      <c r="F21" s="572"/>
      <c r="G21" s="572"/>
      <c r="H21" s="572"/>
      <c r="I21" s="573"/>
      <c r="J21" s="3"/>
      <c r="M21" s="5"/>
    </row>
    <row r="22" spans="1:20" ht="17" x14ac:dyDescent="0.2">
      <c r="A22" s="5"/>
      <c r="C22" s="242" t="s">
        <v>35</v>
      </c>
      <c r="D22" s="572" t="s">
        <v>2076</v>
      </c>
      <c r="E22" s="572"/>
      <c r="F22" s="572"/>
      <c r="G22" s="572"/>
      <c r="H22" s="572"/>
      <c r="I22" s="573"/>
      <c r="J22" s="3"/>
      <c r="M22" s="5"/>
    </row>
    <row r="23" spans="1:20" ht="17" x14ac:dyDescent="0.2">
      <c r="A23" s="5"/>
      <c r="C23" s="242" t="s">
        <v>37</v>
      </c>
      <c r="D23" s="572" t="s">
        <v>2077</v>
      </c>
      <c r="E23" s="572"/>
      <c r="F23" s="572"/>
      <c r="G23" s="572"/>
      <c r="H23" s="572"/>
      <c r="I23" s="573"/>
      <c r="J23" s="3"/>
      <c r="M23" s="5"/>
    </row>
    <row r="24" spans="1:20" ht="18" customHeight="1" thickBot="1" x14ac:dyDescent="0.25">
      <c r="A24" s="5"/>
      <c r="C24" s="242" t="s">
        <v>41</v>
      </c>
      <c r="D24" s="567" t="s">
        <v>2078</v>
      </c>
      <c r="E24" s="567"/>
      <c r="F24" s="567"/>
      <c r="G24" s="567"/>
      <c r="H24" s="567"/>
      <c r="I24" s="568"/>
      <c r="J24" s="3"/>
      <c r="M24" s="5"/>
    </row>
    <row r="25" spans="1:20" ht="18" customHeight="1" thickBot="1" x14ac:dyDescent="0.25">
      <c r="C25" s="217"/>
      <c r="D25" s="218"/>
      <c r="E25" s="218"/>
      <c r="F25" s="218"/>
      <c r="G25" s="218"/>
      <c r="H25" s="218"/>
      <c r="I25" s="218"/>
      <c r="J25" s="3"/>
      <c r="M25" s="5"/>
    </row>
    <row r="26" spans="1:20" s="197" customFormat="1" ht="27" thickBot="1" x14ac:dyDescent="0.25">
      <c r="A26" s="198"/>
      <c r="C26" s="565" t="s">
        <v>2375</v>
      </c>
      <c r="D26" s="565"/>
      <c r="E26" s="565"/>
      <c r="F26" s="565"/>
      <c r="G26" s="565"/>
      <c r="H26" s="565"/>
      <c r="I26" s="565"/>
      <c r="J26" s="565"/>
      <c r="K26" s="565"/>
      <c r="L26" s="538"/>
      <c r="M26" s="539"/>
      <c r="N26" s="539"/>
      <c r="O26" s="539"/>
      <c r="P26" s="539"/>
      <c r="Q26" s="539"/>
      <c r="R26" s="540"/>
      <c r="S26" s="540"/>
      <c r="T26" s="541"/>
    </row>
    <row r="27" spans="1:20" x14ac:dyDescent="0.2">
      <c r="J27" s="3"/>
      <c r="M27" s="5"/>
    </row>
    <row r="28" spans="1:20" ht="17" thickBot="1" x14ac:dyDescent="0.25">
      <c r="J28" s="3"/>
      <c r="M28" s="5"/>
    </row>
    <row r="29" spans="1:20" ht="18" thickBot="1" x14ac:dyDescent="0.25">
      <c r="A29" s="5"/>
      <c r="C29" s="219" t="s">
        <v>1995</v>
      </c>
      <c r="D29" s="220" t="s">
        <v>30</v>
      </c>
      <c r="E29" s="221" t="s">
        <v>31</v>
      </c>
      <c r="J29" s="3"/>
      <c r="M29" s="5"/>
    </row>
    <row r="30" spans="1:20" ht="18" thickBot="1" x14ac:dyDescent="0.25">
      <c r="A30" s="5"/>
      <c r="C30" s="199" t="s">
        <v>531</v>
      </c>
      <c r="D30" s="14">
        <f>COUNTIF('Partnership Plan template'!$AP$3:$AP$792,Dashboard1!C30)</f>
        <v>146</v>
      </c>
      <c r="E30" s="15">
        <f>SUMIF('Partnership Plan template'!$AP$3:$AP$792, Dashboard1!C30,'Partnership Plan template'!T3:T792)</f>
        <v>1063058340.2240413</v>
      </c>
      <c r="J30" s="3"/>
      <c r="M30" s="5"/>
    </row>
    <row r="31" spans="1:20" ht="18" thickBot="1" x14ac:dyDescent="0.25">
      <c r="A31" s="5"/>
      <c r="C31" s="199" t="s">
        <v>1996</v>
      </c>
      <c r="D31" s="14">
        <f>COUNTIF('Partnership Plan template'!$AP$3:$AP$792,Dashboard1!C31)</f>
        <v>45</v>
      </c>
      <c r="E31" s="15">
        <f>SUMIF('Partnership Plan template'!$AP$3:$AP$792, Dashboard1!C31,'Partnership Plan template'!T3:T792)</f>
        <v>381843559.42107892</v>
      </c>
      <c r="J31" s="3"/>
      <c r="M31" s="5"/>
    </row>
    <row r="32" spans="1:20" ht="18" thickBot="1" x14ac:dyDescent="0.25">
      <c r="A32" s="5"/>
      <c r="C32" s="199" t="s">
        <v>1997</v>
      </c>
      <c r="D32" s="14">
        <f>COUNTIF('Partnership Plan template'!$AP$3:$AP$792,Dashboard1!C32)</f>
        <v>209</v>
      </c>
      <c r="E32" s="15">
        <f>SUMIF('Partnership Plan template'!$AP$3:$AP$792, Dashboard1!C32,'Partnership Plan template'!T3:T792)</f>
        <v>3313737720.067399</v>
      </c>
      <c r="J32" s="3"/>
      <c r="M32" s="5"/>
    </row>
    <row r="33" spans="1:13" ht="18" thickBot="1" x14ac:dyDescent="0.25">
      <c r="A33" s="5"/>
      <c r="C33" s="18" t="s">
        <v>43</v>
      </c>
      <c r="D33" s="19">
        <f>SUM(D30:D32)</f>
        <v>400</v>
      </c>
      <c r="E33" s="20">
        <f>SUM(E30:E32)</f>
        <v>4758639619.7125187</v>
      </c>
      <c r="J33" s="3"/>
      <c r="M33" s="5"/>
    </row>
    <row r="34" spans="1:13" x14ac:dyDescent="0.2">
      <c r="A34" s="5"/>
      <c r="J34" s="3"/>
      <c r="M34" s="5"/>
    </row>
    <row r="35" spans="1:13" x14ac:dyDescent="0.2">
      <c r="A35" s="5"/>
      <c r="J35" s="3"/>
      <c r="M35" s="5"/>
    </row>
    <row r="36" spans="1:13" x14ac:dyDescent="0.2">
      <c r="A36" s="5"/>
      <c r="J36" s="3"/>
      <c r="M36" s="5"/>
    </row>
    <row r="37" spans="1:13" x14ac:dyDescent="0.2">
      <c r="A37" s="5"/>
      <c r="J37" s="3"/>
      <c r="M37" s="5"/>
    </row>
    <row r="38" spans="1:13" ht="17" thickBot="1" x14ac:dyDescent="0.25">
      <c r="A38" s="5"/>
      <c r="J38" s="3"/>
      <c r="M38" s="5"/>
    </row>
    <row r="39" spans="1:13" ht="17" x14ac:dyDescent="0.2">
      <c r="A39" s="5"/>
      <c r="C39" s="224" t="s">
        <v>2376</v>
      </c>
      <c r="D39" s="224"/>
      <c r="E39" s="224"/>
      <c r="J39" s="3"/>
      <c r="M39" s="5"/>
    </row>
    <row r="40" spans="1:13" ht="17" thickBot="1" x14ac:dyDescent="0.25">
      <c r="A40" s="5"/>
      <c r="J40" s="3"/>
      <c r="M40" s="5"/>
    </row>
    <row r="41" spans="1:13" ht="18" thickBot="1" x14ac:dyDescent="0.25">
      <c r="A41" s="5"/>
      <c r="C41" s="219" t="s">
        <v>1995</v>
      </c>
      <c r="D41" s="220" t="s">
        <v>30</v>
      </c>
      <c r="E41" s="221" t="s">
        <v>31</v>
      </c>
      <c r="J41" s="3"/>
      <c r="M41" s="5"/>
    </row>
    <row r="42" spans="1:13" ht="18" thickBot="1" x14ac:dyDescent="0.25">
      <c r="A42" s="5"/>
      <c r="C42" s="199" t="s">
        <v>1999</v>
      </c>
      <c r="D42" s="14">
        <f>D30</f>
        <v>146</v>
      </c>
      <c r="E42" s="15">
        <f>E30</f>
        <v>1063058340.2240413</v>
      </c>
      <c r="J42" s="3"/>
      <c r="M42" s="5"/>
    </row>
    <row r="43" spans="1:13" ht="18" thickBot="1" x14ac:dyDescent="0.25">
      <c r="A43" s="5"/>
      <c r="C43" s="199" t="s">
        <v>2000</v>
      </c>
      <c r="D43" s="14">
        <f>SUM(D31:D32)</f>
        <v>254</v>
      </c>
      <c r="E43" s="15">
        <f>SUM(E31:E32)</f>
        <v>3695581279.4884777</v>
      </c>
      <c r="J43" s="3"/>
      <c r="M43" s="5"/>
    </row>
    <row r="44" spans="1:13" ht="18" thickBot="1" x14ac:dyDescent="0.25">
      <c r="A44" s="5"/>
      <c r="C44" s="18" t="s">
        <v>43</v>
      </c>
      <c r="D44" s="19">
        <f>SUM(D42:D43)</f>
        <v>400</v>
      </c>
      <c r="E44" s="20">
        <f>SUM(E42:E43)</f>
        <v>4758639619.7125187</v>
      </c>
      <c r="J44" s="3"/>
      <c r="M44" s="5"/>
    </row>
    <row r="45" spans="1:13" ht="17" x14ac:dyDescent="0.2">
      <c r="A45" s="5"/>
      <c r="C45" s="222" t="s">
        <v>2001</v>
      </c>
      <c r="D45" s="222"/>
      <c r="E45" s="222"/>
      <c r="J45" s="3"/>
      <c r="M45" s="5"/>
    </row>
    <row r="46" spans="1:13" x14ac:dyDescent="0.2">
      <c r="A46" s="5"/>
      <c r="J46" s="3"/>
      <c r="M46" s="5"/>
    </row>
    <row r="47" spans="1:13" x14ac:dyDescent="0.2">
      <c r="A47" s="5"/>
      <c r="J47" s="3"/>
      <c r="M47" s="5"/>
    </row>
    <row r="48" spans="1:13" x14ac:dyDescent="0.2">
      <c r="A48" s="5"/>
      <c r="J48" s="3"/>
      <c r="M48" s="5"/>
    </row>
    <row r="49" spans="1:13" ht="17" thickBot="1" x14ac:dyDescent="0.25">
      <c r="A49" s="5"/>
      <c r="J49" s="3"/>
      <c r="M49" s="5"/>
    </row>
    <row r="50" spans="1:13" ht="17" x14ac:dyDescent="0.2">
      <c r="A50" s="5"/>
      <c r="C50" s="224" t="s">
        <v>2308</v>
      </c>
      <c r="D50" s="224"/>
      <c r="E50" s="224"/>
      <c r="J50" s="3"/>
      <c r="M50" s="5"/>
    </row>
    <row r="51" spans="1:13" x14ac:dyDescent="0.2">
      <c r="A51" s="5"/>
      <c r="J51" s="3"/>
      <c r="M51" s="5"/>
    </row>
    <row r="52" spans="1:13" x14ac:dyDescent="0.2">
      <c r="A52" s="5"/>
      <c r="F52" s="320"/>
      <c r="J52" s="3"/>
      <c r="M52" s="5"/>
    </row>
    <row r="53" spans="1:13" x14ac:dyDescent="0.2">
      <c r="A53" s="5"/>
      <c r="F53" s="320"/>
      <c r="J53" s="3"/>
      <c r="M53" s="5"/>
    </row>
    <row r="54" spans="1:13" x14ac:dyDescent="0.2">
      <c r="A54" s="5"/>
      <c r="C54" s="332" t="s">
        <v>2377</v>
      </c>
      <c r="D54" s="332" t="s">
        <v>2378</v>
      </c>
      <c r="E54" s="332" t="s">
        <v>2311</v>
      </c>
      <c r="F54" s="332" t="s">
        <v>2312</v>
      </c>
      <c r="G54" s="454" t="s">
        <v>2615</v>
      </c>
      <c r="H54" s="455" t="s">
        <v>2616</v>
      </c>
      <c r="J54" s="3"/>
      <c r="M54" s="5"/>
    </row>
    <row r="55" spans="1:13" x14ac:dyDescent="0.2">
      <c r="A55" s="5"/>
      <c r="C55" s="332" t="s">
        <v>2309</v>
      </c>
      <c r="D55" s="333">
        <v>5101000000</v>
      </c>
      <c r="E55" s="334">
        <f>E33</f>
        <v>4758639619.7125187</v>
      </c>
      <c r="F55" s="335">
        <f>D55-E55</f>
        <v>342360380.28748131</v>
      </c>
      <c r="G55" s="452">
        <f>E55/D55</f>
        <v>0.93288367373309522</v>
      </c>
      <c r="H55" s="453">
        <f>F55/D55</f>
        <v>6.711632626690478E-2</v>
      </c>
      <c r="J55" s="3"/>
      <c r="M55" s="5"/>
    </row>
    <row r="56" spans="1:13" x14ac:dyDescent="0.2">
      <c r="A56" s="5"/>
      <c r="C56" s="332" t="s">
        <v>2310</v>
      </c>
      <c r="D56" s="333">
        <v>5939000000</v>
      </c>
      <c r="E56" s="334">
        <v>0</v>
      </c>
      <c r="F56" s="335">
        <f t="shared" ref="F56:F57" si="0">D56-E56</f>
        <v>5939000000</v>
      </c>
      <c r="G56" s="452">
        <f t="shared" ref="G56:G57" si="1">E56/D56</f>
        <v>0</v>
      </c>
      <c r="H56" s="453">
        <f t="shared" ref="H56:H57" si="2">F56/D56</f>
        <v>1</v>
      </c>
      <c r="J56" s="3"/>
      <c r="M56" s="5"/>
    </row>
    <row r="57" spans="1:13" x14ac:dyDescent="0.2">
      <c r="A57" s="5"/>
      <c r="C57" s="332" t="s">
        <v>43</v>
      </c>
      <c r="D57" s="336">
        <f>SUM(D55:D56)</f>
        <v>11040000000</v>
      </c>
      <c r="E57" s="334">
        <f>SUM(E55:E56)</f>
        <v>4758639619.7125187</v>
      </c>
      <c r="F57" s="337">
        <f t="shared" si="0"/>
        <v>6281360380.2874813</v>
      </c>
      <c r="G57" s="452">
        <f t="shared" si="1"/>
        <v>0.43103619743772814</v>
      </c>
      <c r="H57" s="453">
        <f t="shared" si="2"/>
        <v>0.56896380256227186</v>
      </c>
      <c r="J57" s="3"/>
      <c r="M57" s="5"/>
    </row>
    <row r="58" spans="1:13" x14ac:dyDescent="0.2">
      <c r="A58" s="5"/>
      <c r="F58" s="320"/>
      <c r="J58" s="3"/>
      <c r="M58" s="5"/>
    </row>
    <row r="59" spans="1:13" x14ac:dyDescent="0.2">
      <c r="A59" s="5"/>
      <c r="D59" s="321"/>
      <c r="E59" s="321"/>
      <c r="F59" s="320"/>
      <c r="J59" s="3"/>
      <c r="M59" s="5"/>
    </row>
    <row r="60" spans="1:13" x14ac:dyDescent="0.2">
      <c r="A60" s="5"/>
      <c r="J60" s="3"/>
      <c r="M60" s="5"/>
    </row>
    <row r="61" spans="1:13" x14ac:dyDescent="0.2">
      <c r="A61" s="5"/>
      <c r="J61" s="3"/>
      <c r="M61" s="5"/>
    </row>
    <row r="62" spans="1:13" x14ac:dyDescent="0.2">
      <c r="A62" s="5"/>
      <c r="J62" s="3"/>
      <c r="M62" s="5"/>
    </row>
    <row r="63" spans="1:13" x14ac:dyDescent="0.2">
      <c r="A63" s="5"/>
      <c r="J63" s="3"/>
      <c r="M63" s="5"/>
    </row>
    <row r="64" spans="1:13" x14ac:dyDescent="0.2">
      <c r="A64" s="5"/>
      <c r="J64" s="3"/>
      <c r="M64" s="5"/>
    </row>
    <row r="65" spans="1:13" x14ac:dyDescent="0.2">
      <c r="A65" s="5"/>
      <c r="J65" s="3"/>
      <c r="M65" s="5"/>
    </row>
    <row r="66" spans="1:13" x14ac:dyDescent="0.2">
      <c r="A66" s="5"/>
      <c r="J66" s="3"/>
      <c r="M66" s="5"/>
    </row>
    <row r="67" spans="1:13" x14ac:dyDescent="0.2">
      <c r="A67" s="5"/>
      <c r="J67" s="3"/>
      <c r="M67" s="5"/>
    </row>
    <row r="68" spans="1:13" x14ac:dyDescent="0.2">
      <c r="A68" s="5"/>
      <c r="J68" s="3"/>
      <c r="M68" s="5"/>
    </row>
    <row r="69" spans="1:13" x14ac:dyDescent="0.2">
      <c r="A69" s="5"/>
      <c r="J69" s="3"/>
      <c r="M69" s="5"/>
    </row>
    <row r="70" spans="1:13" x14ac:dyDescent="0.2">
      <c r="A70" s="5"/>
      <c r="J70" s="3"/>
      <c r="M70" s="5"/>
    </row>
    <row r="71" spans="1:13" x14ac:dyDescent="0.2">
      <c r="A71" s="5"/>
      <c r="J71" s="3"/>
      <c r="M71" s="5"/>
    </row>
    <row r="72" spans="1:13" x14ac:dyDescent="0.2">
      <c r="A72" s="5"/>
      <c r="J72" s="3"/>
      <c r="M72" s="5"/>
    </row>
    <row r="73" spans="1:13" x14ac:dyDescent="0.2">
      <c r="A73" s="5"/>
      <c r="J73" s="3"/>
      <c r="M73" s="5"/>
    </row>
    <row r="74" spans="1:13" x14ac:dyDescent="0.2">
      <c r="A74" s="5"/>
      <c r="J74" s="3"/>
      <c r="M74" s="5"/>
    </row>
    <row r="75" spans="1:13" x14ac:dyDescent="0.2">
      <c r="A75" s="5"/>
      <c r="J75" s="3"/>
      <c r="M75" s="5"/>
    </row>
    <row r="76" spans="1:13" x14ac:dyDescent="0.2">
      <c r="A76" s="5"/>
      <c r="J76" s="3"/>
      <c r="M76" s="5"/>
    </row>
    <row r="77" spans="1:13" ht="17" thickBot="1" x14ac:dyDescent="0.25">
      <c r="A77" s="5"/>
      <c r="J77" s="3"/>
      <c r="M77" s="5"/>
    </row>
    <row r="78" spans="1:13" ht="17" x14ac:dyDescent="0.2">
      <c r="A78" s="5"/>
      <c r="C78" s="224" t="s">
        <v>2002</v>
      </c>
      <c r="D78" s="224"/>
      <c r="E78" s="224"/>
      <c r="J78" s="3"/>
      <c r="M78" s="5"/>
    </row>
    <row r="79" spans="1:13" x14ac:dyDescent="0.2">
      <c r="A79" s="5"/>
      <c r="J79" s="3"/>
      <c r="M79" s="5"/>
    </row>
    <row r="80" spans="1:13" x14ac:dyDescent="0.2">
      <c r="A80" s="5"/>
      <c r="J80" s="3"/>
      <c r="M80" s="5"/>
    </row>
    <row r="81" spans="1:13" ht="21" x14ac:dyDescent="0.25">
      <c r="A81" s="5"/>
      <c r="C81" s="284" t="s">
        <v>2377</v>
      </c>
      <c r="D81" s="284" t="s">
        <v>2383</v>
      </c>
      <c r="E81" s="284" t="s">
        <v>2379</v>
      </c>
      <c r="F81" s="284" t="s">
        <v>2380</v>
      </c>
      <c r="G81" s="284" t="s">
        <v>2381</v>
      </c>
      <c r="H81" s="284" t="s">
        <v>2382</v>
      </c>
      <c r="J81" s="3"/>
      <c r="M81" s="5"/>
    </row>
    <row r="82" spans="1:13" ht="21" x14ac:dyDescent="0.25">
      <c r="A82" s="5"/>
      <c r="C82" s="284" t="s">
        <v>2384</v>
      </c>
      <c r="D82" s="285"/>
      <c r="E82" s="286"/>
      <c r="F82" s="322"/>
      <c r="G82" s="331"/>
      <c r="H82" s="331"/>
      <c r="J82" s="3"/>
      <c r="M82" s="5"/>
    </row>
    <row r="83" spans="1:13" ht="21" x14ac:dyDescent="0.25">
      <c r="A83" s="5"/>
      <c r="C83" s="326"/>
      <c r="D83" s="327"/>
      <c r="E83" s="324"/>
      <c r="F83" s="328"/>
      <c r="J83" s="3"/>
      <c r="M83" s="5"/>
    </row>
    <row r="84" spans="1:13" ht="21" x14ac:dyDescent="0.25">
      <c r="A84" s="5"/>
      <c r="C84" s="326"/>
      <c r="D84" s="329"/>
      <c r="E84" s="324"/>
      <c r="F84" s="330"/>
      <c r="J84" s="3"/>
      <c r="M84" s="5"/>
    </row>
    <row r="85" spans="1:13" x14ac:dyDescent="0.2">
      <c r="A85" s="5"/>
      <c r="J85" s="3"/>
      <c r="M85" s="5"/>
    </row>
    <row r="86" spans="1:13" x14ac:dyDescent="0.2">
      <c r="A86" s="5"/>
      <c r="J86" s="3"/>
      <c r="M86" s="5"/>
    </row>
    <row r="87" spans="1:13" x14ac:dyDescent="0.2">
      <c r="A87" s="5"/>
      <c r="J87" s="3"/>
      <c r="M87" s="5"/>
    </row>
    <row r="88" spans="1:13" x14ac:dyDescent="0.2">
      <c r="A88" s="5"/>
      <c r="J88" s="3"/>
      <c r="M88" s="5"/>
    </row>
    <row r="89" spans="1:13" x14ac:dyDescent="0.2">
      <c r="A89" s="5"/>
      <c r="J89" s="3"/>
      <c r="M89" s="5"/>
    </row>
    <row r="90" spans="1:13" x14ac:dyDescent="0.2">
      <c r="A90" s="5"/>
      <c r="J90" s="3"/>
      <c r="M90" s="5"/>
    </row>
    <row r="91" spans="1:13" x14ac:dyDescent="0.2">
      <c r="A91" s="5"/>
      <c r="J91" s="3"/>
      <c r="M91" s="5"/>
    </row>
    <row r="92" spans="1:13" x14ac:dyDescent="0.2">
      <c r="A92" s="5"/>
      <c r="J92" s="3"/>
      <c r="M92" s="5"/>
    </row>
    <row r="93" spans="1:13" x14ac:dyDescent="0.2">
      <c r="A93" s="5"/>
      <c r="J93" s="3"/>
      <c r="M93" s="5"/>
    </row>
    <row r="94" spans="1:13" x14ac:dyDescent="0.2">
      <c r="A94" s="5"/>
      <c r="J94" s="3"/>
      <c r="M94" s="5"/>
    </row>
    <row r="95" spans="1:13" x14ac:dyDescent="0.2">
      <c r="A95" s="5"/>
      <c r="J95" s="3"/>
      <c r="M95" s="5"/>
    </row>
    <row r="96" spans="1:13" x14ac:dyDescent="0.2">
      <c r="A96" s="5"/>
      <c r="J96" s="3"/>
      <c r="M96" s="5"/>
    </row>
    <row r="97" spans="1:13" x14ac:dyDescent="0.2">
      <c r="A97" s="5"/>
      <c r="J97" s="3"/>
      <c r="M97" s="5"/>
    </row>
    <row r="98" spans="1:13" x14ac:dyDescent="0.2">
      <c r="A98" s="5"/>
      <c r="J98" s="3"/>
      <c r="M98" s="5"/>
    </row>
    <row r="99" spans="1:13" x14ac:dyDescent="0.2">
      <c r="A99" s="5"/>
      <c r="J99" s="3"/>
      <c r="M99" s="5"/>
    </row>
    <row r="100" spans="1:13" x14ac:dyDescent="0.2">
      <c r="A100" s="5"/>
      <c r="J100" s="3"/>
      <c r="M100" s="5"/>
    </row>
    <row r="101" spans="1:13" x14ac:dyDescent="0.2">
      <c r="A101" s="5"/>
      <c r="J101" s="3"/>
      <c r="M101" s="5"/>
    </row>
    <row r="102" spans="1:13" x14ac:dyDescent="0.2">
      <c r="A102" s="5"/>
      <c r="J102" s="3"/>
      <c r="M102" s="5"/>
    </row>
    <row r="103" spans="1:13" x14ac:dyDescent="0.2">
      <c r="A103" s="5"/>
      <c r="J103" s="3"/>
      <c r="M103" s="5"/>
    </row>
    <row r="104" spans="1:13" x14ac:dyDescent="0.2">
      <c r="A104" s="5"/>
      <c r="J104" s="3"/>
      <c r="M104" s="5"/>
    </row>
    <row r="105" spans="1:13" x14ac:dyDescent="0.2">
      <c r="A105" s="5"/>
      <c r="J105" s="3"/>
      <c r="M105" s="5"/>
    </row>
    <row r="106" spans="1:13" x14ac:dyDescent="0.2">
      <c r="A106" s="5"/>
      <c r="J106" s="3"/>
      <c r="M106" s="5"/>
    </row>
    <row r="107" spans="1:13" x14ac:dyDescent="0.2">
      <c r="A107" s="5"/>
      <c r="J107" s="3"/>
      <c r="M107" s="5"/>
    </row>
    <row r="108" spans="1:13" x14ac:dyDescent="0.2">
      <c r="A108" s="5"/>
      <c r="J108" s="3"/>
      <c r="M108" s="5"/>
    </row>
    <row r="109" spans="1:13" x14ac:dyDescent="0.2">
      <c r="A109" s="5"/>
      <c r="J109" s="3"/>
      <c r="M109" s="5"/>
    </row>
    <row r="110" spans="1:13" x14ac:dyDescent="0.2">
      <c r="A110" s="5"/>
      <c r="J110" s="3"/>
      <c r="M110" s="5"/>
    </row>
    <row r="111" spans="1:13" x14ac:dyDescent="0.2">
      <c r="A111" s="5"/>
      <c r="J111" s="3"/>
      <c r="M111" s="5"/>
    </row>
    <row r="112" spans="1:13" x14ac:dyDescent="0.2">
      <c r="A112" s="5"/>
      <c r="J112" s="3"/>
      <c r="M112" s="5"/>
    </row>
    <row r="113" spans="1:13" x14ac:dyDescent="0.2">
      <c r="A113" s="5"/>
      <c r="J113" s="3"/>
      <c r="M113" s="5"/>
    </row>
    <row r="114" spans="1:13" x14ac:dyDescent="0.2">
      <c r="A114" s="5"/>
      <c r="J114" s="3"/>
      <c r="M114" s="5"/>
    </row>
    <row r="115" spans="1:13" x14ac:dyDescent="0.2">
      <c r="A115" s="5"/>
      <c r="J115" s="3"/>
      <c r="M115" s="5"/>
    </row>
    <row r="116" spans="1:13" x14ac:dyDescent="0.2">
      <c r="A116" s="5"/>
      <c r="J116" s="3"/>
      <c r="M116" s="5"/>
    </row>
    <row r="117" spans="1:13" x14ac:dyDescent="0.2">
      <c r="A117" s="5"/>
      <c r="J117" s="3"/>
      <c r="M117" s="5"/>
    </row>
    <row r="118" spans="1:13" x14ac:dyDescent="0.2">
      <c r="A118" s="5"/>
      <c r="J118" s="3"/>
      <c r="M118" s="5"/>
    </row>
    <row r="119" spans="1:13" x14ac:dyDescent="0.2">
      <c r="A119" s="5"/>
      <c r="J119" s="3"/>
      <c r="M119" s="5"/>
    </row>
    <row r="120" spans="1:13" x14ac:dyDescent="0.2">
      <c r="A120" s="5"/>
      <c r="J120" s="3"/>
      <c r="M120" s="5"/>
    </row>
    <row r="121" spans="1:13" x14ac:dyDescent="0.2">
      <c r="A121" s="5"/>
      <c r="J121" s="3"/>
      <c r="M121" s="5"/>
    </row>
    <row r="122" spans="1:13" x14ac:dyDescent="0.2">
      <c r="A122" s="5"/>
      <c r="J122" s="3"/>
      <c r="M122" s="5"/>
    </row>
    <row r="123" spans="1:13" x14ac:dyDescent="0.2">
      <c r="A123" s="5"/>
      <c r="J123" s="3"/>
      <c r="M123" s="5"/>
    </row>
    <row r="124" spans="1:13" x14ac:dyDescent="0.2">
      <c r="A124" s="5"/>
      <c r="J124" s="3"/>
      <c r="M124" s="5"/>
    </row>
    <row r="125" spans="1:13" x14ac:dyDescent="0.2">
      <c r="A125" s="5"/>
      <c r="J125" s="3"/>
      <c r="M125" s="5"/>
    </row>
    <row r="126" spans="1:13" x14ac:dyDescent="0.2"/>
    <row r="127" spans="1:13" x14ac:dyDescent="0.2"/>
    <row r="128" spans="1:13"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sheetData>
  <mergeCells count="11">
    <mergeCell ref="L26:T26"/>
    <mergeCell ref="C4:K4"/>
    <mergeCell ref="C8:K8"/>
    <mergeCell ref="F5:G5"/>
    <mergeCell ref="D24:I24"/>
    <mergeCell ref="C20:I20"/>
    <mergeCell ref="D21:I21"/>
    <mergeCell ref="D22:I22"/>
    <mergeCell ref="D23:I23"/>
    <mergeCell ref="C26:K26"/>
    <mergeCell ref="J10:K10"/>
  </mergeCells>
  <phoneticPr fontId="1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E167"/>
  <sheetViews>
    <sheetView topLeftCell="A91" zoomScale="74" zoomScaleNormal="74" workbookViewId="0">
      <selection activeCell="G115" sqref="G115"/>
    </sheetView>
  </sheetViews>
  <sheetFormatPr baseColWidth="10" defaultColWidth="8.83203125" defaultRowHeight="15" x14ac:dyDescent="0.2"/>
  <cols>
    <col min="1" max="1" width="33" bestFit="1" customWidth="1"/>
    <col min="2" max="2" width="15.33203125" bestFit="1" customWidth="1"/>
    <col min="3" max="3" width="13.5" bestFit="1" customWidth="1"/>
    <col min="4" max="4" width="11.83203125" bestFit="1" customWidth="1"/>
    <col min="5" max="6" width="13.5" bestFit="1" customWidth="1"/>
    <col min="7" max="7" width="15.83203125" bestFit="1" customWidth="1"/>
    <col min="8" max="8" width="13.5" bestFit="1" customWidth="1"/>
  </cols>
  <sheetData>
    <row r="1" spans="1:2" ht="16" thickBot="1" x14ac:dyDescent="0.25"/>
    <row r="2" spans="1:2" ht="16" x14ac:dyDescent="0.2">
      <c r="A2" s="159" t="s">
        <v>1709</v>
      </c>
      <c r="B2" s="160"/>
    </row>
    <row r="3" spans="1:2" x14ac:dyDescent="0.2">
      <c r="A3" s="154" t="s">
        <v>1451</v>
      </c>
      <c r="B3" s="74" t="s">
        <v>1670</v>
      </c>
    </row>
    <row r="4" spans="1:2" x14ac:dyDescent="0.2">
      <c r="A4" s="155" t="s">
        <v>409</v>
      </c>
      <c r="B4" s="161">
        <v>1088548518.3249247</v>
      </c>
    </row>
    <row r="5" spans="1:2" x14ac:dyDescent="0.2">
      <c r="A5" s="155" t="s">
        <v>1099</v>
      </c>
      <c r="B5" s="161">
        <v>95113298.665869951</v>
      </c>
    </row>
    <row r="6" spans="1:2" x14ac:dyDescent="0.2">
      <c r="A6" s="155" t="s">
        <v>1097</v>
      </c>
      <c r="B6" s="161">
        <v>72948867.81311141</v>
      </c>
    </row>
    <row r="7" spans="1:2" x14ac:dyDescent="0.2">
      <c r="A7" s="155" t="s">
        <v>1098</v>
      </c>
      <c r="B7" s="161">
        <v>577133.52520330343</v>
      </c>
    </row>
    <row r="8" spans="1:2" x14ac:dyDescent="0.2">
      <c r="A8" s="155" t="s">
        <v>1101</v>
      </c>
      <c r="B8" s="161">
        <v>272231937.99975419</v>
      </c>
    </row>
    <row r="9" spans="1:2" x14ac:dyDescent="0.2">
      <c r="A9" s="155" t="s">
        <v>1096</v>
      </c>
      <c r="B9" s="161">
        <v>28882169.408555914</v>
      </c>
    </row>
    <row r="10" spans="1:2" x14ac:dyDescent="0.2">
      <c r="A10" s="155" t="s">
        <v>50</v>
      </c>
      <c r="B10" s="161">
        <v>2067035974.9160197</v>
      </c>
    </row>
    <row r="11" spans="1:2" x14ac:dyDescent="0.2">
      <c r="A11" s="155" t="s">
        <v>1102</v>
      </c>
      <c r="B11" s="161">
        <v>897523054.54588938</v>
      </c>
    </row>
    <row r="12" spans="1:2" x14ac:dyDescent="0.2">
      <c r="A12" s="155" t="s">
        <v>1103</v>
      </c>
      <c r="B12" s="161">
        <v>479124355.88672829</v>
      </c>
    </row>
    <row r="13" spans="1:2" x14ac:dyDescent="0.2">
      <c r="A13" s="155" t="s">
        <v>54</v>
      </c>
      <c r="B13" s="161">
        <v>310846911.60941887</v>
      </c>
    </row>
    <row r="14" spans="1:2" x14ac:dyDescent="0.2">
      <c r="A14" s="155" t="s">
        <v>412</v>
      </c>
      <c r="B14" s="161">
        <v>572986254.27551627</v>
      </c>
    </row>
    <row r="15" spans="1:2" x14ac:dyDescent="0.2">
      <c r="A15" s="155" t="s">
        <v>416</v>
      </c>
      <c r="B15" s="161">
        <v>280358074.65680391</v>
      </c>
    </row>
    <row r="16" spans="1:2" x14ac:dyDescent="0.2">
      <c r="A16" s="155" t="s">
        <v>418</v>
      </c>
      <c r="B16" s="161">
        <v>674124245.48059261</v>
      </c>
    </row>
    <row r="17" spans="1:2" x14ac:dyDescent="0.2">
      <c r="A17" s="155" t="s">
        <v>411</v>
      </c>
      <c r="B17" s="161">
        <v>148767977.39503163</v>
      </c>
    </row>
    <row r="18" spans="1:2" x14ac:dyDescent="0.2">
      <c r="A18" s="155" t="s">
        <v>417</v>
      </c>
      <c r="B18" s="161">
        <v>56895073.207162201</v>
      </c>
    </row>
    <row r="19" spans="1:2" x14ac:dyDescent="0.2">
      <c r="A19" s="155" t="s">
        <v>415</v>
      </c>
      <c r="B19" s="161">
        <v>4227109</v>
      </c>
    </row>
    <row r="20" spans="1:2" x14ac:dyDescent="0.2">
      <c r="A20" s="155" t="s">
        <v>1452</v>
      </c>
      <c r="B20" s="163">
        <v>7050190956.7105827</v>
      </c>
    </row>
    <row r="23" spans="1:2" x14ac:dyDescent="0.2">
      <c r="B23" s="158"/>
    </row>
    <row r="24" spans="1:2" x14ac:dyDescent="0.2">
      <c r="B24" s="158"/>
    </row>
    <row r="25" spans="1:2" x14ac:dyDescent="0.2">
      <c r="B25" s="158"/>
    </row>
    <row r="26" spans="1:2" x14ac:dyDescent="0.2">
      <c r="B26" s="158"/>
    </row>
    <row r="27" spans="1:2" ht="16" thickBot="1" x14ac:dyDescent="0.25"/>
    <row r="28" spans="1:2" ht="16" x14ac:dyDescent="0.2">
      <c r="A28" s="159" t="s">
        <v>1706</v>
      </c>
      <c r="B28" s="162"/>
    </row>
    <row r="29" spans="1:2" x14ac:dyDescent="0.2">
      <c r="A29" s="154" t="s">
        <v>1451</v>
      </c>
      <c r="B29" s="74" t="s">
        <v>2448</v>
      </c>
    </row>
    <row r="30" spans="1:2" x14ac:dyDescent="0.2">
      <c r="A30" s="155" t="s">
        <v>531</v>
      </c>
      <c r="B30" s="161">
        <v>1051453356.7289417</v>
      </c>
    </row>
    <row r="31" spans="1:2" x14ac:dyDescent="0.2">
      <c r="A31" s="155" t="s">
        <v>424</v>
      </c>
      <c r="B31" s="161">
        <v>711929610.38439798</v>
      </c>
    </row>
    <row r="32" spans="1:2" x14ac:dyDescent="0.2">
      <c r="A32" s="155" t="s">
        <v>426</v>
      </c>
      <c r="B32" s="161">
        <v>2010296292.8536747</v>
      </c>
    </row>
    <row r="33" spans="1:5" x14ac:dyDescent="0.2">
      <c r="A33" s="155" t="s">
        <v>427</v>
      </c>
      <c r="B33" s="161">
        <v>346297391.90009999</v>
      </c>
    </row>
    <row r="34" spans="1:5" x14ac:dyDescent="0.2">
      <c r="A34" s="155" t="s">
        <v>423</v>
      </c>
      <c r="B34" s="161">
        <v>329224590.48784</v>
      </c>
    </row>
    <row r="35" spans="1:5" x14ac:dyDescent="0.2">
      <c r="A35" s="155" t="s">
        <v>425</v>
      </c>
      <c r="B35" s="161">
        <v>308136777.35756439</v>
      </c>
    </row>
    <row r="36" spans="1:5" x14ac:dyDescent="0.2">
      <c r="A36" s="155" t="s">
        <v>1452</v>
      </c>
      <c r="B36" s="163">
        <v>4757338019.7125177</v>
      </c>
    </row>
    <row r="43" spans="1:5" ht="16" thickBot="1" x14ac:dyDescent="0.25"/>
    <row r="44" spans="1:5" ht="16" x14ac:dyDescent="0.2">
      <c r="A44" s="280" t="s">
        <v>2447</v>
      </c>
      <c r="B44" s="281"/>
      <c r="C44" s="281"/>
    </row>
    <row r="46" spans="1:5" x14ac:dyDescent="0.2">
      <c r="A46" s="154" t="s">
        <v>2073</v>
      </c>
      <c r="B46" s="154" t="s">
        <v>1708</v>
      </c>
      <c r="C46" s="74"/>
      <c r="D46" s="74"/>
      <c r="E46" s="74"/>
    </row>
    <row r="47" spans="1:5" x14ac:dyDescent="0.2">
      <c r="A47" s="154" t="s">
        <v>1451</v>
      </c>
      <c r="B47" s="74" t="s">
        <v>37</v>
      </c>
      <c r="C47" s="74" t="s">
        <v>35</v>
      </c>
      <c r="D47" s="74" t="s">
        <v>33</v>
      </c>
      <c r="E47" s="74" t="s">
        <v>1452</v>
      </c>
    </row>
    <row r="48" spans="1:5" x14ac:dyDescent="0.2">
      <c r="A48" s="155" t="s">
        <v>531</v>
      </c>
      <c r="B48" s="156">
        <v>86564097.1317527</v>
      </c>
      <c r="C48" s="156">
        <v>497256909.34853542</v>
      </c>
      <c r="D48" s="156">
        <v>479237333.74375266</v>
      </c>
      <c r="E48" s="156">
        <v>1063058340.2240407</v>
      </c>
    </row>
    <row r="49" spans="1:5" x14ac:dyDescent="0.2">
      <c r="A49" s="155" t="s">
        <v>1996</v>
      </c>
      <c r="B49" s="156">
        <v>19359598.928156957</v>
      </c>
      <c r="C49" s="156">
        <v>326661528.34823763</v>
      </c>
      <c r="D49" s="156">
        <v>35822432.144684441</v>
      </c>
      <c r="E49" s="156">
        <v>381843559.42107904</v>
      </c>
    </row>
    <row r="50" spans="1:5" x14ac:dyDescent="0.2">
      <c r="A50" s="155" t="s">
        <v>1997</v>
      </c>
      <c r="B50" s="156">
        <v>82169575.614954621</v>
      </c>
      <c r="C50" s="156">
        <v>2764135707.9753189</v>
      </c>
      <c r="D50" s="156">
        <v>467432436.47712541</v>
      </c>
      <c r="E50" s="156">
        <v>3313737720.067399</v>
      </c>
    </row>
    <row r="51" spans="1:5" x14ac:dyDescent="0.2">
      <c r="A51" s="155" t="s">
        <v>1452</v>
      </c>
      <c r="B51" s="278">
        <v>188093271.67486429</v>
      </c>
      <c r="C51" s="278">
        <v>3588054145.672092</v>
      </c>
      <c r="D51" s="278">
        <v>982492202.36556244</v>
      </c>
      <c r="E51" s="278">
        <v>4758639619.7125187</v>
      </c>
    </row>
    <row r="62" spans="1:5" ht="16" thickBot="1" x14ac:dyDescent="0.25"/>
    <row r="63" spans="1:5" ht="16" x14ac:dyDescent="0.2">
      <c r="A63" s="159" t="s">
        <v>1707</v>
      </c>
      <c r="B63" s="160"/>
    </row>
    <row r="64" spans="1:5" x14ac:dyDescent="0.2">
      <c r="A64" s="154" t="s">
        <v>1451</v>
      </c>
      <c r="B64" s="74" t="s">
        <v>1670</v>
      </c>
    </row>
    <row r="65" spans="1:5" x14ac:dyDescent="0.2">
      <c r="A65" s="155" t="s">
        <v>75</v>
      </c>
      <c r="B65" s="161">
        <v>6125044828.0498915</v>
      </c>
    </row>
    <row r="66" spans="1:5" x14ac:dyDescent="0.2">
      <c r="A66" s="155" t="s">
        <v>74</v>
      </c>
      <c r="B66" s="161">
        <v>925146128.66069043</v>
      </c>
    </row>
    <row r="67" spans="1:5" x14ac:dyDescent="0.2">
      <c r="A67" s="155" t="s">
        <v>1452</v>
      </c>
      <c r="B67" s="163">
        <v>7050190956.7105818</v>
      </c>
    </row>
    <row r="74" spans="1:5" ht="16" thickBot="1" x14ac:dyDescent="0.25"/>
    <row r="75" spans="1:5" ht="16" x14ac:dyDescent="0.2">
      <c r="A75" s="280" t="s">
        <v>2614</v>
      </c>
      <c r="B75" s="281"/>
      <c r="C75" s="281"/>
    </row>
    <row r="77" spans="1:5" x14ac:dyDescent="0.2">
      <c r="A77" s="154" t="s">
        <v>2073</v>
      </c>
      <c r="B77" s="154" t="s">
        <v>1708</v>
      </c>
      <c r="C77" s="74"/>
      <c r="D77" s="74"/>
      <c r="E77" s="74"/>
    </row>
    <row r="78" spans="1:5" x14ac:dyDescent="0.2">
      <c r="A78" s="154" t="s">
        <v>1451</v>
      </c>
      <c r="B78" s="74" t="s">
        <v>37</v>
      </c>
      <c r="C78" s="74" t="s">
        <v>35</v>
      </c>
      <c r="D78" s="74" t="s">
        <v>33</v>
      </c>
      <c r="E78" s="74" t="s">
        <v>1452</v>
      </c>
    </row>
    <row r="79" spans="1:5" x14ac:dyDescent="0.2">
      <c r="A79" s="155" t="s">
        <v>50</v>
      </c>
      <c r="B79" s="156">
        <v>12466511.206267202</v>
      </c>
      <c r="C79" s="156">
        <v>1099409918.4611473</v>
      </c>
      <c r="D79" s="156">
        <v>408875120.26658958</v>
      </c>
      <c r="E79" s="156">
        <v>1520751549.9340041</v>
      </c>
    </row>
    <row r="80" spans="1:5" x14ac:dyDescent="0.2">
      <c r="A80" s="155" t="s">
        <v>409</v>
      </c>
      <c r="B80" s="156">
        <v>49874767.651908092</v>
      </c>
      <c r="C80" s="156">
        <v>916805834.7805829</v>
      </c>
      <c r="D80" s="156">
        <v>3931538.461538461</v>
      </c>
      <c r="E80" s="156">
        <v>970612140.89402938</v>
      </c>
    </row>
    <row r="81" spans="1:5" x14ac:dyDescent="0.2">
      <c r="A81" s="155" t="s">
        <v>418</v>
      </c>
      <c r="B81" s="156">
        <v>23987852.648878109</v>
      </c>
      <c r="C81" s="156">
        <v>284096610.49840337</v>
      </c>
      <c r="D81" s="156">
        <v>346003865</v>
      </c>
      <c r="E81" s="156">
        <v>654088328.14728141</v>
      </c>
    </row>
    <row r="82" spans="1:5" x14ac:dyDescent="0.2">
      <c r="A82" s="155" t="s">
        <v>1102</v>
      </c>
      <c r="B82" s="156">
        <v>25896489.436022446</v>
      </c>
      <c r="C82" s="156">
        <v>246167959.23742217</v>
      </c>
      <c r="D82" s="156">
        <v>143890463.79105428</v>
      </c>
      <c r="E82" s="156">
        <v>415954912.46449888</v>
      </c>
    </row>
    <row r="83" spans="1:5" x14ac:dyDescent="0.2">
      <c r="A83" s="155" t="s">
        <v>416</v>
      </c>
      <c r="B83" s="156">
        <v>2659887.7122522322</v>
      </c>
      <c r="C83" s="156">
        <v>276683553.34948945</v>
      </c>
      <c r="D83" s="156">
        <v>713892.68506214337</v>
      </c>
      <c r="E83" s="156">
        <v>280057333.74680388</v>
      </c>
    </row>
    <row r="84" spans="1:5" x14ac:dyDescent="0.2">
      <c r="A84" s="155" t="s">
        <v>412</v>
      </c>
      <c r="B84" s="156">
        <v>28261912.426600404</v>
      </c>
      <c r="C84" s="156">
        <v>146977557.20770454</v>
      </c>
      <c r="D84" s="156">
        <v>33518093.223220628</v>
      </c>
      <c r="E84" s="156">
        <v>208757562.85752556</v>
      </c>
    </row>
    <row r="85" spans="1:5" x14ac:dyDescent="0.2">
      <c r="A85" s="155" t="s">
        <v>1103</v>
      </c>
      <c r="B85" s="156">
        <v>20849.689175193322</v>
      </c>
      <c r="C85" s="156">
        <v>162514800.91176465</v>
      </c>
      <c r="D85" s="156">
        <v>41141228.93809744</v>
      </c>
      <c r="E85" s="156">
        <v>203676879.53903729</v>
      </c>
    </row>
    <row r="86" spans="1:5" x14ac:dyDescent="0.2">
      <c r="A86" s="155" t="s">
        <v>411</v>
      </c>
      <c r="B86" s="156">
        <v>758876.41458161536</v>
      </c>
      <c r="C86" s="156">
        <v>148009100.98045</v>
      </c>
      <c r="D86" s="156"/>
      <c r="E86" s="156">
        <v>148767977.39503163</v>
      </c>
    </row>
    <row r="87" spans="1:5" x14ac:dyDescent="0.2">
      <c r="A87" s="155" t="s">
        <v>1101</v>
      </c>
      <c r="B87" s="156">
        <v>8330102.2390072225</v>
      </c>
      <c r="C87" s="156">
        <v>104658610.04619564</v>
      </c>
      <c r="D87" s="156"/>
      <c r="E87" s="156">
        <v>112988712.28520286</v>
      </c>
    </row>
    <row r="88" spans="1:5" x14ac:dyDescent="0.2">
      <c r="A88" s="155" t="s">
        <v>1099</v>
      </c>
      <c r="B88" s="156">
        <v>26959118.776061855</v>
      </c>
      <c r="C88" s="156">
        <v>46694964.777253836</v>
      </c>
      <c r="D88" s="156">
        <v>4000000</v>
      </c>
      <c r="E88" s="156">
        <v>77654083.553315699</v>
      </c>
    </row>
    <row r="89" spans="1:5" x14ac:dyDescent="0.2">
      <c r="A89" s="155" t="s">
        <v>1452</v>
      </c>
      <c r="B89" s="278">
        <v>179216368.2007544</v>
      </c>
      <c r="C89" s="278">
        <v>3432018910.2504139</v>
      </c>
      <c r="D89" s="278">
        <v>982074202.36556244</v>
      </c>
      <c r="E89" s="278">
        <v>4593309480.8167315</v>
      </c>
    </row>
    <row r="92" spans="1:5" x14ac:dyDescent="0.2">
      <c r="A92" s="283" t="s">
        <v>2289</v>
      </c>
    </row>
    <row r="95" spans="1:5" x14ac:dyDescent="0.2">
      <c r="A95" s="154" t="s">
        <v>1710</v>
      </c>
      <c r="B95" s="154" t="s">
        <v>1708</v>
      </c>
      <c r="C95" s="74"/>
      <c r="D95" s="74"/>
    </row>
    <row r="96" spans="1:5" x14ac:dyDescent="0.2">
      <c r="A96" s="154" t="s">
        <v>1451</v>
      </c>
      <c r="B96" s="74" t="s">
        <v>41</v>
      </c>
      <c r="C96" s="74" t="s">
        <v>39</v>
      </c>
      <c r="D96" s="74" t="s">
        <v>1452</v>
      </c>
    </row>
    <row r="97" spans="1:4" x14ac:dyDescent="0.2">
      <c r="A97" s="155" t="s">
        <v>50</v>
      </c>
      <c r="B97" s="161">
        <v>32</v>
      </c>
      <c r="C97" s="161">
        <v>11</v>
      </c>
      <c r="D97" s="161">
        <v>43</v>
      </c>
    </row>
    <row r="98" spans="1:4" x14ac:dyDescent="0.2">
      <c r="A98" s="155" t="s">
        <v>409</v>
      </c>
      <c r="B98" s="161">
        <v>32</v>
      </c>
      <c r="C98" s="161">
        <v>1</v>
      </c>
      <c r="D98" s="161">
        <v>33</v>
      </c>
    </row>
    <row r="99" spans="1:4" x14ac:dyDescent="0.2">
      <c r="A99" s="155" t="s">
        <v>1099</v>
      </c>
      <c r="B99" s="161">
        <v>32</v>
      </c>
      <c r="C99" s="161">
        <v>3</v>
      </c>
      <c r="D99" s="161">
        <v>35</v>
      </c>
    </row>
    <row r="100" spans="1:4" x14ac:dyDescent="0.2">
      <c r="A100" s="155" t="s">
        <v>412</v>
      </c>
      <c r="B100" s="161">
        <v>28</v>
      </c>
      <c r="C100" s="161">
        <v>2</v>
      </c>
      <c r="D100" s="161">
        <v>30</v>
      </c>
    </row>
    <row r="101" spans="1:4" x14ac:dyDescent="0.2">
      <c r="A101" s="155" t="s">
        <v>54</v>
      </c>
      <c r="B101" s="161">
        <v>23</v>
      </c>
      <c r="C101" s="161">
        <v>5</v>
      </c>
      <c r="D101" s="161">
        <v>28</v>
      </c>
    </row>
    <row r="102" spans="1:4" x14ac:dyDescent="0.2">
      <c r="A102" s="155" t="s">
        <v>1097</v>
      </c>
      <c r="B102" s="161">
        <v>21</v>
      </c>
      <c r="C102" s="161">
        <v>1</v>
      </c>
      <c r="D102" s="161">
        <v>22</v>
      </c>
    </row>
    <row r="103" spans="1:4" x14ac:dyDescent="0.2">
      <c r="A103" s="155" t="s">
        <v>1103</v>
      </c>
      <c r="B103" s="161">
        <v>22</v>
      </c>
      <c r="C103" s="161">
        <v>7</v>
      </c>
      <c r="D103" s="161">
        <v>29</v>
      </c>
    </row>
    <row r="104" spans="1:4" x14ac:dyDescent="0.2">
      <c r="A104" s="155" t="s">
        <v>418</v>
      </c>
      <c r="B104" s="161">
        <v>17</v>
      </c>
      <c r="C104" s="161">
        <v>3</v>
      </c>
      <c r="D104" s="161">
        <v>20</v>
      </c>
    </row>
    <row r="105" spans="1:4" x14ac:dyDescent="0.2">
      <c r="A105" s="155" t="s">
        <v>1101</v>
      </c>
      <c r="B105" s="161">
        <v>15</v>
      </c>
      <c r="C105" s="161">
        <v>7</v>
      </c>
      <c r="D105" s="161">
        <v>22</v>
      </c>
    </row>
    <row r="106" spans="1:4" x14ac:dyDescent="0.2">
      <c r="A106" s="155" t="s">
        <v>1096</v>
      </c>
      <c r="B106" s="161">
        <v>11</v>
      </c>
      <c r="C106" s="161">
        <v>5</v>
      </c>
      <c r="D106" s="161">
        <v>16</v>
      </c>
    </row>
    <row r="107" spans="1:4" x14ac:dyDescent="0.2">
      <c r="A107" s="155" t="s">
        <v>1098</v>
      </c>
      <c r="B107" s="161">
        <v>11</v>
      </c>
      <c r="C107" s="161"/>
      <c r="D107" s="161">
        <v>11</v>
      </c>
    </row>
    <row r="108" spans="1:4" x14ac:dyDescent="0.2">
      <c r="A108" s="155" t="s">
        <v>1102</v>
      </c>
      <c r="B108" s="161">
        <v>9</v>
      </c>
      <c r="C108" s="161">
        <v>8</v>
      </c>
      <c r="D108" s="161">
        <v>17</v>
      </c>
    </row>
    <row r="109" spans="1:4" x14ac:dyDescent="0.2">
      <c r="A109" s="155" t="s">
        <v>416</v>
      </c>
      <c r="B109" s="161">
        <v>8</v>
      </c>
      <c r="C109" s="161">
        <v>2</v>
      </c>
      <c r="D109" s="161">
        <v>10</v>
      </c>
    </row>
    <row r="110" spans="1:4" x14ac:dyDescent="0.2">
      <c r="A110" s="155" t="s">
        <v>411</v>
      </c>
      <c r="B110" s="161">
        <v>1</v>
      </c>
      <c r="C110" s="161"/>
      <c r="D110" s="161">
        <v>1</v>
      </c>
    </row>
    <row r="111" spans="1:4" x14ac:dyDescent="0.2">
      <c r="A111" s="155" t="s">
        <v>417</v>
      </c>
      <c r="B111" s="161">
        <v>1</v>
      </c>
      <c r="C111" s="161"/>
      <c r="D111" s="161">
        <v>1</v>
      </c>
    </row>
    <row r="112" spans="1:4" x14ac:dyDescent="0.2">
      <c r="A112" s="155" t="s">
        <v>1452</v>
      </c>
      <c r="B112" s="163">
        <v>263</v>
      </c>
      <c r="C112" s="163">
        <v>55</v>
      </c>
      <c r="D112" s="163">
        <v>318</v>
      </c>
    </row>
    <row r="125" spans="4:4" x14ac:dyDescent="0.2">
      <c r="D125" s="55"/>
    </row>
    <row r="126" spans="4:4" x14ac:dyDescent="0.2">
      <c r="D126" s="279"/>
    </row>
    <row r="167" spans="1:1" ht="16" x14ac:dyDescent="0.2">
      <c r="A167" s="282"/>
    </row>
  </sheetData>
  <pageMargins left="0.7" right="0.7" top="0.75" bottom="0.75" header="0.3" footer="0.3"/>
  <pageSetup orientation="portrait" horizontalDpi="4294967295" verticalDpi="4294967295" r:id="rId7"/>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2105E-C9E4-4B5C-9A3D-A28912B0F30D}">
  <dimension ref="A1:C1431"/>
  <sheetViews>
    <sheetView topLeftCell="A45" zoomScale="74" zoomScaleNormal="74" workbookViewId="0">
      <selection activeCell="A87" sqref="A87"/>
    </sheetView>
  </sheetViews>
  <sheetFormatPr baseColWidth="10" defaultColWidth="8.83203125" defaultRowHeight="15" x14ac:dyDescent="0.2"/>
  <cols>
    <col min="1" max="1" width="124.5" style="93" bestFit="1" customWidth="1"/>
    <col min="2" max="2" width="14.6640625" style="244" bestFit="1" customWidth="1"/>
    <col min="3" max="3" width="20.5" style="93" bestFit="1" customWidth="1"/>
    <col min="4" max="4" width="19.83203125" bestFit="1" customWidth="1"/>
    <col min="5" max="9" width="11.83203125" bestFit="1" customWidth="1"/>
    <col min="10" max="10" width="7.83203125" bestFit="1" customWidth="1"/>
    <col min="11" max="16" width="11.83203125" bestFit="1" customWidth="1"/>
    <col min="17" max="17" width="10.83203125" bestFit="1" customWidth="1"/>
    <col min="18" max="25" width="11.83203125" bestFit="1" customWidth="1"/>
    <col min="26" max="26" width="10.83203125" bestFit="1" customWidth="1"/>
    <col min="27" max="27" width="11.83203125" bestFit="1" customWidth="1"/>
    <col min="28" max="28" width="10.83203125" bestFit="1" customWidth="1"/>
    <col min="29" max="31" width="11.83203125" bestFit="1" customWidth="1"/>
    <col min="32" max="32" width="10.83203125" bestFit="1" customWidth="1"/>
    <col min="33" max="34" width="11.83203125" bestFit="1" customWidth="1"/>
    <col min="35" max="35" width="10.83203125" bestFit="1" customWidth="1"/>
    <col min="36" max="59" width="11.83203125" bestFit="1" customWidth="1"/>
    <col min="60" max="60" width="10.83203125" bestFit="1" customWidth="1"/>
    <col min="61" max="64" width="11.83203125" bestFit="1" customWidth="1"/>
    <col min="65" max="65" width="10.83203125" bestFit="1" customWidth="1"/>
    <col min="66" max="70" width="11.83203125" bestFit="1" customWidth="1"/>
    <col min="71" max="71" width="10.83203125" bestFit="1" customWidth="1"/>
    <col min="72" max="86" width="11.83203125" bestFit="1" customWidth="1"/>
    <col min="87" max="87" width="10.83203125" bestFit="1" customWidth="1"/>
    <col min="88" max="94" width="11.83203125" bestFit="1" customWidth="1"/>
    <col min="95" max="95" width="10.83203125" bestFit="1" customWidth="1"/>
    <col min="96" max="96" width="11.83203125" bestFit="1" customWidth="1"/>
    <col min="97" max="97" width="10.83203125" bestFit="1" customWidth="1"/>
    <col min="98" max="101" width="11.83203125" bestFit="1" customWidth="1"/>
    <col min="102" max="102" width="10.83203125" bestFit="1" customWidth="1"/>
    <col min="103" max="124" width="11.83203125" bestFit="1" customWidth="1"/>
    <col min="125" max="125" width="10.83203125" bestFit="1" customWidth="1"/>
    <col min="126" max="130" width="11.83203125" bestFit="1" customWidth="1"/>
    <col min="131" max="131" width="10.83203125" bestFit="1" customWidth="1"/>
    <col min="132" max="147" width="11.83203125" bestFit="1" customWidth="1"/>
    <col min="148" max="148" width="4.83203125" bestFit="1" customWidth="1"/>
    <col min="149" max="153" width="11.83203125" bestFit="1" customWidth="1"/>
    <col min="154" max="154" width="10.83203125" bestFit="1" customWidth="1"/>
    <col min="155" max="155" width="5.83203125" bestFit="1" customWidth="1"/>
    <col min="156" max="156" width="10.83203125" bestFit="1" customWidth="1"/>
    <col min="157" max="222" width="11.83203125" bestFit="1" customWidth="1"/>
    <col min="223" max="224" width="10.83203125" bestFit="1" customWidth="1"/>
    <col min="225" max="233" width="11.83203125" bestFit="1" customWidth="1"/>
    <col min="234" max="234" width="10.83203125" bestFit="1" customWidth="1"/>
    <col min="235" max="236" width="11.83203125" bestFit="1" customWidth="1"/>
    <col min="237" max="237" width="3.83203125" bestFit="1" customWidth="1"/>
    <col min="238" max="246" width="11.83203125" bestFit="1" customWidth="1"/>
    <col min="247" max="247" width="5.83203125" bestFit="1" customWidth="1"/>
    <col min="248" max="276" width="11.83203125" bestFit="1" customWidth="1"/>
    <col min="277" max="277" width="8.83203125" bestFit="1" customWidth="1"/>
    <col min="278" max="278" width="11.83203125" bestFit="1" customWidth="1"/>
    <col min="279" max="279" width="11.5" bestFit="1" customWidth="1"/>
    <col min="280" max="281" width="11.83203125" bestFit="1" customWidth="1"/>
    <col min="282" max="282" width="8.83203125" bestFit="1" customWidth="1"/>
    <col min="283" max="285" width="11.83203125" bestFit="1" customWidth="1"/>
    <col min="286" max="286" width="10.83203125" bestFit="1" customWidth="1"/>
    <col min="287" max="289" width="11.83203125" bestFit="1" customWidth="1"/>
    <col min="290" max="290" width="10.83203125" bestFit="1" customWidth="1"/>
    <col min="291" max="294" width="11.83203125" bestFit="1" customWidth="1"/>
    <col min="295" max="295" width="10.83203125" bestFit="1" customWidth="1"/>
    <col min="296" max="302" width="11.83203125" bestFit="1" customWidth="1"/>
    <col min="303" max="303" width="13" bestFit="1" customWidth="1"/>
    <col min="304" max="306" width="11.83203125" bestFit="1" customWidth="1"/>
    <col min="307" max="307" width="8.83203125" bestFit="1" customWidth="1"/>
    <col min="308" max="309" width="11.83203125" bestFit="1" customWidth="1"/>
    <col min="310" max="310" width="11.5" bestFit="1" customWidth="1"/>
    <col min="311" max="315" width="11.83203125" bestFit="1" customWidth="1"/>
    <col min="316" max="316" width="3.83203125" bestFit="1" customWidth="1"/>
    <col min="317" max="317" width="10.83203125" bestFit="1" customWidth="1"/>
    <col min="318" max="327" width="11.83203125" bestFit="1" customWidth="1"/>
    <col min="328" max="328" width="10.83203125" bestFit="1" customWidth="1"/>
    <col min="329" max="330" width="11.83203125" bestFit="1" customWidth="1"/>
    <col min="331" max="331" width="6.83203125" bestFit="1" customWidth="1"/>
    <col min="332" max="332" width="9.83203125" bestFit="1" customWidth="1"/>
    <col min="333" max="334" width="11.83203125" bestFit="1" customWidth="1"/>
    <col min="335" max="335" width="10.83203125" bestFit="1" customWidth="1"/>
    <col min="336" max="336" width="1.83203125" bestFit="1" customWidth="1"/>
    <col min="337" max="337" width="9.83203125" bestFit="1" customWidth="1"/>
    <col min="338" max="338" width="8.83203125" bestFit="1" customWidth="1"/>
    <col min="339" max="339" width="10.83203125" bestFit="1" customWidth="1"/>
    <col min="340" max="344" width="11.83203125" bestFit="1" customWidth="1"/>
    <col min="345" max="345" width="4.83203125" bestFit="1" customWidth="1"/>
    <col min="346" max="346" width="10.83203125" bestFit="1" customWidth="1"/>
    <col min="347" max="348" width="11.83203125" bestFit="1" customWidth="1"/>
    <col min="349" max="349" width="5.83203125" bestFit="1" customWidth="1"/>
    <col min="350" max="350" width="2.83203125" bestFit="1" customWidth="1"/>
    <col min="351" max="351" width="9.83203125" bestFit="1" customWidth="1"/>
    <col min="352" max="353" width="11.83203125" bestFit="1" customWidth="1"/>
    <col min="354" max="354" width="7.5" bestFit="1" customWidth="1"/>
    <col min="355" max="355" width="8.33203125" bestFit="1" customWidth="1"/>
    <col min="356" max="356" width="9.83203125" bestFit="1" customWidth="1"/>
    <col min="357" max="362" width="11.83203125" bestFit="1" customWidth="1"/>
    <col min="363" max="363" width="7.83203125" bestFit="1" customWidth="1"/>
    <col min="364" max="369" width="11.83203125" bestFit="1" customWidth="1"/>
    <col min="370" max="370" width="10.83203125" bestFit="1" customWidth="1"/>
    <col min="371" max="378" width="11.83203125" bestFit="1" customWidth="1"/>
    <col min="379" max="379" width="10.83203125" bestFit="1" customWidth="1"/>
    <col min="380" max="380" width="11.83203125" bestFit="1" customWidth="1"/>
    <col min="381" max="381" width="10.83203125" bestFit="1" customWidth="1"/>
    <col min="382" max="384" width="11.83203125" bestFit="1" customWidth="1"/>
    <col min="385" max="385" width="10.83203125" bestFit="1" customWidth="1"/>
    <col min="386" max="387" width="11.83203125" bestFit="1" customWidth="1"/>
    <col min="388" max="388" width="10.83203125" bestFit="1" customWidth="1"/>
    <col min="389" max="412" width="11.83203125" bestFit="1" customWidth="1"/>
    <col min="413" max="413" width="10.83203125" bestFit="1" customWidth="1"/>
    <col min="414" max="417" width="11.83203125" bestFit="1" customWidth="1"/>
    <col min="418" max="418" width="10.83203125" bestFit="1" customWidth="1"/>
    <col min="419" max="423" width="11.83203125" bestFit="1" customWidth="1"/>
    <col min="424" max="424" width="10.83203125" bestFit="1" customWidth="1"/>
    <col min="425" max="439" width="11.83203125" bestFit="1" customWidth="1"/>
    <col min="440" max="440" width="10.83203125" bestFit="1" customWidth="1"/>
    <col min="441" max="447" width="11.83203125" bestFit="1" customWidth="1"/>
    <col min="448" max="448" width="10.83203125" bestFit="1" customWidth="1"/>
    <col min="449" max="449" width="11.83203125" bestFit="1" customWidth="1"/>
    <col min="450" max="450" width="10.83203125" bestFit="1" customWidth="1"/>
    <col min="451" max="454" width="11.83203125" bestFit="1" customWidth="1"/>
    <col min="455" max="455" width="10.83203125" bestFit="1" customWidth="1"/>
    <col min="456" max="477" width="11.83203125" bestFit="1" customWidth="1"/>
    <col min="478" max="478" width="10.83203125" bestFit="1" customWidth="1"/>
    <col min="479" max="483" width="11.83203125" bestFit="1" customWidth="1"/>
    <col min="484" max="484" width="10.83203125" bestFit="1" customWidth="1"/>
    <col min="485" max="500" width="11.83203125" bestFit="1" customWidth="1"/>
    <col min="501" max="501" width="10.5" bestFit="1" customWidth="1"/>
    <col min="502" max="506" width="11.83203125" bestFit="1" customWidth="1"/>
    <col min="507" max="507" width="10.83203125" bestFit="1" customWidth="1"/>
    <col min="508" max="508" width="10.5" bestFit="1" customWidth="1"/>
    <col min="509" max="509" width="10.83203125" bestFit="1" customWidth="1"/>
    <col min="510" max="575" width="11.83203125" bestFit="1" customWidth="1"/>
    <col min="576" max="577" width="10.83203125" bestFit="1" customWidth="1"/>
    <col min="578" max="586" width="11.83203125" bestFit="1" customWidth="1"/>
    <col min="587" max="587" width="10.83203125" bestFit="1" customWidth="1"/>
    <col min="588" max="589" width="11.83203125" bestFit="1" customWidth="1"/>
    <col min="590" max="590" width="7.83203125" bestFit="1" customWidth="1"/>
    <col min="591" max="599" width="11.83203125" bestFit="1" customWidth="1"/>
    <col min="600" max="600" width="10.5" bestFit="1" customWidth="1"/>
    <col min="601" max="629" width="11.83203125" bestFit="1" customWidth="1"/>
    <col min="630" max="630" width="9.5" bestFit="1" customWidth="1"/>
    <col min="631" max="631" width="11.83203125" bestFit="1" customWidth="1"/>
    <col min="632" max="632" width="11.5" bestFit="1" customWidth="1"/>
    <col min="633" max="634" width="11.83203125" bestFit="1" customWidth="1"/>
    <col min="635" max="635" width="11.5" bestFit="1" customWidth="1"/>
    <col min="636" max="638" width="11.83203125" bestFit="1" customWidth="1"/>
    <col min="639" max="639" width="10.83203125" bestFit="1" customWidth="1"/>
    <col min="640" max="642" width="11.83203125" bestFit="1" customWidth="1"/>
    <col min="643" max="643" width="10.83203125" bestFit="1" customWidth="1"/>
    <col min="644" max="647" width="11.83203125" bestFit="1" customWidth="1"/>
    <col min="648" max="648" width="10.83203125" bestFit="1" customWidth="1"/>
    <col min="649" max="655" width="11.83203125" bestFit="1" customWidth="1"/>
    <col min="656" max="656" width="13" bestFit="1" customWidth="1"/>
    <col min="657" max="659" width="11.83203125" bestFit="1" customWidth="1"/>
    <col min="660" max="660" width="9.5" bestFit="1" customWidth="1"/>
    <col min="661" max="662" width="11.83203125" bestFit="1" customWidth="1"/>
    <col min="663" max="663" width="11.5" bestFit="1" customWidth="1"/>
    <col min="664" max="668" width="11.83203125" bestFit="1" customWidth="1"/>
    <col min="669" max="669" width="10.5" bestFit="1" customWidth="1"/>
    <col min="670" max="670" width="10.83203125" bestFit="1" customWidth="1"/>
    <col min="671" max="680" width="11.83203125" bestFit="1" customWidth="1"/>
    <col min="681" max="681" width="10.83203125" bestFit="1" customWidth="1"/>
    <col min="682" max="683" width="11.83203125" bestFit="1" customWidth="1"/>
    <col min="684" max="684" width="11.5" bestFit="1" customWidth="1"/>
    <col min="685" max="685" width="10.5" bestFit="1" customWidth="1"/>
    <col min="686" max="687" width="11.83203125" bestFit="1" customWidth="1"/>
    <col min="688" max="688" width="10.83203125" bestFit="1" customWidth="1"/>
    <col min="689" max="691" width="10.5" bestFit="1" customWidth="1"/>
    <col min="692" max="692" width="10.83203125" bestFit="1" customWidth="1"/>
    <col min="693" max="697" width="11.83203125" bestFit="1" customWidth="1"/>
    <col min="698" max="698" width="10.5" bestFit="1" customWidth="1"/>
    <col min="699" max="699" width="10.83203125" bestFit="1" customWidth="1"/>
    <col min="700" max="701" width="11.83203125" bestFit="1" customWidth="1"/>
    <col min="702" max="702" width="10.5" bestFit="1" customWidth="1"/>
    <col min="703" max="704" width="11.5" bestFit="1" customWidth="1"/>
    <col min="705" max="706" width="11.83203125" bestFit="1" customWidth="1"/>
    <col min="707" max="707" width="7.5" bestFit="1" customWidth="1"/>
    <col min="708" max="708" width="25.83203125" bestFit="1" customWidth="1"/>
    <col min="709" max="709" width="38" bestFit="1" customWidth="1"/>
  </cols>
  <sheetData>
    <row r="1" spans="1:2" ht="25" customHeight="1" x14ac:dyDescent="0.2">
      <c r="A1" s="237" t="s">
        <v>2074</v>
      </c>
    </row>
    <row r="3" spans="1:2" ht="32" x14ac:dyDescent="0.2">
      <c r="A3" s="238" t="s">
        <v>1451</v>
      </c>
      <c r="B3" s="244" t="s">
        <v>2072</v>
      </c>
    </row>
    <row r="4" spans="1:2" ht="32" x14ac:dyDescent="0.2">
      <c r="A4" s="239" t="s">
        <v>1566</v>
      </c>
      <c r="B4" s="245">
        <v>2972461000</v>
      </c>
    </row>
    <row r="5" spans="1:2" ht="16" x14ac:dyDescent="0.2">
      <c r="A5" s="240" t="s">
        <v>1262</v>
      </c>
      <c r="B5" s="244">
        <v>235000000</v>
      </c>
    </row>
    <row r="6" spans="1:2" ht="16" x14ac:dyDescent="0.2">
      <c r="A6" s="240" t="s">
        <v>1263</v>
      </c>
      <c r="B6" s="244">
        <v>279000000</v>
      </c>
    </row>
    <row r="7" spans="1:2" ht="16" x14ac:dyDescent="0.2">
      <c r="A7" s="240" t="s">
        <v>1264</v>
      </c>
      <c r="B7" s="244">
        <v>30500000</v>
      </c>
    </row>
    <row r="8" spans="1:2" ht="16" x14ac:dyDescent="0.2">
      <c r="A8" s="240" t="s">
        <v>1265</v>
      </c>
      <c r="B8" s="244">
        <v>77000000</v>
      </c>
    </row>
    <row r="9" spans="1:2" ht="16" x14ac:dyDescent="0.2">
      <c r="A9" s="240" t="s">
        <v>1266</v>
      </c>
      <c r="B9" s="244">
        <v>924000000</v>
      </c>
    </row>
    <row r="10" spans="1:2" ht="16" x14ac:dyDescent="0.2">
      <c r="A10" s="240" t="s">
        <v>1267</v>
      </c>
      <c r="B10" s="244">
        <v>173000000</v>
      </c>
    </row>
    <row r="11" spans="1:2" ht="16" x14ac:dyDescent="0.2">
      <c r="A11" s="240" t="s">
        <v>1268</v>
      </c>
      <c r="B11" s="244">
        <v>128000000</v>
      </c>
    </row>
    <row r="12" spans="1:2" ht="16" x14ac:dyDescent="0.2">
      <c r="A12" s="240" t="s">
        <v>1269</v>
      </c>
      <c r="B12" s="244">
        <v>156000000</v>
      </c>
    </row>
    <row r="13" spans="1:2" ht="16" x14ac:dyDescent="0.2">
      <c r="A13" s="240" t="s">
        <v>1270</v>
      </c>
      <c r="B13" s="244">
        <v>24000000</v>
      </c>
    </row>
    <row r="14" spans="1:2" ht="16" x14ac:dyDescent="0.2">
      <c r="A14" s="240" t="s">
        <v>1271</v>
      </c>
      <c r="B14" s="244">
        <v>200000000</v>
      </c>
    </row>
    <row r="15" spans="1:2" ht="17" customHeight="1" x14ac:dyDescent="0.2">
      <c r="A15" s="240" t="s">
        <v>1272</v>
      </c>
      <c r="B15" s="244">
        <v>3000000</v>
      </c>
    </row>
    <row r="16" spans="1:2" ht="16" x14ac:dyDescent="0.2">
      <c r="A16" s="240" t="s">
        <v>1273</v>
      </c>
      <c r="B16" s="244">
        <v>346100000</v>
      </c>
    </row>
    <row r="17" spans="1:2" ht="16" x14ac:dyDescent="0.2">
      <c r="A17" s="240" t="s">
        <v>1274</v>
      </c>
      <c r="B17" s="244">
        <v>2261000</v>
      </c>
    </row>
    <row r="18" spans="1:2" ht="16" x14ac:dyDescent="0.2">
      <c r="A18" s="240" t="s">
        <v>1275</v>
      </c>
      <c r="B18" s="244">
        <v>109600000</v>
      </c>
    </row>
    <row r="19" spans="1:2" ht="16" x14ac:dyDescent="0.2">
      <c r="A19" s="240" t="s">
        <v>1276</v>
      </c>
      <c r="B19" s="244">
        <v>285000000</v>
      </c>
    </row>
    <row r="20" spans="1:2" ht="16" x14ac:dyDescent="0.2">
      <c r="A20" s="239" t="s">
        <v>1576</v>
      </c>
      <c r="B20" s="245">
        <v>116900000</v>
      </c>
    </row>
    <row r="21" spans="1:2" ht="16" x14ac:dyDescent="0.2">
      <c r="A21" s="240" t="s">
        <v>1277</v>
      </c>
      <c r="B21" s="244">
        <v>92000000</v>
      </c>
    </row>
    <row r="22" spans="1:2" ht="16" x14ac:dyDescent="0.2">
      <c r="A22" s="240" t="s">
        <v>1278</v>
      </c>
      <c r="B22" s="244">
        <v>16800000</v>
      </c>
    </row>
    <row r="23" spans="1:2" ht="16" x14ac:dyDescent="0.2">
      <c r="A23" s="240" t="s">
        <v>1279</v>
      </c>
      <c r="B23" s="244">
        <v>8100000</v>
      </c>
    </row>
    <row r="24" spans="1:2" ht="16" x14ac:dyDescent="0.2">
      <c r="A24" s="239" t="s">
        <v>1578</v>
      </c>
      <c r="B24" s="245">
        <v>85000000</v>
      </c>
    </row>
    <row r="25" spans="1:2" ht="16" x14ac:dyDescent="0.2">
      <c r="A25" s="240" t="s">
        <v>1280</v>
      </c>
      <c r="B25" s="244">
        <v>60000000</v>
      </c>
    </row>
    <row r="26" spans="1:2" ht="16" x14ac:dyDescent="0.2">
      <c r="A26" s="240" t="s">
        <v>1281</v>
      </c>
      <c r="B26" s="244">
        <v>5000000</v>
      </c>
    </row>
    <row r="27" spans="1:2" ht="16" x14ac:dyDescent="0.2">
      <c r="A27" s="240" t="s">
        <v>1282</v>
      </c>
      <c r="B27" s="244">
        <v>20000000</v>
      </c>
    </row>
    <row r="28" spans="1:2" ht="16" x14ac:dyDescent="0.2">
      <c r="A28" s="239" t="s">
        <v>1250</v>
      </c>
      <c r="B28" s="245">
        <v>400000000</v>
      </c>
    </row>
    <row r="29" spans="1:2" ht="16" x14ac:dyDescent="0.2">
      <c r="A29" s="240" t="s">
        <v>1283</v>
      </c>
      <c r="B29" s="244">
        <v>400000000</v>
      </c>
    </row>
    <row r="30" spans="1:2" ht="16" x14ac:dyDescent="0.2">
      <c r="A30" s="239" t="s">
        <v>1251</v>
      </c>
      <c r="B30" s="245">
        <v>64300000</v>
      </c>
    </row>
    <row r="31" spans="1:2" ht="16" x14ac:dyDescent="0.2">
      <c r="A31" s="240" t="s">
        <v>1284</v>
      </c>
      <c r="B31" s="244">
        <v>59300000</v>
      </c>
    </row>
    <row r="32" spans="1:2" ht="16" x14ac:dyDescent="0.2">
      <c r="A32" s="240" t="s">
        <v>1285</v>
      </c>
      <c r="B32" s="244">
        <v>5000000</v>
      </c>
    </row>
    <row r="33" spans="1:2" ht="16" x14ac:dyDescent="0.2">
      <c r="A33" s="239" t="s">
        <v>1252</v>
      </c>
      <c r="B33" s="245">
        <v>34200000</v>
      </c>
    </row>
    <row r="34" spans="1:2" ht="16" x14ac:dyDescent="0.2">
      <c r="A34" s="240" t="s">
        <v>1286</v>
      </c>
      <c r="B34" s="244">
        <v>2000000</v>
      </c>
    </row>
    <row r="35" spans="1:2" ht="16" x14ac:dyDescent="0.2">
      <c r="A35" s="240" t="s">
        <v>1287</v>
      </c>
      <c r="B35" s="244">
        <v>13000000</v>
      </c>
    </row>
    <row r="36" spans="1:2" ht="16" x14ac:dyDescent="0.2">
      <c r="A36" s="240" t="s">
        <v>1288</v>
      </c>
      <c r="B36" s="244">
        <v>11000000</v>
      </c>
    </row>
    <row r="37" spans="1:2" ht="16" x14ac:dyDescent="0.2">
      <c r="A37" s="240" t="s">
        <v>1289</v>
      </c>
      <c r="B37" s="244">
        <v>8200000</v>
      </c>
    </row>
    <row r="38" spans="1:2" ht="16" x14ac:dyDescent="0.2">
      <c r="A38" s="239" t="s">
        <v>1253</v>
      </c>
      <c r="B38" s="245">
        <v>1186000000</v>
      </c>
    </row>
    <row r="39" spans="1:2" ht="16" x14ac:dyDescent="0.2">
      <c r="A39" s="240" t="s">
        <v>1290</v>
      </c>
      <c r="B39" s="244">
        <v>328000000</v>
      </c>
    </row>
    <row r="40" spans="1:2" ht="16" x14ac:dyDescent="0.2">
      <c r="A40" s="240" t="s">
        <v>1291</v>
      </c>
      <c r="B40" s="244">
        <v>206000000</v>
      </c>
    </row>
    <row r="41" spans="1:2" ht="16" x14ac:dyDescent="0.2">
      <c r="A41" s="240" t="s">
        <v>1292</v>
      </c>
      <c r="B41" s="244">
        <v>600000000</v>
      </c>
    </row>
    <row r="42" spans="1:2" ht="16" x14ac:dyDescent="0.2">
      <c r="A42" s="240" t="s">
        <v>1293</v>
      </c>
      <c r="B42" s="244">
        <v>52000000</v>
      </c>
    </row>
    <row r="43" spans="1:2" ht="16" x14ac:dyDescent="0.2">
      <c r="A43" s="239" t="s">
        <v>1254</v>
      </c>
      <c r="B43" s="245">
        <v>442000000</v>
      </c>
    </row>
    <row r="44" spans="1:2" ht="16" x14ac:dyDescent="0.2">
      <c r="A44" s="240" t="s">
        <v>1294</v>
      </c>
      <c r="B44" s="244">
        <v>380000000</v>
      </c>
    </row>
    <row r="45" spans="1:2" ht="16" x14ac:dyDescent="0.2">
      <c r="A45" s="240" t="s">
        <v>1295</v>
      </c>
      <c r="B45" s="244">
        <v>62000000</v>
      </c>
    </row>
    <row r="46" spans="1:2" ht="16" x14ac:dyDescent="0.2">
      <c r="A46" s="239" t="s">
        <v>1255</v>
      </c>
      <c r="B46" s="245">
        <v>34400000</v>
      </c>
    </row>
    <row r="47" spans="1:2" ht="16" x14ac:dyDescent="0.2">
      <c r="A47" s="240" t="s">
        <v>1296</v>
      </c>
      <c r="B47" s="244">
        <v>28000000</v>
      </c>
    </row>
    <row r="48" spans="1:2" ht="16" x14ac:dyDescent="0.2">
      <c r="A48" s="240" t="s">
        <v>1297</v>
      </c>
      <c r="B48" s="244">
        <v>6400000</v>
      </c>
    </row>
    <row r="49" spans="1:2" ht="16" x14ac:dyDescent="0.2">
      <c r="A49" s="239" t="s">
        <v>1256</v>
      </c>
      <c r="B49" s="245">
        <v>1740000000</v>
      </c>
    </row>
    <row r="50" spans="1:2" ht="16" x14ac:dyDescent="0.2">
      <c r="A50" s="240" t="s">
        <v>1298</v>
      </c>
      <c r="B50" s="244">
        <v>50000000</v>
      </c>
    </row>
    <row r="51" spans="1:2" ht="16" x14ac:dyDescent="0.2">
      <c r="A51" s="240" t="s">
        <v>1299</v>
      </c>
      <c r="B51" s="244">
        <v>600000000</v>
      </c>
    </row>
    <row r="52" spans="1:2" ht="16" x14ac:dyDescent="0.2">
      <c r="A52" s="240" t="s">
        <v>1300</v>
      </c>
      <c r="B52" s="244">
        <v>190000000</v>
      </c>
    </row>
    <row r="53" spans="1:2" ht="16" x14ac:dyDescent="0.2">
      <c r="A53" s="240" t="s">
        <v>1301</v>
      </c>
      <c r="B53" s="244">
        <v>900000000</v>
      </c>
    </row>
    <row r="54" spans="1:2" ht="16" x14ac:dyDescent="0.2">
      <c r="A54" s="239" t="s">
        <v>1257</v>
      </c>
      <c r="B54" s="245">
        <v>62400000</v>
      </c>
    </row>
    <row r="55" spans="1:2" ht="16" x14ac:dyDescent="0.2">
      <c r="A55" s="240" t="s">
        <v>1302</v>
      </c>
      <c r="B55" s="244">
        <v>46400000</v>
      </c>
    </row>
    <row r="56" spans="1:2" ht="16" x14ac:dyDescent="0.2">
      <c r="A56" s="240" t="s">
        <v>1303</v>
      </c>
      <c r="B56" s="244">
        <v>6000000</v>
      </c>
    </row>
    <row r="57" spans="1:2" ht="32" x14ac:dyDescent="0.2">
      <c r="A57" s="240" t="s">
        <v>1416</v>
      </c>
      <c r="B57" s="244">
        <v>7000000</v>
      </c>
    </row>
    <row r="58" spans="1:2" ht="16" x14ac:dyDescent="0.2">
      <c r="A58" s="240" t="s">
        <v>1336</v>
      </c>
      <c r="B58" s="246"/>
    </row>
    <row r="59" spans="1:2" ht="16" x14ac:dyDescent="0.2">
      <c r="A59" s="240" t="s">
        <v>1337</v>
      </c>
      <c r="B59" s="244">
        <v>3000000</v>
      </c>
    </row>
    <row r="60" spans="1:2" ht="16" x14ac:dyDescent="0.2">
      <c r="A60" s="239" t="s">
        <v>1258</v>
      </c>
      <c r="B60" s="245">
        <v>51500000</v>
      </c>
    </row>
    <row r="61" spans="1:2" ht="16" x14ac:dyDescent="0.2">
      <c r="A61" s="240" t="s">
        <v>1338</v>
      </c>
      <c r="B61" s="244">
        <v>16000000</v>
      </c>
    </row>
    <row r="62" spans="1:2" ht="16" x14ac:dyDescent="0.2">
      <c r="A62" s="240" t="s">
        <v>1339</v>
      </c>
      <c r="B62" s="244">
        <v>28000000</v>
      </c>
    </row>
    <row r="63" spans="1:2" ht="16" x14ac:dyDescent="0.2">
      <c r="A63" s="240" t="s">
        <v>1340</v>
      </c>
      <c r="B63" s="244">
        <v>6000000</v>
      </c>
    </row>
    <row r="64" spans="1:2" ht="16" x14ac:dyDescent="0.2">
      <c r="A64" s="240" t="s">
        <v>1341</v>
      </c>
      <c r="B64" s="244">
        <v>1500000</v>
      </c>
    </row>
    <row r="65" spans="1:3" ht="16" x14ac:dyDescent="0.2">
      <c r="A65" s="239" t="s">
        <v>1259</v>
      </c>
      <c r="B65" s="245">
        <v>934300000</v>
      </c>
    </row>
    <row r="66" spans="1:3" ht="16" x14ac:dyDescent="0.2">
      <c r="A66" s="240" t="s">
        <v>1342</v>
      </c>
      <c r="B66" s="244">
        <v>164300000</v>
      </c>
    </row>
    <row r="67" spans="1:3" ht="16" x14ac:dyDescent="0.2">
      <c r="A67" s="240" t="s">
        <v>1343</v>
      </c>
      <c r="B67" s="244">
        <v>10000000</v>
      </c>
    </row>
    <row r="68" spans="1:3" ht="16" x14ac:dyDescent="0.2">
      <c r="A68" s="240" t="s">
        <v>1344</v>
      </c>
      <c r="B68" s="244">
        <v>360000000</v>
      </c>
    </row>
    <row r="69" spans="1:3" ht="16" x14ac:dyDescent="0.2">
      <c r="A69" s="240" t="s">
        <v>1345</v>
      </c>
      <c r="B69" s="244">
        <v>400000000</v>
      </c>
    </row>
    <row r="70" spans="1:3" ht="16" x14ac:dyDescent="0.2">
      <c r="A70" s="239" t="s">
        <v>1260</v>
      </c>
      <c r="B70" s="245">
        <v>30000000</v>
      </c>
    </row>
    <row r="71" spans="1:3" ht="16" x14ac:dyDescent="0.2">
      <c r="A71" s="240" t="s">
        <v>1346</v>
      </c>
      <c r="B71" s="244">
        <v>20000000</v>
      </c>
    </row>
    <row r="72" spans="1:3" ht="16" x14ac:dyDescent="0.2">
      <c r="A72" s="240" t="s">
        <v>1347</v>
      </c>
      <c r="B72" s="244">
        <v>10000000</v>
      </c>
    </row>
    <row r="73" spans="1:3" ht="16" x14ac:dyDescent="0.2">
      <c r="A73" s="239" t="s">
        <v>1261</v>
      </c>
      <c r="B73" s="245">
        <v>185000000</v>
      </c>
    </row>
    <row r="74" spans="1:3" ht="16" x14ac:dyDescent="0.2">
      <c r="A74" s="240" t="s">
        <v>1348</v>
      </c>
      <c r="B74" s="244">
        <v>185000000</v>
      </c>
    </row>
    <row r="75" spans="1:3" ht="16" x14ac:dyDescent="0.2">
      <c r="A75" s="239" t="s">
        <v>2322</v>
      </c>
    </row>
    <row r="76" spans="1:3" x14ac:dyDescent="0.2">
      <c r="A76" s="287" t="s">
        <v>1342</v>
      </c>
    </row>
    <row r="77" spans="1:3" ht="16" x14ac:dyDescent="0.2">
      <c r="A77" s="240" t="s">
        <v>1452</v>
      </c>
      <c r="B77" s="244">
        <v>8338461000</v>
      </c>
    </row>
    <row r="78" spans="1:3" ht="20.5" customHeight="1" x14ac:dyDescent="0.2"/>
    <row r="79" spans="1:3" x14ac:dyDescent="0.2">
      <c r="A79"/>
      <c r="B79"/>
      <c r="C79"/>
    </row>
    <row r="80" spans="1:3" x14ac:dyDescent="0.2">
      <c r="A80"/>
      <c r="B80"/>
      <c r="C80"/>
    </row>
    <row r="81" customFormat="1" x14ac:dyDescent="0.2"/>
    <row r="82"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spans="1:3" x14ac:dyDescent="0.2">
      <c r="A1425"/>
      <c r="B1425"/>
      <c r="C1425"/>
    </row>
    <row r="1426" spans="1:3" x14ac:dyDescent="0.2">
      <c r="A1426"/>
      <c r="B1426"/>
      <c r="C1426"/>
    </row>
    <row r="1427" spans="1:3" x14ac:dyDescent="0.2">
      <c r="A1427"/>
      <c r="B1427"/>
      <c r="C1427"/>
    </row>
    <row r="1428" spans="1:3" x14ac:dyDescent="0.2">
      <c r="A1428"/>
      <c r="B1428"/>
      <c r="C1428"/>
    </row>
    <row r="1429" spans="1:3" x14ac:dyDescent="0.2">
      <c r="A1429"/>
      <c r="B1429"/>
      <c r="C1429"/>
    </row>
    <row r="1430" spans="1:3" ht="16" thickBot="1" x14ac:dyDescent="0.25">
      <c r="A1430"/>
      <c r="B1430"/>
      <c r="C1430"/>
    </row>
    <row r="1431" spans="1:3" x14ac:dyDescent="0.2">
      <c r="A1431"/>
      <c r="B14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12168-D76F-4BDF-853F-315467C93FF1}">
  <dimension ref="A1:E720"/>
  <sheetViews>
    <sheetView topLeftCell="A13" zoomScale="81" zoomScaleNormal="81" workbookViewId="0">
      <selection activeCell="B7" sqref="B7"/>
    </sheetView>
  </sheetViews>
  <sheetFormatPr baseColWidth="10" defaultColWidth="56.5" defaultRowHeight="15" x14ac:dyDescent="0.2"/>
  <cols>
    <col min="1" max="1" width="81.83203125" customWidth="1"/>
    <col min="2" max="2" width="28.1640625" customWidth="1"/>
    <col min="3" max="3" width="23.83203125" customWidth="1"/>
    <col min="4" max="4" width="21.5" customWidth="1"/>
  </cols>
  <sheetData>
    <row r="1" spans="1:5" ht="16" x14ac:dyDescent="0.2">
      <c r="A1" s="237" t="s">
        <v>2081</v>
      </c>
    </row>
    <row r="2" spans="1:5" x14ac:dyDescent="0.2">
      <c r="A2" s="93"/>
      <c r="B2" s="244"/>
      <c r="C2" s="93"/>
    </row>
    <row r="3" spans="1:5" x14ac:dyDescent="0.2">
      <c r="A3" s="170" t="s">
        <v>20</v>
      </c>
      <c r="B3" t="s">
        <v>1671</v>
      </c>
      <c r="C3" s="93"/>
    </row>
    <row r="4" spans="1:5" ht="16" thickBot="1" x14ac:dyDescent="0.25">
      <c r="A4" s="93"/>
      <c r="B4" s="244"/>
      <c r="C4" s="93"/>
    </row>
    <row r="5" spans="1:5" ht="33" thickBot="1" x14ac:dyDescent="0.25">
      <c r="A5" s="490" t="s">
        <v>1451</v>
      </c>
      <c r="B5" s="491" t="s">
        <v>2072</v>
      </c>
      <c r="C5" s="340" t="s">
        <v>2073</v>
      </c>
      <c r="D5" s="339" t="s">
        <v>2080</v>
      </c>
    </row>
    <row r="6" spans="1:5" ht="16" x14ac:dyDescent="0.2">
      <c r="A6" s="243" t="s">
        <v>1262</v>
      </c>
      <c r="B6" s="488">
        <v>235000000</v>
      </c>
      <c r="C6" s="492">
        <v>158625953.6282362</v>
      </c>
      <c r="D6" s="496">
        <v>0.67500405799249452</v>
      </c>
      <c r="E6" s="164"/>
    </row>
    <row r="7" spans="1:5" ht="16" x14ac:dyDescent="0.2">
      <c r="A7" s="240" t="s">
        <v>1845</v>
      </c>
      <c r="B7" s="487"/>
      <c r="C7" s="493">
        <v>143391612.78031623</v>
      </c>
      <c r="D7" s="247">
        <v>0.61017707566092017</v>
      </c>
      <c r="E7" s="164"/>
    </row>
    <row r="8" spans="1:5" ht="32" x14ac:dyDescent="0.2">
      <c r="A8" s="240" t="s">
        <v>481</v>
      </c>
      <c r="B8" s="487"/>
      <c r="C8" s="493">
        <v>0</v>
      </c>
      <c r="D8" s="247">
        <v>0</v>
      </c>
      <c r="E8" s="164"/>
    </row>
    <row r="9" spans="1:5" ht="16" x14ac:dyDescent="0.2">
      <c r="A9" s="240" t="s">
        <v>1785</v>
      </c>
      <c r="B9" s="487">
        <v>235000000</v>
      </c>
      <c r="C9" s="493">
        <v>6853014.9500000002</v>
      </c>
      <c r="D9" s="247">
        <v>2.9161765744680851E-2</v>
      </c>
      <c r="E9" s="164"/>
    </row>
    <row r="10" spans="1:5" ht="16" x14ac:dyDescent="0.2">
      <c r="A10" s="240" t="s">
        <v>1797</v>
      </c>
      <c r="B10" s="487"/>
      <c r="C10" s="493">
        <v>2400997.91</v>
      </c>
      <c r="D10" s="247">
        <v>1.0217012382978724E-2</v>
      </c>
      <c r="E10" s="164"/>
    </row>
    <row r="11" spans="1:5" x14ac:dyDescent="0.2">
      <c r="A11" s="344" t="s">
        <v>2325</v>
      </c>
      <c r="B11" s="487"/>
      <c r="C11" s="493">
        <v>4520624.1295800004</v>
      </c>
      <c r="D11" s="247">
        <v>1.9236698423744682E-2</v>
      </c>
      <c r="E11" s="164"/>
    </row>
    <row r="12" spans="1:5" x14ac:dyDescent="0.2">
      <c r="A12" s="495" t="s">
        <v>2326</v>
      </c>
      <c r="B12" s="487"/>
      <c r="C12" s="493">
        <v>1459703.8583399998</v>
      </c>
      <c r="D12" s="247">
        <v>6.2115057801702123E-3</v>
      </c>
      <c r="E12" s="164"/>
    </row>
    <row r="13" spans="1:5" ht="16" x14ac:dyDescent="0.2">
      <c r="A13" s="243" t="s">
        <v>1263</v>
      </c>
      <c r="B13" s="489">
        <v>279000000</v>
      </c>
      <c r="C13" s="492">
        <v>35525769.686586514</v>
      </c>
      <c r="D13" s="249">
        <v>0.12733250783722763</v>
      </c>
    </row>
    <row r="14" spans="1:5" ht="16" customHeight="1" x14ac:dyDescent="0.2">
      <c r="A14" s="240" t="s">
        <v>196</v>
      </c>
      <c r="B14" s="487">
        <v>279000000</v>
      </c>
      <c r="C14" s="493">
        <v>2921276.3239038638</v>
      </c>
      <c r="D14" s="247">
        <v>1.0470524458436787E-2</v>
      </c>
    </row>
    <row r="15" spans="1:5" ht="32" x14ac:dyDescent="0.2">
      <c r="A15" s="240" t="s">
        <v>828</v>
      </c>
      <c r="B15" s="487"/>
      <c r="C15" s="493">
        <v>3461538.461538461</v>
      </c>
      <c r="D15" s="247">
        <v>1.2406947890818856E-2</v>
      </c>
    </row>
    <row r="16" spans="1:5" ht="16" x14ac:dyDescent="0.2">
      <c r="A16" s="240" t="s">
        <v>1841</v>
      </c>
      <c r="B16" s="487"/>
      <c r="C16" s="493">
        <v>11963309.671245804</v>
      </c>
      <c r="D16" s="247">
        <v>4.2879246133497508E-2</v>
      </c>
    </row>
    <row r="17" spans="1:4" ht="16" x14ac:dyDescent="0.2">
      <c r="A17" s="240" t="s">
        <v>637</v>
      </c>
      <c r="B17" s="487"/>
      <c r="C17" s="493">
        <v>535262.93725612597</v>
      </c>
      <c r="D17" s="247">
        <v>1.9185051514556486E-3</v>
      </c>
    </row>
    <row r="18" spans="1:4" x14ac:dyDescent="0.2">
      <c r="A18" s="275" t="s">
        <v>792</v>
      </c>
      <c r="B18" s="487"/>
      <c r="C18" s="493">
        <v>12038436.949948048</v>
      </c>
      <c r="D18" s="247">
        <v>4.314851953386397E-2</v>
      </c>
    </row>
    <row r="19" spans="1:4" ht="16" x14ac:dyDescent="0.2">
      <c r="A19" s="240" t="s">
        <v>1064</v>
      </c>
      <c r="B19" s="487"/>
      <c r="C19" s="493">
        <v>54631.942694203331</v>
      </c>
      <c r="D19" s="247">
        <v>1.9581341467456392E-4</v>
      </c>
    </row>
    <row r="20" spans="1:4" ht="16" x14ac:dyDescent="0.2">
      <c r="A20" s="240" t="s">
        <v>1839</v>
      </c>
      <c r="B20" s="487"/>
      <c r="C20" s="493">
        <v>4048742.88</v>
      </c>
      <c r="D20" s="247">
        <v>1.4511623225806451E-2</v>
      </c>
    </row>
    <row r="21" spans="1:4" ht="16" x14ac:dyDescent="0.2">
      <c r="A21" s="240" t="s">
        <v>1897</v>
      </c>
      <c r="B21" s="487"/>
      <c r="C21" s="493">
        <v>502570.52</v>
      </c>
      <c r="D21" s="247">
        <v>1.8013280286738353E-3</v>
      </c>
    </row>
    <row r="22" spans="1:4" ht="16" x14ac:dyDescent="0.2">
      <c r="A22" s="243" t="s">
        <v>1264</v>
      </c>
      <c r="B22" s="489">
        <v>30500000</v>
      </c>
      <c r="C22" s="492">
        <v>16243651.199999999</v>
      </c>
      <c r="D22" s="249">
        <v>0.53257872786885241</v>
      </c>
    </row>
    <row r="23" spans="1:4" ht="16" x14ac:dyDescent="0.2">
      <c r="A23" s="240" t="s">
        <v>1961</v>
      </c>
      <c r="B23" s="487">
        <v>30500000</v>
      </c>
      <c r="C23" s="493">
        <v>16243651.199999999</v>
      </c>
      <c r="D23" s="247">
        <v>0.53257872786885241</v>
      </c>
    </row>
    <row r="24" spans="1:4" ht="16" x14ac:dyDescent="0.2">
      <c r="A24" s="243" t="s">
        <v>1265</v>
      </c>
      <c r="B24" s="489"/>
      <c r="C24" s="492">
        <v>0</v>
      </c>
      <c r="D24" s="249">
        <v>0</v>
      </c>
    </row>
    <row r="25" spans="1:4" ht="16" x14ac:dyDescent="0.2">
      <c r="A25" s="240" t="s">
        <v>1488</v>
      </c>
      <c r="B25" s="487"/>
      <c r="C25" s="493">
        <v>0</v>
      </c>
      <c r="D25" s="247">
        <v>0</v>
      </c>
    </row>
    <row r="26" spans="1:4" ht="32" x14ac:dyDescent="0.2">
      <c r="A26" s="240" t="s">
        <v>1427</v>
      </c>
      <c r="B26" s="487"/>
      <c r="C26" s="493">
        <v>0</v>
      </c>
      <c r="D26" s="247">
        <v>0</v>
      </c>
    </row>
    <row r="27" spans="1:4" ht="16" x14ac:dyDescent="0.2">
      <c r="A27" s="243" t="s">
        <v>1266</v>
      </c>
      <c r="B27" s="489">
        <v>924000000</v>
      </c>
      <c r="C27" s="492">
        <v>41320420.81324406</v>
      </c>
      <c r="D27" s="249">
        <v>4.4719070144203531E-2</v>
      </c>
    </row>
    <row r="28" spans="1:4" ht="16" x14ac:dyDescent="0.2">
      <c r="A28" s="240" t="s">
        <v>511</v>
      </c>
      <c r="B28" s="487"/>
      <c r="C28" s="493">
        <v>13065615.199999999</v>
      </c>
      <c r="D28" s="247">
        <v>1.4140276190476189E-2</v>
      </c>
    </row>
    <row r="29" spans="1:4" ht="16" x14ac:dyDescent="0.2">
      <c r="A29" s="240" t="s">
        <v>1068</v>
      </c>
      <c r="B29" s="487">
        <v>924000000</v>
      </c>
      <c r="C29" s="493">
        <v>102212.33985895358</v>
      </c>
      <c r="D29" s="247">
        <v>1.1061941543176794E-4</v>
      </c>
    </row>
    <row r="30" spans="1:4" ht="16" x14ac:dyDescent="0.2">
      <c r="A30" s="240" t="s">
        <v>243</v>
      </c>
      <c r="B30" s="487"/>
      <c r="C30" s="493">
        <v>26229113.273385111</v>
      </c>
      <c r="D30" s="247">
        <v>2.8386486226607263E-2</v>
      </c>
    </row>
    <row r="31" spans="1:4" x14ac:dyDescent="0.2">
      <c r="A31" s="275" t="s">
        <v>2367</v>
      </c>
      <c r="B31" s="487"/>
      <c r="C31" s="493">
        <v>1923480</v>
      </c>
      <c r="D31" s="247">
        <v>2.0816883116883118E-3</v>
      </c>
    </row>
    <row r="32" spans="1:4" ht="16" x14ac:dyDescent="0.2">
      <c r="A32" s="243" t="s">
        <v>1267</v>
      </c>
      <c r="B32" s="489">
        <v>173000000</v>
      </c>
      <c r="C32" s="492">
        <v>18763034.664462481</v>
      </c>
      <c r="D32" s="249">
        <v>0.10845684777145942</v>
      </c>
    </row>
    <row r="33" spans="1:4" ht="16" x14ac:dyDescent="0.2">
      <c r="A33" s="240" t="s">
        <v>639</v>
      </c>
      <c r="B33" s="487"/>
      <c r="C33" s="493">
        <v>960456.49800000014</v>
      </c>
      <c r="D33" s="247">
        <v>5.5517716647398851E-3</v>
      </c>
    </row>
    <row r="34" spans="1:4" ht="16" x14ac:dyDescent="0.2">
      <c r="A34" s="240" t="s">
        <v>171</v>
      </c>
      <c r="B34" s="487">
        <v>173000000</v>
      </c>
      <c r="C34" s="493">
        <v>16286636.066552581</v>
      </c>
      <c r="D34" s="247">
        <v>9.4142405008974459E-2</v>
      </c>
    </row>
    <row r="35" spans="1:4" ht="16" x14ac:dyDescent="0.2">
      <c r="A35" s="240" t="s">
        <v>1008</v>
      </c>
      <c r="B35" s="487"/>
      <c r="C35" s="493">
        <v>0</v>
      </c>
      <c r="D35" s="247">
        <v>0</v>
      </c>
    </row>
    <row r="36" spans="1:4" ht="16" x14ac:dyDescent="0.2">
      <c r="A36" s="240" t="s">
        <v>802</v>
      </c>
      <c r="B36" s="487"/>
      <c r="C36" s="493">
        <v>1515942.0999098977</v>
      </c>
      <c r="D36" s="247">
        <v>8.7626710977450738E-3</v>
      </c>
    </row>
    <row r="37" spans="1:4" ht="16" x14ac:dyDescent="0.2">
      <c r="A37" s="243" t="s">
        <v>1268</v>
      </c>
      <c r="B37" s="489">
        <v>128000000</v>
      </c>
      <c r="C37" s="492">
        <v>0</v>
      </c>
      <c r="D37" s="249">
        <v>0</v>
      </c>
    </row>
    <row r="38" spans="1:4" ht="16" x14ac:dyDescent="0.2">
      <c r="A38" s="240" t="s">
        <v>801</v>
      </c>
      <c r="B38" s="487">
        <v>128000000</v>
      </c>
      <c r="C38" s="493">
        <v>0</v>
      </c>
      <c r="D38" s="247">
        <v>0</v>
      </c>
    </row>
    <row r="39" spans="1:4" ht="16" x14ac:dyDescent="0.2">
      <c r="A39" s="243" t="s">
        <v>1269</v>
      </c>
      <c r="B39" s="489">
        <v>156000000</v>
      </c>
      <c r="C39" s="492">
        <v>21304661.182863742</v>
      </c>
      <c r="D39" s="249">
        <v>0.13656834091579323</v>
      </c>
    </row>
    <row r="40" spans="1:4" ht="16" x14ac:dyDescent="0.2">
      <c r="A40" s="240" t="s">
        <v>194</v>
      </c>
      <c r="B40" s="487">
        <v>156000000</v>
      </c>
      <c r="C40" s="493">
        <v>2793604.9397484371</v>
      </c>
      <c r="D40" s="247">
        <v>1.7907723972746391E-2</v>
      </c>
    </row>
    <row r="41" spans="1:4" ht="32" x14ac:dyDescent="0.2">
      <c r="A41" s="240" t="s">
        <v>1735</v>
      </c>
      <c r="B41" s="487"/>
      <c r="C41" s="493">
        <v>0</v>
      </c>
      <c r="D41" s="247">
        <v>0</v>
      </c>
    </row>
    <row r="42" spans="1:4" ht="32" x14ac:dyDescent="0.2">
      <c r="A42" s="240" t="s">
        <v>791</v>
      </c>
      <c r="B42" s="487"/>
      <c r="C42" s="493">
        <v>1226842.5631799998</v>
      </c>
      <c r="D42" s="247">
        <v>7.8643754049999987E-3</v>
      </c>
    </row>
    <row r="43" spans="1:4" ht="16" x14ac:dyDescent="0.2">
      <c r="A43" s="240" t="s">
        <v>796</v>
      </c>
      <c r="B43" s="487"/>
      <c r="C43" s="493">
        <v>4638943.2694799993</v>
      </c>
      <c r="D43" s="247">
        <v>2.9736815829999996E-2</v>
      </c>
    </row>
    <row r="44" spans="1:4" ht="16" x14ac:dyDescent="0.2">
      <c r="A44" s="240" t="s">
        <v>1844</v>
      </c>
      <c r="B44" s="487"/>
      <c r="C44" s="493">
        <v>12590854.577815307</v>
      </c>
      <c r="D44" s="247">
        <v>8.0710606268046839E-2</v>
      </c>
    </row>
    <row r="45" spans="1:4" x14ac:dyDescent="0.2">
      <c r="A45" s="275" t="s">
        <v>2331</v>
      </c>
      <c r="B45" s="487"/>
      <c r="C45" s="493">
        <v>54415.832640000001</v>
      </c>
      <c r="D45" s="247">
        <v>3.4881944000000003E-4</v>
      </c>
    </row>
    <row r="46" spans="1:4" ht="16" x14ac:dyDescent="0.2">
      <c r="A46" s="243" t="s">
        <v>1270</v>
      </c>
      <c r="B46" s="489">
        <v>24000000</v>
      </c>
      <c r="C46" s="492">
        <v>94124778.745622262</v>
      </c>
      <c r="D46" s="249">
        <v>3.9218657810675945</v>
      </c>
    </row>
    <row r="47" spans="1:4" ht="32" x14ac:dyDescent="0.2">
      <c r="A47" s="240" t="s">
        <v>1454</v>
      </c>
      <c r="B47" s="487"/>
      <c r="C47" s="493">
        <v>0</v>
      </c>
      <c r="D47" s="247">
        <v>0</v>
      </c>
    </row>
    <row r="48" spans="1:4" ht="32" x14ac:dyDescent="0.2">
      <c r="A48" s="240" t="s">
        <v>972</v>
      </c>
      <c r="B48" s="487"/>
      <c r="C48" s="493">
        <v>28930.7909745</v>
      </c>
      <c r="D48" s="247">
        <v>1.2054496239374999E-3</v>
      </c>
    </row>
    <row r="49" spans="1:4" ht="16" x14ac:dyDescent="0.2">
      <c r="A49" s="240" t="s">
        <v>1854</v>
      </c>
      <c r="B49" s="487"/>
      <c r="C49" s="493">
        <v>1157322.1010580384</v>
      </c>
      <c r="D49" s="247">
        <v>4.8221754210751602E-2</v>
      </c>
    </row>
    <row r="50" spans="1:4" ht="16" x14ac:dyDescent="0.2">
      <c r="A50" s="240" t="s">
        <v>1055</v>
      </c>
      <c r="B50" s="487"/>
      <c r="C50" s="493">
        <v>51662.126740178544</v>
      </c>
      <c r="D50" s="247">
        <v>2.1525886141741061E-3</v>
      </c>
    </row>
    <row r="51" spans="1:4" ht="16" x14ac:dyDescent="0.2">
      <c r="A51" s="240" t="s">
        <v>809</v>
      </c>
      <c r="B51" s="487"/>
      <c r="C51" s="493">
        <v>0</v>
      </c>
      <c r="D51" s="247">
        <v>0</v>
      </c>
    </row>
    <row r="52" spans="1:4" ht="32" x14ac:dyDescent="0.2">
      <c r="A52" s="240" t="s">
        <v>1737</v>
      </c>
      <c r="B52" s="487"/>
      <c r="C52" s="493">
        <v>0</v>
      </c>
      <c r="D52" s="247">
        <v>0</v>
      </c>
    </row>
    <row r="53" spans="1:4" ht="16" x14ac:dyDescent="0.2">
      <c r="A53" s="240" t="s">
        <v>1886</v>
      </c>
      <c r="B53" s="487"/>
      <c r="C53" s="493">
        <v>217808.81</v>
      </c>
      <c r="D53" s="247">
        <v>9.0753670833333324E-3</v>
      </c>
    </row>
    <row r="54" spans="1:4" ht="16" x14ac:dyDescent="0.2">
      <c r="A54" s="240" t="s">
        <v>803</v>
      </c>
      <c r="B54" s="487"/>
      <c r="C54" s="493">
        <v>2207167.1477324464</v>
      </c>
      <c r="D54" s="247">
        <v>9.1965297822185266E-2</v>
      </c>
    </row>
    <row r="55" spans="1:4" ht="16" x14ac:dyDescent="0.2">
      <c r="A55" s="240" t="s">
        <v>804</v>
      </c>
      <c r="B55" s="487"/>
      <c r="C55" s="493">
        <v>8817877.9499999993</v>
      </c>
      <c r="D55" s="247">
        <v>0.36741158124999995</v>
      </c>
    </row>
    <row r="56" spans="1:4" ht="16" x14ac:dyDescent="0.2">
      <c r="A56" s="240" t="s">
        <v>790</v>
      </c>
      <c r="B56" s="487"/>
      <c r="C56" s="493">
        <v>939834.83129390876</v>
      </c>
      <c r="D56" s="247">
        <v>3.9159784637246196E-2</v>
      </c>
    </row>
    <row r="57" spans="1:4" ht="16" x14ac:dyDescent="0.2">
      <c r="A57" s="240" t="s">
        <v>1070</v>
      </c>
      <c r="B57" s="487"/>
      <c r="C57" s="493">
        <v>108104.96129815467</v>
      </c>
      <c r="D57" s="247">
        <v>4.5043733874231108E-3</v>
      </c>
    </row>
    <row r="58" spans="1:4" ht="32" x14ac:dyDescent="0.2">
      <c r="A58" s="240" t="s">
        <v>1149</v>
      </c>
      <c r="B58" s="487"/>
      <c r="C58" s="493">
        <v>0</v>
      </c>
      <c r="D58" s="247">
        <v>0</v>
      </c>
    </row>
    <row r="59" spans="1:4" ht="32" x14ac:dyDescent="0.2">
      <c r="A59" s="240" t="s">
        <v>672</v>
      </c>
      <c r="B59" s="487"/>
      <c r="C59" s="493">
        <v>678549.67770902533</v>
      </c>
      <c r="D59" s="247">
        <v>2.8272903237876054E-2</v>
      </c>
    </row>
    <row r="60" spans="1:4" ht="32" x14ac:dyDescent="0.2">
      <c r="A60" s="240" t="s">
        <v>656</v>
      </c>
      <c r="B60" s="487"/>
      <c r="C60" s="493">
        <v>172223.96542866362</v>
      </c>
      <c r="D60" s="247">
        <v>7.175998559527651E-3</v>
      </c>
    </row>
    <row r="61" spans="1:4" ht="16" x14ac:dyDescent="0.2">
      <c r="A61" s="240" t="s">
        <v>973</v>
      </c>
      <c r="B61" s="487"/>
      <c r="C61" s="493">
        <v>516621.26740178547</v>
      </c>
      <c r="D61" s="247">
        <v>2.1525886141741061E-2</v>
      </c>
    </row>
    <row r="62" spans="1:4" ht="16" x14ac:dyDescent="0.2">
      <c r="A62" s="240" t="s">
        <v>195</v>
      </c>
      <c r="B62" s="487">
        <v>24000000</v>
      </c>
      <c r="C62" s="493">
        <v>8288358.5052725915</v>
      </c>
      <c r="D62" s="247">
        <v>0.34534827105302462</v>
      </c>
    </row>
    <row r="63" spans="1:4" ht="32" x14ac:dyDescent="0.2">
      <c r="A63" s="240" t="s">
        <v>281</v>
      </c>
      <c r="B63" s="487"/>
      <c r="C63" s="493">
        <v>1224157.6429759662</v>
      </c>
      <c r="D63" s="247">
        <v>5.1006568457331924E-2</v>
      </c>
    </row>
    <row r="64" spans="1:4" ht="16" x14ac:dyDescent="0.2">
      <c r="A64" s="240" t="s">
        <v>1856</v>
      </c>
      <c r="B64" s="487"/>
      <c r="C64" s="493">
        <v>2622672.85</v>
      </c>
      <c r="D64" s="247">
        <v>0.10927803541666667</v>
      </c>
    </row>
    <row r="65" spans="1:4" ht="32" x14ac:dyDescent="0.2">
      <c r="A65" s="240" t="s">
        <v>1417</v>
      </c>
      <c r="B65" s="487"/>
      <c r="C65" s="493">
        <v>0</v>
      </c>
      <c r="D65" s="247">
        <v>0</v>
      </c>
    </row>
    <row r="66" spans="1:4" ht="16" x14ac:dyDescent="0.2">
      <c r="A66" s="240" t="s">
        <v>1081</v>
      </c>
      <c r="B66" s="487"/>
      <c r="C66" s="493">
        <v>35000</v>
      </c>
      <c r="D66" s="247">
        <v>1.4583333333333334E-3</v>
      </c>
    </row>
    <row r="67" spans="1:4" x14ac:dyDescent="0.2">
      <c r="A67" s="275" t="s">
        <v>2223</v>
      </c>
      <c r="B67" s="487"/>
      <c r="C67" s="493">
        <v>7220542.5300000003</v>
      </c>
      <c r="D67" s="247">
        <v>0.30085593875</v>
      </c>
    </row>
    <row r="68" spans="1:4" x14ac:dyDescent="0.2">
      <c r="A68" s="275" t="s">
        <v>2231</v>
      </c>
      <c r="B68" s="487"/>
      <c r="C68" s="493">
        <v>320000</v>
      </c>
      <c r="D68" s="247">
        <v>1.3333333333333334E-2</v>
      </c>
    </row>
    <row r="69" spans="1:4" x14ac:dyDescent="0.2">
      <c r="A69" s="275" t="s">
        <v>2243</v>
      </c>
      <c r="B69" s="487"/>
      <c r="C69" s="493">
        <v>0</v>
      </c>
      <c r="D69" s="247">
        <v>0</v>
      </c>
    </row>
    <row r="70" spans="1:4" x14ac:dyDescent="0.2">
      <c r="A70" s="275" t="s">
        <v>2424</v>
      </c>
      <c r="B70" s="487"/>
      <c r="C70" s="493">
        <v>20199087.856517002</v>
      </c>
      <c r="D70" s="247">
        <v>0.84162866068820841</v>
      </c>
    </row>
    <row r="71" spans="1:4" x14ac:dyDescent="0.2">
      <c r="A71" s="275" t="s">
        <v>2327</v>
      </c>
      <c r="B71" s="487"/>
      <c r="C71" s="493">
        <v>39318855.731219999</v>
      </c>
      <c r="D71" s="247">
        <v>1.6382856554675</v>
      </c>
    </row>
    <row r="72" spans="1:4" ht="16" x14ac:dyDescent="0.2">
      <c r="A72" s="243" t="s">
        <v>1298</v>
      </c>
      <c r="B72" s="489">
        <v>50000000</v>
      </c>
      <c r="C72" s="492">
        <v>218000.00000000003</v>
      </c>
      <c r="D72" s="249">
        <v>4.3600000000000002E-3</v>
      </c>
    </row>
    <row r="73" spans="1:4" ht="16" x14ac:dyDescent="0.2">
      <c r="A73" s="240" t="s">
        <v>897</v>
      </c>
      <c r="B73" s="487"/>
      <c r="C73" s="493">
        <v>0</v>
      </c>
      <c r="D73" s="247">
        <v>0</v>
      </c>
    </row>
    <row r="74" spans="1:4" ht="32" x14ac:dyDescent="0.2">
      <c r="A74" s="240" t="s">
        <v>892</v>
      </c>
      <c r="B74" s="487"/>
      <c r="C74" s="493">
        <v>0</v>
      </c>
      <c r="D74" s="247">
        <v>0</v>
      </c>
    </row>
    <row r="75" spans="1:4" ht="16" x14ac:dyDescent="0.2">
      <c r="A75" s="240" t="s">
        <v>896</v>
      </c>
      <c r="B75" s="487"/>
      <c r="C75" s="493">
        <v>0</v>
      </c>
      <c r="D75" s="247">
        <v>0</v>
      </c>
    </row>
    <row r="76" spans="1:4" ht="16" x14ac:dyDescent="0.2">
      <c r="A76" s="240" t="s">
        <v>906</v>
      </c>
      <c r="B76" s="487"/>
      <c r="C76" s="493">
        <v>0</v>
      </c>
      <c r="D76" s="247">
        <v>0</v>
      </c>
    </row>
    <row r="77" spans="1:4" ht="32" x14ac:dyDescent="0.2">
      <c r="A77" s="240" t="s">
        <v>908</v>
      </c>
      <c r="B77" s="487"/>
      <c r="C77" s="493">
        <v>0</v>
      </c>
      <c r="D77" s="247">
        <v>0</v>
      </c>
    </row>
    <row r="78" spans="1:4" ht="16" x14ac:dyDescent="0.2">
      <c r="A78" s="240" t="s">
        <v>904</v>
      </c>
      <c r="B78" s="487"/>
      <c r="C78" s="493">
        <v>0</v>
      </c>
      <c r="D78" s="247">
        <v>0</v>
      </c>
    </row>
    <row r="79" spans="1:4" ht="16" x14ac:dyDescent="0.2">
      <c r="A79" s="240" t="s">
        <v>901</v>
      </c>
      <c r="B79" s="487"/>
      <c r="C79" s="493">
        <v>0</v>
      </c>
      <c r="D79" s="247">
        <v>0</v>
      </c>
    </row>
    <row r="80" spans="1:4" ht="16" x14ac:dyDescent="0.2">
      <c r="A80" s="240" t="s">
        <v>902</v>
      </c>
      <c r="B80" s="487"/>
      <c r="C80" s="493">
        <v>0</v>
      </c>
      <c r="D80" s="247">
        <v>0</v>
      </c>
    </row>
    <row r="81" spans="1:4" ht="16" x14ac:dyDescent="0.2">
      <c r="A81" s="240" t="s">
        <v>903</v>
      </c>
      <c r="B81" s="487"/>
      <c r="C81" s="493">
        <v>0</v>
      </c>
      <c r="D81" s="247">
        <v>0</v>
      </c>
    </row>
    <row r="82" spans="1:4" ht="16" x14ac:dyDescent="0.2">
      <c r="A82" s="240" t="s">
        <v>899</v>
      </c>
      <c r="B82" s="487"/>
      <c r="C82" s="493">
        <v>0</v>
      </c>
      <c r="D82" s="247">
        <v>0</v>
      </c>
    </row>
    <row r="83" spans="1:4" ht="16" x14ac:dyDescent="0.2">
      <c r="A83" s="240" t="s">
        <v>893</v>
      </c>
      <c r="B83" s="487"/>
      <c r="C83" s="493">
        <v>0</v>
      </c>
      <c r="D83" s="247">
        <v>0</v>
      </c>
    </row>
    <row r="84" spans="1:4" ht="16" x14ac:dyDescent="0.2">
      <c r="A84" s="240" t="s">
        <v>889</v>
      </c>
      <c r="B84" s="487">
        <v>50000000</v>
      </c>
      <c r="C84" s="493">
        <v>0</v>
      </c>
      <c r="D84" s="247">
        <v>0</v>
      </c>
    </row>
    <row r="85" spans="1:4" ht="16" x14ac:dyDescent="0.2">
      <c r="A85" s="240" t="s">
        <v>890</v>
      </c>
      <c r="B85" s="487"/>
      <c r="C85" s="493">
        <v>0</v>
      </c>
      <c r="D85" s="247">
        <v>0</v>
      </c>
    </row>
    <row r="86" spans="1:4" ht="16" x14ac:dyDescent="0.2">
      <c r="A86" s="240" t="s">
        <v>894</v>
      </c>
      <c r="B86" s="487"/>
      <c r="C86" s="493">
        <v>0</v>
      </c>
      <c r="D86" s="247">
        <v>0</v>
      </c>
    </row>
    <row r="87" spans="1:4" ht="16" x14ac:dyDescent="0.2">
      <c r="A87" s="240" t="s">
        <v>895</v>
      </c>
      <c r="B87" s="487"/>
      <c r="C87" s="493">
        <v>0</v>
      </c>
      <c r="D87" s="247">
        <v>0</v>
      </c>
    </row>
    <row r="88" spans="1:4" ht="16" x14ac:dyDescent="0.2">
      <c r="A88" s="240" t="s">
        <v>905</v>
      </c>
      <c r="B88" s="487"/>
      <c r="C88" s="493">
        <v>0</v>
      </c>
      <c r="D88" s="247">
        <v>0</v>
      </c>
    </row>
    <row r="89" spans="1:4" ht="16" x14ac:dyDescent="0.2">
      <c r="A89" s="240" t="s">
        <v>898</v>
      </c>
      <c r="B89" s="487"/>
      <c r="C89" s="493">
        <v>0</v>
      </c>
      <c r="D89" s="247">
        <v>0</v>
      </c>
    </row>
    <row r="90" spans="1:4" ht="16" x14ac:dyDescent="0.2">
      <c r="A90" s="240" t="s">
        <v>900</v>
      </c>
      <c r="B90" s="487"/>
      <c r="C90" s="493">
        <v>0</v>
      </c>
      <c r="D90" s="247">
        <v>0</v>
      </c>
    </row>
    <row r="91" spans="1:4" ht="16" x14ac:dyDescent="0.2">
      <c r="A91" s="240" t="s">
        <v>891</v>
      </c>
      <c r="B91" s="487"/>
      <c r="C91" s="493">
        <v>0</v>
      </c>
      <c r="D91" s="247">
        <v>0</v>
      </c>
    </row>
    <row r="92" spans="1:4" ht="16" x14ac:dyDescent="0.2">
      <c r="A92" s="240" t="s">
        <v>907</v>
      </c>
      <c r="B92" s="487"/>
      <c r="C92" s="493">
        <v>0</v>
      </c>
      <c r="D92" s="247">
        <v>0</v>
      </c>
    </row>
    <row r="93" spans="1:4" ht="32" x14ac:dyDescent="0.2">
      <c r="A93" s="240" t="s">
        <v>1425</v>
      </c>
      <c r="B93" s="487"/>
      <c r="C93" s="493">
        <v>0</v>
      </c>
      <c r="D93" s="247">
        <v>0</v>
      </c>
    </row>
    <row r="94" spans="1:4" x14ac:dyDescent="0.2">
      <c r="A94" s="275" t="s">
        <v>2200</v>
      </c>
      <c r="B94" s="487"/>
      <c r="C94" s="493">
        <v>218000.00000000003</v>
      </c>
      <c r="D94" s="247">
        <v>4.3600000000000002E-3</v>
      </c>
    </row>
    <row r="95" spans="1:4" ht="16" x14ac:dyDescent="0.2">
      <c r="A95" s="243" t="s">
        <v>1299</v>
      </c>
      <c r="B95" s="489"/>
      <c r="C95" s="492">
        <v>0</v>
      </c>
      <c r="D95" s="249">
        <v>0</v>
      </c>
    </row>
    <row r="96" spans="1:4" ht="16" x14ac:dyDescent="0.2">
      <c r="A96" s="240" t="s">
        <v>1426</v>
      </c>
      <c r="B96" s="487"/>
      <c r="C96" s="493">
        <v>0</v>
      </c>
      <c r="D96" s="247">
        <v>0</v>
      </c>
    </row>
    <row r="97" spans="1:4" ht="16" x14ac:dyDescent="0.2">
      <c r="A97" s="243" t="s">
        <v>1300</v>
      </c>
      <c r="B97" s="489">
        <v>190000000</v>
      </c>
      <c r="C97" s="492">
        <v>970100.00000000012</v>
      </c>
      <c r="D97" s="249">
        <v>5.1057894736842111E-3</v>
      </c>
    </row>
    <row r="98" spans="1:4" ht="16" x14ac:dyDescent="0.2">
      <c r="A98" s="240" t="s">
        <v>454</v>
      </c>
      <c r="B98" s="487">
        <v>190000000</v>
      </c>
      <c r="C98" s="493">
        <v>0</v>
      </c>
      <c r="D98" s="247">
        <v>0</v>
      </c>
    </row>
    <row r="99" spans="1:4" ht="16" x14ac:dyDescent="0.2">
      <c r="A99" s="240" t="s">
        <v>941</v>
      </c>
      <c r="B99" s="487"/>
      <c r="C99" s="493">
        <v>970100.00000000012</v>
      </c>
      <c r="D99" s="247">
        <v>5.1057894736842111E-3</v>
      </c>
    </row>
    <row r="100" spans="1:4" ht="16" x14ac:dyDescent="0.2">
      <c r="A100" s="243" t="s">
        <v>1301</v>
      </c>
      <c r="B100" s="489">
        <v>900000000</v>
      </c>
      <c r="C100" s="492">
        <v>698911.60941888927</v>
      </c>
      <c r="D100" s="249">
        <v>7.7656845490987696E-4</v>
      </c>
    </row>
    <row r="101" spans="1:4" ht="16" x14ac:dyDescent="0.2">
      <c r="A101" s="240" t="s">
        <v>648</v>
      </c>
      <c r="B101" s="487">
        <v>900000000</v>
      </c>
      <c r="C101" s="493">
        <v>650411.60941888927</v>
      </c>
      <c r="D101" s="247">
        <v>7.2267956602098805E-4</v>
      </c>
    </row>
    <row r="102" spans="1:4" ht="32" x14ac:dyDescent="0.2">
      <c r="A102" s="240" t="s">
        <v>956</v>
      </c>
      <c r="B102" s="487"/>
      <c r="C102" s="493">
        <v>48500</v>
      </c>
      <c r="D102" s="247">
        <v>5.3888888888888889E-5</v>
      </c>
    </row>
    <row r="103" spans="1:4" ht="16" x14ac:dyDescent="0.2">
      <c r="A103" s="243" t="s">
        <v>1302</v>
      </c>
      <c r="B103" s="489">
        <v>46400000</v>
      </c>
      <c r="C103" s="492">
        <v>2494927.0194894932</v>
      </c>
      <c r="D103" s="249">
        <v>0.10753995773661609</v>
      </c>
    </row>
    <row r="104" spans="1:4" ht="16" x14ac:dyDescent="0.2">
      <c r="A104" s="240" t="s">
        <v>262</v>
      </c>
      <c r="B104" s="487">
        <v>23200000</v>
      </c>
      <c r="C104" s="493">
        <v>1366278.4015709851</v>
      </c>
      <c r="D104" s="247">
        <v>5.8891310412542461E-2</v>
      </c>
    </row>
    <row r="105" spans="1:4" x14ac:dyDescent="0.2">
      <c r="A105" s="275" t="s">
        <v>2237</v>
      </c>
      <c r="B105" s="487">
        <v>23200000</v>
      </c>
      <c r="C105" s="493">
        <v>1128648.6179185081</v>
      </c>
      <c r="D105" s="247">
        <v>4.8648647324073625E-2</v>
      </c>
    </row>
    <row r="106" spans="1:4" ht="32" x14ac:dyDescent="0.2">
      <c r="A106" s="243" t="s">
        <v>1303</v>
      </c>
      <c r="B106" s="489">
        <v>6000000</v>
      </c>
      <c r="C106" s="492">
        <v>174365553.16892803</v>
      </c>
      <c r="D106" s="249">
        <v>29.060925528154659</v>
      </c>
    </row>
    <row r="107" spans="1:4" ht="32" x14ac:dyDescent="0.2">
      <c r="A107" s="240" t="s">
        <v>1744</v>
      </c>
      <c r="B107" s="487"/>
      <c r="C107" s="493">
        <v>0</v>
      </c>
      <c r="D107" s="247">
        <v>0</v>
      </c>
    </row>
    <row r="108" spans="1:4" ht="32" x14ac:dyDescent="0.2">
      <c r="A108" s="240" t="s">
        <v>1042</v>
      </c>
      <c r="B108" s="487"/>
      <c r="C108" s="493">
        <v>0</v>
      </c>
      <c r="D108" s="247">
        <v>0</v>
      </c>
    </row>
    <row r="109" spans="1:4" ht="32" x14ac:dyDescent="0.2">
      <c r="A109" s="240" t="s">
        <v>285</v>
      </c>
      <c r="B109" s="487"/>
      <c r="C109" s="493">
        <v>4662339.2183183972</v>
      </c>
      <c r="D109" s="247">
        <v>0.77705653638639949</v>
      </c>
    </row>
    <row r="110" spans="1:4" ht="32" x14ac:dyDescent="0.2">
      <c r="A110" s="240" t="s">
        <v>1428</v>
      </c>
      <c r="B110" s="487"/>
      <c r="C110" s="493">
        <v>0</v>
      </c>
      <c r="D110" s="247">
        <v>0</v>
      </c>
    </row>
    <row r="111" spans="1:4" ht="32" x14ac:dyDescent="0.2">
      <c r="A111" s="240" t="s">
        <v>532</v>
      </c>
      <c r="B111" s="487"/>
      <c r="C111" s="493">
        <v>200000</v>
      </c>
      <c r="D111" s="247">
        <v>3.3333333333333333E-2</v>
      </c>
    </row>
    <row r="112" spans="1:4" ht="32" x14ac:dyDescent="0.2">
      <c r="A112" s="240" t="s">
        <v>536</v>
      </c>
      <c r="B112" s="487"/>
      <c r="C112" s="493">
        <v>100000</v>
      </c>
      <c r="D112" s="247">
        <v>1.6666666666666666E-2</v>
      </c>
    </row>
    <row r="113" spans="1:4" ht="32" x14ac:dyDescent="0.2">
      <c r="A113" s="240" t="s">
        <v>539</v>
      </c>
      <c r="B113" s="487"/>
      <c r="C113" s="493">
        <v>120000</v>
      </c>
      <c r="D113" s="247">
        <v>0.02</v>
      </c>
    </row>
    <row r="114" spans="1:4" ht="16" x14ac:dyDescent="0.2">
      <c r="A114" s="240" t="s">
        <v>176</v>
      </c>
      <c r="B114" s="487"/>
      <c r="C114" s="493">
        <v>800380.42</v>
      </c>
      <c r="D114" s="247">
        <v>0.13339673666666668</v>
      </c>
    </row>
    <row r="115" spans="1:4" ht="32" x14ac:dyDescent="0.2">
      <c r="A115" s="240" t="s">
        <v>1047</v>
      </c>
      <c r="B115" s="487"/>
      <c r="C115" s="493">
        <v>0</v>
      </c>
      <c r="D115" s="247">
        <v>0</v>
      </c>
    </row>
    <row r="116" spans="1:4" ht="16" x14ac:dyDescent="0.2">
      <c r="A116" s="240" t="s">
        <v>1029</v>
      </c>
      <c r="B116" s="487"/>
      <c r="C116" s="493">
        <v>1020614.20045</v>
      </c>
      <c r="D116" s="247">
        <v>0.17010236674166668</v>
      </c>
    </row>
    <row r="117" spans="1:4" ht="32" x14ac:dyDescent="0.2">
      <c r="A117" s="240" t="s">
        <v>996</v>
      </c>
      <c r="B117" s="487"/>
      <c r="C117" s="493">
        <v>0</v>
      </c>
      <c r="D117" s="247">
        <v>0</v>
      </c>
    </row>
    <row r="118" spans="1:4" ht="48" x14ac:dyDescent="0.2">
      <c r="A118" s="240" t="s">
        <v>1015</v>
      </c>
      <c r="B118" s="487"/>
      <c r="C118" s="493">
        <v>0</v>
      </c>
      <c r="D118" s="247">
        <v>0</v>
      </c>
    </row>
    <row r="119" spans="1:4" ht="32" x14ac:dyDescent="0.2">
      <c r="A119" s="240" t="s">
        <v>1014</v>
      </c>
      <c r="B119" s="487"/>
      <c r="C119" s="493">
        <v>0</v>
      </c>
      <c r="D119" s="247">
        <v>0</v>
      </c>
    </row>
    <row r="120" spans="1:4" ht="32" x14ac:dyDescent="0.2">
      <c r="A120" s="240" t="s">
        <v>1430</v>
      </c>
      <c r="B120" s="487"/>
      <c r="C120" s="493">
        <v>0</v>
      </c>
      <c r="D120" s="247">
        <v>0</v>
      </c>
    </row>
    <row r="121" spans="1:4" ht="32" x14ac:dyDescent="0.2">
      <c r="A121" s="240" t="s">
        <v>1013</v>
      </c>
      <c r="B121" s="487"/>
      <c r="C121" s="493">
        <v>0</v>
      </c>
      <c r="D121" s="247">
        <v>0</v>
      </c>
    </row>
    <row r="122" spans="1:4" ht="16" x14ac:dyDescent="0.2">
      <c r="A122" s="240" t="s">
        <v>175</v>
      </c>
      <c r="B122" s="487">
        <v>6000000</v>
      </c>
      <c r="C122" s="493">
        <v>45652777.200000003</v>
      </c>
      <c r="D122" s="247">
        <v>7.6087962000000005</v>
      </c>
    </row>
    <row r="123" spans="1:4" ht="16" x14ac:dyDescent="0.2">
      <c r="A123" s="240" t="s">
        <v>1777</v>
      </c>
      <c r="B123" s="487"/>
      <c r="C123" s="493">
        <v>22288909.279259998</v>
      </c>
      <c r="D123" s="247">
        <v>3.7148182132099996</v>
      </c>
    </row>
    <row r="124" spans="1:4" ht="16" x14ac:dyDescent="0.2">
      <c r="A124" s="240" t="s">
        <v>983</v>
      </c>
      <c r="B124" s="487"/>
      <c r="C124" s="493">
        <v>1000000</v>
      </c>
      <c r="D124" s="247">
        <v>0.16666666666666666</v>
      </c>
    </row>
    <row r="125" spans="1:4" ht="16" x14ac:dyDescent="0.2">
      <c r="A125" s="240" t="s">
        <v>1909</v>
      </c>
      <c r="B125" s="487"/>
      <c r="C125" s="493">
        <v>2079615.75</v>
      </c>
      <c r="D125" s="247">
        <v>0.346602625</v>
      </c>
    </row>
    <row r="126" spans="1:4" ht="16" x14ac:dyDescent="0.2">
      <c r="A126" s="240" t="s">
        <v>674</v>
      </c>
      <c r="B126" s="487"/>
      <c r="C126" s="493">
        <v>0</v>
      </c>
      <c r="D126" s="247">
        <v>0</v>
      </c>
    </row>
    <row r="127" spans="1:4" ht="32" x14ac:dyDescent="0.2">
      <c r="A127" s="240" t="s">
        <v>997</v>
      </c>
      <c r="B127" s="487"/>
      <c r="C127" s="493">
        <v>0</v>
      </c>
      <c r="D127" s="247">
        <v>0</v>
      </c>
    </row>
    <row r="128" spans="1:4" ht="32" x14ac:dyDescent="0.2">
      <c r="A128" s="240" t="s">
        <v>1024</v>
      </c>
      <c r="B128" s="487"/>
      <c r="C128" s="493">
        <v>0</v>
      </c>
      <c r="D128" s="247">
        <v>0</v>
      </c>
    </row>
    <row r="129" spans="1:4" ht="32" x14ac:dyDescent="0.2">
      <c r="A129" s="240" t="s">
        <v>1016</v>
      </c>
      <c r="B129" s="487"/>
      <c r="C129" s="493">
        <v>0</v>
      </c>
      <c r="D129" s="247">
        <v>0</v>
      </c>
    </row>
    <row r="130" spans="1:4" ht="16" x14ac:dyDescent="0.2">
      <c r="A130" s="240" t="s">
        <v>1778</v>
      </c>
      <c r="B130" s="487"/>
      <c r="C130" s="493">
        <v>7329828</v>
      </c>
      <c r="D130" s="247">
        <v>1.221638</v>
      </c>
    </row>
    <row r="131" spans="1:4" ht="16" x14ac:dyDescent="0.2">
      <c r="A131" s="240" t="s">
        <v>1790</v>
      </c>
      <c r="B131" s="487"/>
      <c r="C131" s="493">
        <v>17162062.539999999</v>
      </c>
      <c r="D131" s="247">
        <v>2.8603437566666665</v>
      </c>
    </row>
    <row r="132" spans="1:4" ht="16" x14ac:dyDescent="0.2">
      <c r="A132" s="240" t="s">
        <v>706</v>
      </c>
      <c r="B132" s="487"/>
      <c r="C132" s="493">
        <v>4600000</v>
      </c>
      <c r="D132" s="247">
        <v>0.76666666666666672</v>
      </c>
    </row>
    <row r="133" spans="1:4" ht="16" x14ac:dyDescent="0.2">
      <c r="A133" s="240" t="s">
        <v>1922</v>
      </c>
      <c r="B133" s="487"/>
      <c r="C133" s="493">
        <v>2099958</v>
      </c>
      <c r="D133" s="247">
        <v>0.349993</v>
      </c>
    </row>
    <row r="134" spans="1:4" ht="16" x14ac:dyDescent="0.2">
      <c r="A134" s="240" t="s">
        <v>291</v>
      </c>
      <c r="B134" s="487"/>
      <c r="C134" s="493">
        <v>239542.08657118049</v>
      </c>
      <c r="D134" s="247">
        <v>3.9923681095196749E-2</v>
      </c>
    </row>
    <row r="135" spans="1:4" ht="16" x14ac:dyDescent="0.2">
      <c r="A135" s="240" t="s">
        <v>1817</v>
      </c>
      <c r="B135" s="487"/>
      <c r="C135" s="493">
        <v>9553266.3399999999</v>
      </c>
      <c r="D135" s="247">
        <v>1.5922110566666667</v>
      </c>
    </row>
    <row r="136" spans="1:4" ht="16" x14ac:dyDescent="0.2">
      <c r="A136" s="240" t="s">
        <v>1794</v>
      </c>
      <c r="B136" s="487"/>
      <c r="C136" s="493">
        <v>18026580</v>
      </c>
      <c r="D136" s="247">
        <v>3.0044300000000002</v>
      </c>
    </row>
    <row r="137" spans="1:4" ht="16" x14ac:dyDescent="0.2">
      <c r="A137" s="240" t="s">
        <v>675</v>
      </c>
      <c r="B137" s="487"/>
      <c r="C137" s="493">
        <v>0</v>
      </c>
      <c r="D137" s="247">
        <v>0</v>
      </c>
    </row>
    <row r="138" spans="1:4" ht="16" x14ac:dyDescent="0.2">
      <c r="A138" s="240" t="s">
        <v>1792</v>
      </c>
      <c r="B138" s="487"/>
      <c r="C138" s="493">
        <v>3978000</v>
      </c>
      <c r="D138" s="247">
        <v>0.66300000000000003</v>
      </c>
    </row>
    <row r="139" spans="1:4" ht="16" x14ac:dyDescent="0.2">
      <c r="A139" s="240" t="s">
        <v>1494</v>
      </c>
      <c r="B139" s="487"/>
      <c r="C139" s="493">
        <v>0</v>
      </c>
      <c r="D139" s="247">
        <v>0</v>
      </c>
    </row>
    <row r="140" spans="1:4" ht="32" x14ac:dyDescent="0.2">
      <c r="A140" s="240" t="s">
        <v>261</v>
      </c>
      <c r="B140" s="487"/>
      <c r="C140" s="493">
        <v>4292260.32</v>
      </c>
      <c r="D140" s="247">
        <v>0.71537672000000008</v>
      </c>
    </row>
    <row r="141" spans="1:4" ht="32" x14ac:dyDescent="0.2">
      <c r="A141" s="240" t="s">
        <v>1918</v>
      </c>
      <c r="B141" s="487"/>
      <c r="C141" s="493">
        <v>45749.88</v>
      </c>
      <c r="D141" s="247">
        <v>7.62498E-3</v>
      </c>
    </row>
    <row r="142" spans="1:4" ht="32" x14ac:dyDescent="0.2">
      <c r="A142" s="240" t="s">
        <v>995</v>
      </c>
      <c r="B142" s="487"/>
      <c r="C142" s="493">
        <v>27298.518</v>
      </c>
      <c r="D142" s="247">
        <v>4.5497530000000001E-3</v>
      </c>
    </row>
    <row r="143" spans="1:4" ht="32" x14ac:dyDescent="0.2">
      <c r="A143" s="240" t="s">
        <v>1012</v>
      </c>
      <c r="B143" s="487"/>
      <c r="C143" s="493">
        <v>0</v>
      </c>
      <c r="D143" s="247">
        <v>0</v>
      </c>
    </row>
    <row r="144" spans="1:4" ht="16" x14ac:dyDescent="0.2">
      <c r="A144" s="240" t="s">
        <v>708</v>
      </c>
      <c r="B144" s="487"/>
      <c r="C144" s="493">
        <v>10000000</v>
      </c>
      <c r="D144" s="247">
        <v>1.6666666666666667</v>
      </c>
    </row>
    <row r="145" spans="1:4" ht="16" x14ac:dyDescent="0.2">
      <c r="A145" s="240" t="s">
        <v>1805</v>
      </c>
      <c r="B145" s="487"/>
      <c r="C145" s="493">
        <v>2975884.74</v>
      </c>
      <c r="D145" s="247">
        <v>0.49598079000000006</v>
      </c>
    </row>
    <row r="146" spans="1:4" x14ac:dyDescent="0.2">
      <c r="A146" s="275" t="s">
        <v>2187</v>
      </c>
      <c r="B146" s="487"/>
      <c r="C146" s="493">
        <v>9265000</v>
      </c>
      <c r="D146" s="247">
        <v>1.5441666666666667</v>
      </c>
    </row>
    <row r="147" spans="1:4" x14ac:dyDescent="0.2">
      <c r="A147" s="275" t="s">
        <v>2198</v>
      </c>
      <c r="B147" s="487"/>
      <c r="C147" s="493">
        <v>600590</v>
      </c>
      <c r="D147" s="247">
        <v>0.10009833333333333</v>
      </c>
    </row>
    <row r="148" spans="1:4" x14ac:dyDescent="0.2">
      <c r="A148" s="275" t="s">
        <v>2203</v>
      </c>
      <c r="B148" s="487"/>
      <c r="C148" s="493">
        <v>382740.42000000004</v>
      </c>
      <c r="D148" s="247">
        <v>6.3790070000000004E-2</v>
      </c>
    </row>
    <row r="149" spans="1:4" x14ac:dyDescent="0.2">
      <c r="A149" s="275" t="s">
        <v>2204</v>
      </c>
      <c r="B149" s="487"/>
      <c r="C149" s="493">
        <v>130800.00000000001</v>
      </c>
      <c r="D149" s="247">
        <v>2.1800000000000003E-2</v>
      </c>
    </row>
    <row r="150" spans="1:4" x14ac:dyDescent="0.2">
      <c r="A150" s="275" t="s">
        <v>2264</v>
      </c>
      <c r="B150" s="487"/>
      <c r="C150" s="493">
        <v>0</v>
      </c>
      <c r="D150" s="247">
        <v>0</v>
      </c>
    </row>
    <row r="151" spans="1:4" x14ac:dyDescent="0.2">
      <c r="A151" s="275" t="s">
        <v>2232</v>
      </c>
      <c r="B151" s="487"/>
      <c r="C151" s="493">
        <v>1186635.6838218304</v>
      </c>
      <c r="D151" s="247">
        <v>0.19777261397030507</v>
      </c>
    </row>
    <row r="152" spans="1:4" x14ac:dyDescent="0.2">
      <c r="A152" s="275" t="s">
        <v>2233</v>
      </c>
      <c r="B152" s="487"/>
      <c r="C152" s="493">
        <v>361759.07784660591</v>
      </c>
      <c r="D152" s="247">
        <v>6.0293179641100987E-2</v>
      </c>
    </row>
    <row r="153" spans="1:4" x14ac:dyDescent="0.2">
      <c r="A153" s="275" t="s">
        <v>2109</v>
      </c>
      <c r="B153" s="487"/>
      <c r="C153" s="493">
        <v>0</v>
      </c>
      <c r="D153" s="247">
        <v>0</v>
      </c>
    </row>
    <row r="154" spans="1:4" x14ac:dyDescent="0.2">
      <c r="A154" s="275" t="s">
        <v>2258</v>
      </c>
      <c r="B154" s="487"/>
      <c r="C154" s="493">
        <v>0</v>
      </c>
      <c r="D154" s="247">
        <v>0</v>
      </c>
    </row>
    <row r="155" spans="1:4" x14ac:dyDescent="0.2">
      <c r="A155" s="275" t="s">
        <v>2391</v>
      </c>
      <c r="B155" s="487"/>
      <c r="C155" s="493">
        <v>39000</v>
      </c>
      <c r="D155" s="247">
        <v>6.4999999999999997E-3</v>
      </c>
    </row>
    <row r="156" spans="1:4" x14ac:dyDescent="0.2">
      <c r="A156" s="275" t="s">
        <v>2371</v>
      </c>
      <c r="B156" s="487"/>
      <c r="C156" s="493">
        <v>4143961.4946600003</v>
      </c>
      <c r="D156" s="247">
        <v>0.69066024911000001</v>
      </c>
    </row>
    <row r="157" spans="1:4" ht="32" x14ac:dyDescent="0.2">
      <c r="A157" s="243" t="s">
        <v>1416</v>
      </c>
      <c r="B157" s="489">
        <v>7000000</v>
      </c>
      <c r="C157" s="492">
        <v>916828.5319199455</v>
      </c>
      <c r="D157" s="249">
        <v>0.13097550455999221</v>
      </c>
    </row>
    <row r="158" spans="1:4" ht="16" x14ac:dyDescent="0.2">
      <c r="A158" s="240" t="s">
        <v>1490</v>
      </c>
      <c r="B158" s="487"/>
      <c r="C158" s="493">
        <v>0</v>
      </c>
      <c r="D158" s="247">
        <v>0</v>
      </c>
    </row>
    <row r="159" spans="1:4" ht="16" x14ac:dyDescent="0.2">
      <c r="A159" s="240" t="s">
        <v>1492</v>
      </c>
      <c r="B159" s="487">
        <v>7000000</v>
      </c>
      <c r="C159" s="493">
        <v>0</v>
      </c>
      <c r="D159" s="247">
        <v>0</v>
      </c>
    </row>
    <row r="160" spans="1:4" ht="16" x14ac:dyDescent="0.2">
      <c r="A160" s="240" t="s">
        <v>1435</v>
      </c>
      <c r="B160" s="487"/>
      <c r="C160" s="493">
        <v>356417.69774936943</v>
      </c>
      <c r="D160" s="247">
        <v>5.0916813964195631E-2</v>
      </c>
    </row>
    <row r="161" spans="1:4" ht="16" x14ac:dyDescent="0.2">
      <c r="A161" s="240" t="s">
        <v>534</v>
      </c>
      <c r="B161" s="487"/>
      <c r="C161" s="493">
        <v>0</v>
      </c>
      <c r="D161" s="247">
        <v>0</v>
      </c>
    </row>
    <row r="162" spans="1:4" ht="16" x14ac:dyDescent="0.2">
      <c r="A162" s="240" t="s">
        <v>1311</v>
      </c>
      <c r="B162" s="487"/>
      <c r="C162" s="493">
        <v>0</v>
      </c>
      <c r="D162" s="247">
        <v>0</v>
      </c>
    </row>
    <row r="163" spans="1:4" x14ac:dyDescent="0.2">
      <c r="A163" s="275" t="s">
        <v>2235</v>
      </c>
      <c r="B163" s="487"/>
      <c r="C163" s="493">
        <v>560410.83417057607</v>
      </c>
      <c r="D163" s="247">
        <v>8.0058690595796581E-2</v>
      </c>
    </row>
    <row r="164" spans="1:4" ht="32" x14ac:dyDescent="0.2">
      <c r="A164" s="243" t="s">
        <v>1336</v>
      </c>
      <c r="B164" s="489"/>
      <c r="C164" s="492">
        <v>0</v>
      </c>
      <c r="D164" s="249" t="e">
        <v>#DIV/0!</v>
      </c>
    </row>
    <row r="165" spans="1:4" ht="48" x14ac:dyDescent="0.2">
      <c r="A165" s="240" t="s">
        <v>1434</v>
      </c>
      <c r="B165" s="487"/>
      <c r="C165" s="493">
        <v>0</v>
      </c>
      <c r="D165" s="247" t="e">
        <v>#DIV/0!</v>
      </c>
    </row>
    <row r="166" spans="1:4" ht="32" x14ac:dyDescent="0.2">
      <c r="A166" s="240" t="s">
        <v>1423</v>
      </c>
      <c r="B166" s="487"/>
      <c r="C166" s="493">
        <v>0</v>
      </c>
      <c r="D166" s="247" t="e">
        <v>#DIV/0!</v>
      </c>
    </row>
    <row r="167" spans="1:4" ht="16" x14ac:dyDescent="0.2">
      <c r="A167" s="243" t="s">
        <v>1337</v>
      </c>
      <c r="B167" s="489">
        <v>3000000</v>
      </c>
      <c r="C167" s="492">
        <v>930433974.96891212</v>
      </c>
      <c r="D167" s="249">
        <v>310.14465832297071</v>
      </c>
    </row>
    <row r="168" spans="1:4" ht="16" x14ac:dyDescent="0.2">
      <c r="A168" s="240" t="s">
        <v>1870</v>
      </c>
      <c r="B168" s="487"/>
      <c r="C168" s="493">
        <v>257500000</v>
      </c>
      <c r="D168" s="247">
        <v>85.833333333333329</v>
      </c>
    </row>
    <row r="169" spans="1:4" ht="16" x14ac:dyDescent="0.2">
      <c r="A169" s="240" t="s">
        <v>881</v>
      </c>
      <c r="B169" s="487"/>
      <c r="C169" s="493">
        <v>0</v>
      </c>
      <c r="D169" s="247">
        <v>0</v>
      </c>
    </row>
    <row r="170" spans="1:4" ht="16" x14ac:dyDescent="0.2">
      <c r="A170" s="240" t="s">
        <v>1031</v>
      </c>
      <c r="B170" s="487"/>
      <c r="C170" s="493">
        <v>50000</v>
      </c>
      <c r="D170" s="247">
        <v>1.6666666666666666E-2</v>
      </c>
    </row>
    <row r="171" spans="1:4" ht="16" x14ac:dyDescent="0.2">
      <c r="A171" s="240" t="s">
        <v>290</v>
      </c>
      <c r="B171" s="487"/>
      <c r="C171" s="493">
        <v>626523.3320367455</v>
      </c>
      <c r="D171" s="247">
        <v>0.20884111067891517</v>
      </c>
    </row>
    <row r="172" spans="1:4" ht="32" x14ac:dyDescent="0.2">
      <c r="A172" s="240" t="s">
        <v>1933</v>
      </c>
      <c r="B172" s="487"/>
      <c r="C172" s="493">
        <v>477810.4</v>
      </c>
      <c r="D172" s="247">
        <v>0.15927013333333334</v>
      </c>
    </row>
    <row r="173" spans="1:4" ht="32" x14ac:dyDescent="0.2">
      <c r="A173" s="240" t="s">
        <v>976</v>
      </c>
      <c r="B173" s="487"/>
      <c r="C173" s="493">
        <v>0</v>
      </c>
      <c r="D173" s="247">
        <v>0</v>
      </c>
    </row>
    <row r="174" spans="1:4" ht="16" x14ac:dyDescent="0.2">
      <c r="A174" s="240" t="s">
        <v>1894</v>
      </c>
      <c r="B174" s="487"/>
      <c r="C174" s="493">
        <v>11384818.51</v>
      </c>
      <c r="D174" s="247">
        <v>3.7949395033333331</v>
      </c>
    </row>
    <row r="175" spans="1:4" ht="32" x14ac:dyDescent="0.2">
      <c r="A175" s="240" t="s">
        <v>1018</v>
      </c>
      <c r="B175" s="487"/>
      <c r="C175" s="493">
        <v>0</v>
      </c>
      <c r="D175" s="247">
        <v>0</v>
      </c>
    </row>
    <row r="176" spans="1:4" ht="32" x14ac:dyDescent="0.2">
      <c r="A176" s="240" t="s">
        <v>653</v>
      </c>
      <c r="B176" s="487"/>
      <c r="C176" s="493">
        <v>204181.19404809564</v>
      </c>
      <c r="D176" s="247">
        <v>6.8060398016031878E-2</v>
      </c>
    </row>
    <row r="177" spans="1:4" ht="16" x14ac:dyDescent="0.2">
      <c r="A177" s="240" t="s">
        <v>336</v>
      </c>
      <c r="B177" s="487"/>
      <c r="C177" s="493">
        <v>1986136.5404929598</v>
      </c>
      <c r="D177" s="247">
        <v>0.66204551349765328</v>
      </c>
    </row>
    <row r="178" spans="1:4" ht="16" x14ac:dyDescent="0.2">
      <c r="A178" s="240" t="s">
        <v>1867</v>
      </c>
      <c r="B178" s="487"/>
      <c r="C178" s="493">
        <v>846092.29</v>
      </c>
      <c r="D178" s="247">
        <v>0.28203076333333332</v>
      </c>
    </row>
    <row r="179" spans="1:4" ht="16" x14ac:dyDescent="0.2">
      <c r="A179" s="240" t="s">
        <v>552</v>
      </c>
      <c r="B179" s="487"/>
      <c r="C179" s="493">
        <v>0</v>
      </c>
      <c r="D179" s="247">
        <v>0</v>
      </c>
    </row>
    <row r="180" spans="1:4" ht="32" x14ac:dyDescent="0.2">
      <c r="A180" s="240" t="s">
        <v>959</v>
      </c>
      <c r="B180" s="487"/>
      <c r="C180" s="493">
        <v>699940</v>
      </c>
      <c r="D180" s="247">
        <v>0.23331333333333334</v>
      </c>
    </row>
    <row r="181" spans="1:4" ht="16" x14ac:dyDescent="0.2">
      <c r="A181" s="240" t="s">
        <v>1807</v>
      </c>
      <c r="B181" s="487"/>
      <c r="C181" s="493">
        <v>4227109</v>
      </c>
      <c r="D181" s="247">
        <v>1.4090363333333333</v>
      </c>
    </row>
    <row r="182" spans="1:4" ht="32" x14ac:dyDescent="0.2">
      <c r="A182" s="240" t="s">
        <v>652</v>
      </c>
      <c r="B182" s="487"/>
      <c r="C182" s="493">
        <v>38832.464329176823</v>
      </c>
      <c r="D182" s="247">
        <v>1.2944154776392275E-2</v>
      </c>
    </row>
    <row r="183" spans="1:4" ht="32" x14ac:dyDescent="0.2">
      <c r="A183" s="240" t="s">
        <v>1002</v>
      </c>
      <c r="B183" s="487"/>
      <c r="C183" s="493">
        <v>19500</v>
      </c>
      <c r="D183" s="247">
        <v>6.4999999999999997E-3</v>
      </c>
    </row>
    <row r="184" spans="1:4" ht="16" x14ac:dyDescent="0.2">
      <c r="A184" s="240" t="s">
        <v>1880</v>
      </c>
      <c r="B184" s="487"/>
      <c r="C184" s="493">
        <v>283914.21000000002</v>
      </c>
      <c r="D184" s="247">
        <v>9.4638070000000005E-2</v>
      </c>
    </row>
    <row r="185" spans="1:4" ht="16" x14ac:dyDescent="0.2">
      <c r="A185" s="240" t="s">
        <v>330</v>
      </c>
      <c r="B185" s="487"/>
      <c r="C185" s="493">
        <v>82610.840385149917</v>
      </c>
      <c r="D185" s="247">
        <v>2.7536946795049973E-2</v>
      </c>
    </row>
    <row r="186" spans="1:4" ht="16" x14ac:dyDescent="0.2">
      <c r="A186" s="240" t="s">
        <v>1147</v>
      </c>
      <c r="B186" s="487"/>
      <c r="C186" s="493">
        <v>832742.10669030191</v>
      </c>
      <c r="D186" s="247">
        <v>0.27758070223010062</v>
      </c>
    </row>
    <row r="187" spans="1:4" ht="16" x14ac:dyDescent="0.2">
      <c r="A187" s="240" t="s">
        <v>1939</v>
      </c>
      <c r="B187" s="487"/>
      <c r="C187" s="493">
        <v>124493051.06</v>
      </c>
      <c r="D187" s="247">
        <v>41.497683686666669</v>
      </c>
    </row>
    <row r="188" spans="1:4" ht="16" x14ac:dyDescent="0.2">
      <c r="A188" s="240" t="s">
        <v>989</v>
      </c>
      <c r="B188" s="487"/>
      <c r="C188" s="493">
        <v>14465.395487249994</v>
      </c>
      <c r="D188" s="247">
        <v>4.8217984957499979E-3</v>
      </c>
    </row>
    <row r="189" spans="1:4" ht="16" x14ac:dyDescent="0.2">
      <c r="A189" s="240" t="s">
        <v>1060</v>
      </c>
      <c r="B189" s="487"/>
      <c r="C189" s="493">
        <v>27654.736444017577</v>
      </c>
      <c r="D189" s="247">
        <v>9.2182454813391924E-3</v>
      </c>
    </row>
    <row r="190" spans="1:4" ht="16" x14ac:dyDescent="0.2">
      <c r="A190" s="240" t="s">
        <v>1905</v>
      </c>
      <c r="B190" s="487"/>
      <c r="C190" s="493">
        <v>26018406.57</v>
      </c>
      <c r="D190" s="247">
        <v>8.6728021900000005</v>
      </c>
    </row>
    <row r="191" spans="1:4" ht="16" x14ac:dyDescent="0.2">
      <c r="A191" s="240" t="s">
        <v>1908</v>
      </c>
      <c r="B191" s="487"/>
      <c r="C191" s="493">
        <v>14407586.699999999</v>
      </c>
      <c r="D191" s="247">
        <v>4.8025288999999995</v>
      </c>
    </row>
    <row r="192" spans="1:4" ht="16" x14ac:dyDescent="0.2">
      <c r="A192" s="240" t="s">
        <v>691</v>
      </c>
      <c r="B192" s="487"/>
      <c r="C192" s="493">
        <v>297677</v>
      </c>
      <c r="D192" s="247">
        <v>9.922566666666667E-2</v>
      </c>
    </row>
    <row r="193" spans="1:4" ht="16" x14ac:dyDescent="0.2">
      <c r="A193" s="240" t="s">
        <v>827</v>
      </c>
      <c r="B193" s="487"/>
      <c r="C193" s="493">
        <v>18000000</v>
      </c>
      <c r="D193" s="247">
        <v>6</v>
      </c>
    </row>
    <row r="194" spans="1:4" ht="16" x14ac:dyDescent="0.2">
      <c r="A194" s="240" t="s">
        <v>1943</v>
      </c>
      <c r="B194" s="487"/>
      <c r="C194" s="493">
        <v>16996399.050000001</v>
      </c>
      <c r="D194" s="247">
        <v>5.66546635</v>
      </c>
    </row>
    <row r="195" spans="1:4" ht="16" x14ac:dyDescent="0.2">
      <c r="A195" s="240" t="s">
        <v>1929</v>
      </c>
      <c r="B195" s="487"/>
      <c r="C195" s="493">
        <v>2205799.62</v>
      </c>
      <c r="D195" s="247">
        <v>0.73526654000000002</v>
      </c>
    </row>
    <row r="196" spans="1:4" ht="32" x14ac:dyDescent="0.2">
      <c r="A196" s="240" t="s">
        <v>254</v>
      </c>
      <c r="B196" s="487">
        <v>3000000</v>
      </c>
      <c r="C196" s="493">
        <v>101068.10124484875</v>
      </c>
      <c r="D196" s="247">
        <v>3.3689367081616246E-2</v>
      </c>
    </row>
    <row r="197" spans="1:4" ht="16" x14ac:dyDescent="0.2">
      <c r="A197" s="240" t="s">
        <v>1915</v>
      </c>
      <c r="B197" s="487"/>
      <c r="C197" s="493">
        <v>102397.99</v>
      </c>
      <c r="D197" s="247">
        <v>3.4132663333333334E-2</v>
      </c>
    </row>
    <row r="198" spans="1:4" ht="16" x14ac:dyDescent="0.2">
      <c r="A198" s="240" t="s">
        <v>1862</v>
      </c>
      <c r="B198" s="487"/>
      <c r="C198" s="493">
        <v>117379.8</v>
      </c>
      <c r="D198" s="247">
        <v>3.9126600000000004E-2</v>
      </c>
    </row>
    <row r="199" spans="1:4" ht="16" x14ac:dyDescent="0.2">
      <c r="A199" s="240" t="s">
        <v>1030</v>
      </c>
      <c r="B199" s="487"/>
      <c r="C199" s="493">
        <v>475632.43194000004</v>
      </c>
      <c r="D199" s="247">
        <v>0.15854414398000002</v>
      </c>
    </row>
    <row r="200" spans="1:4" ht="16" x14ac:dyDescent="0.2">
      <c r="A200" s="240" t="s">
        <v>1801</v>
      </c>
      <c r="B200" s="487"/>
      <c r="C200" s="493">
        <v>11497736.48</v>
      </c>
      <c r="D200" s="247">
        <v>3.8325788266666669</v>
      </c>
    </row>
    <row r="201" spans="1:4" ht="16" x14ac:dyDescent="0.2">
      <c r="A201" s="240" t="s">
        <v>1952</v>
      </c>
      <c r="B201" s="487"/>
      <c r="C201" s="493">
        <v>4721464.28</v>
      </c>
      <c r="D201" s="247">
        <v>1.5738214266666668</v>
      </c>
    </row>
    <row r="202" spans="1:4" ht="16" x14ac:dyDescent="0.2">
      <c r="A202" s="240" t="s">
        <v>820</v>
      </c>
      <c r="B202" s="487"/>
      <c r="C202" s="493">
        <v>9932678.9106366243</v>
      </c>
      <c r="D202" s="247">
        <v>3.3108929702122083</v>
      </c>
    </row>
    <row r="203" spans="1:4" x14ac:dyDescent="0.2">
      <c r="A203" s="275" t="s">
        <v>2257</v>
      </c>
      <c r="B203" s="487"/>
      <c r="C203" s="493">
        <v>0</v>
      </c>
      <c r="D203" s="247">
        <v>0</v>
      </c>
    </row>
    <row r="204" spans="1:4" x14ac:dyDescent="0.2">
      <c r="A204" s="275" t="s">
        <v>2154</v>
      </c>
      <c r="B204" s="487"/>
      <c r="C204" s="493">
        <v>0</v>
      </c>
      <c r="D204" s="247">
        <v>0</v>
      </c>
    </row>
    <row r="205" spans="1:4" x14ac:dyDescent="0.2">
      <c r="A205" s="275" t="s">
        <v>2117</v>
      </c>
      <c r="B205" s="487"/>
      <c r="C205" s="493">
        <v>28920598.074420001</v>
      </c>
      <c r="D205" s="247">
        <v>9.6401993581400003</v>
      </c>
    </row>
    <row r="206" spans="1:4" x14ac:dyDescent="0.2">
      <c r="A206" s="275" t="s">
        <v>2205</v>
      </c>
      <c r="B206" s="487"/>
      <c r="C206" s="493">
        <v>0</v>
      </c>
      <c r="D206" s="247">
        <v>0</v>
      </c>
    </row>
    <row r="207" spans="1:4" x14ac:dyDescent="0.2">
      <c r="A207" s="275" t="s">
        <v>2428</v>
      </c>
      <c r="B207" s="487"/>
      <c r="C207" s="493">
        <v>38725.955556955443</v>
      </c>
      <c r="D207" s="247">
        <v>1.2908651852318482E-2</v>
      </c>
    </row>
    <row r="208" spans="1:4" x14ac:dyDescent="0.2">
      <c r="A208" s="275" t="s">
        <v>2407</v>
      </c>
      <c r="B208" s="487"/>
      <c r="C208" s="493">
        <v>1640</v>
      </c>
      <c r="D208" s="247">
        <v>5.4666666666666665E-4</v>
      </c>
    </row>
    <row r="209" spans="1:4" x14ac:dyDescent="0.2">
      <c r="A209" s="275" t="s">
        <v>2412</v>
      </c>
      <c r="B209" s="487"/>
      <c r="C209" s="493">
        <v>10410.9252</v>
      </c>
      <c r="D209" s="247">
        <v>3.4703083999999998E-3</v>
      </c>
    </row>
    <row r="210" spans="1:4" x14ac:dyDescent="0.2">
      <c r="A210" s="275" t="s">
        <v>2290</v>
      </c>
      <c r="B210" s="487"/>
      <c r="C210" s="493">
        <v>29839126</v>
      </c>
      <c r="D210" s="247">
        <v>9.946375333333334</v>
      </c>
    </row>
    <row r="211" spans="1:4" x14ac:dyDescent="0.2">
      <c r="A211" s="275" t="s">
        <v>2301</v>
      </c>
      <c r="B211" s="487"/>
      <c r="C211" s="493">
        <v>213953865</v>
      </c>
      <c r="D211" s="247">
        <v>71.317954999999998</v>
      </c>
    </row>
    <row r="212" spans="1:4" x14ac:dyDescent="0.2">
      <c r="A212" s="275" t="s">
        <v>2304</v>
      </c>
      <c r="B212" s="487"/>
      <c r="C212" s="493">
        <v>35000000</v>
      </c>
      <c r="D212" s="247">
        <v>11.666666666666666</v>
      </c>
    </row>
    <row r="213" spans="1:4" x14ac:dyDescent="0.2">
      <c r="A213" s="275" t="s">
        <v>2299</v>
      </c>
      <c r="B213" s="487"/>
      <c r="C213" s="493">
        <v>46000000</v>
      </c>
      <c r="D213" s="247">
        <v>15.333333333333334</v>
      </c>
    </row>
    <row r="214" spans="1:4" x14ac:dyDescent="0.2">
      <c r="A214" s="275" t="s">
        <v>2292</v>
      </c>
      <c r="B214" s="487"/>
      <c r="C214" s="493">
        <v>18000000</v>
      </c>
      <c r="D214" s="247">
        <v>6</v>
      </c>
    </row>
    <row r="215" spans="1:4" x14ac:dyDescent="0.2">
      <c r="A215" s="275" t="s">
        <v>2303</v>
      </c>
      <c r="B215" s="487"/>
      <c r="C215" s="493">
        <v>50000000</v>
      </c>
      <c r="D215" s="247">
        <v>16.666666666666668</v>
      </c>
    </row>
    <row r="216" spans="1:4" ht="16" x14ac:dyDescent="0.2">
      <c r="A216" s="243" t="s">
        <v>1338</v>
      </c>
      <c r="B216" s="489"/>
      <c r="C216" s="492">
        <v>7630000</v>
      </c>
      <c r="D216" s="249">
        <v>0.95374999999999999</v>
      </c>
    </row>
    <row r="217" spans="1:4" ht="16" x14ac:dyDescent="0.2">
      <c r="A217" s="240" t="s">
        <v>1722</v>
      </c>
      <c r="B217" s="487"/>
      <c r="C217" s="493">
        <v>0</v>
      </c>
      <c r="D217" s="247">
        <v>0</v>
      </c>
    </row>
    <row r="218" spans="1:4" x14ac:dyDescent="0.2">
      <c r="A218" s="275" t="s">
        <v>2188</v>
      </c>
      <c r="B218" s="487"/>
      <c r="C218" s="493">
        <v>7630000</v>
      </c>
      <c r="D218" s="247">
        <v>0.95374999999999999</v>
      </c>
    </row>
    <row r="219" spans="1:4" ht="16" x14ac:dyDescent="0.2">
      <c r="A219" s="243" t="s">
        <v>1339</v>
      </c>
      <c r="B219" s="489">
        <v>28000000</v>
      </c>
      <c r="C219" s="492">
        <v>38032984.723924756</v>
      </c>
      <c r="D219" s="249">
        <v>1.3583208829973128</v>
      </c>
    </row>
    <row r="220" spans="1:4" ht="16" x14ac:dyDescent="0.2">
      <c r="A220" s="240" t="s">
        <v>917</v>
      </c>
      <c r="B220" s="487"/>
      <c r="C220" s="493">
        <v>0</v>
      </c>
      <c r="D220" s="247">
        <v>0</v>
      </c>
    </row>
    <row r="221" spans="1:4" ht="16" x14ac:dyDescent="0.2">
      <c r="A221" s="240" t="s">
        <v>923</v>
      </c>
      <c r="B221" s="487"/>
      <c r="C221" s="493">
        <v>0</v>
      </c>
      <c r="D221" s="247">
        <v>0</v>
      </c>
    </row>
    <row r="222" spans="1:4" ht="16" x14ac:dyDescent="0.2">
      <c r="A222" s="240" t="s">
        <v>915</v>
      </c>
      <c r="B222" s="487"/>
      <c r="C222" s="493">
        <v>0</v>
      </c>
      <c r="D222" s="247">
        <v>0</v>
      </c>
    </row>
    <row r="223" spans="1:4" ht="16" x14ac:dyDescent="0.2">
      <c r="A223" s="240" t="s">
        <v>921</v>
      </c>
      <c r="B223" s="487"/>
      <c r="C223" s="493">
        <v>0</v>
      </c>
      <c r="D223" s="247">
        <v>0</v>
      </c>
    </row>
    <row r="224" spans="1:4" ht="16" x14ac:dyDescent="0.2">
      <c r="A224" s="240" t="s">
        <v>614</v>
      </c>
      <c r="B224" s="487"/>
      <c r="C224" s="493">
        <v>309972.7604410713</v>
      </c>
      <c r="D224" s="247">
        <v>1.1070455730038261E-2</v>
      </c>
    </row>
    <row r="225" spans="1:4" ht="16" x14ac:dyDescent="0.2">
      <c r="A225" s="240" t="s">
        <v>913</v>
      </c>
      <c r="B225" s="487"/>
      <c r="C225" s="493">
        <v>0</v>
      </c>
      <c r="D225" s="247">
        <v>0</v>
      </c>
    </row>
    <row r="226" spans="1:4" ht="16" x14ac:dyDescent="0.2">
      <c r="A226" s="240" t="s">
        <v>468</v>
      </c>
      <c r="B226" s="487">
        <v>28000000</v>
      </c>
      <c r="C226" s="493">
        <v>27893729.68</v>
      </c>
      <c r="D226" s="247">
        <v>0.99620463142857141</v>
      </c>
    </row>
    <row r="227" spans="1:4" ht="16" x14ac:dyDescent="0.2">
      <c r="A227" s="240" t="s">
        <v>922</v>
      </c>
      <c r="B227" s="487"/>
      <c r="C227" s="493">
        <v>0</v>
      </c>
      <c r="D227" s="247">
        <v>0</v>
      </c>
    </row>
    <row r="228" spans="1:4" ht="16" x14ac:dyDescent="0.2">
      <c r="A228" s="240" t="s">
        <v>916</v>
      </c>
      <c r="B228" s="487"/>
      <c r="C228" s="493">
        <v>0</v>
      </c>
      <c r="D228" s="247">
        <v>0</v>
      </c>
    </row>
    <row r="229" spans="1:4" ht="16" x14ac:dyDescent="0.2">
      <c r="A229" s="240" t="s">
        <v>918</v>
      </c>
      <c r="B229" s="487"/>
      <c r="C229" s="493">
        <v>0</v>
      </c>
      <c r="D229" s="247">
        <v>0</v>
      </c>
    </row>
    <row r="230" spans="1:4" ht="16" x14ac:dyDescent="0.2">
      <c r="A230" s="240" t="s">
        <v>924</v>
      </c>
      <c r="B230" s="487"/>
      <c r="C230" s="493">
        <v>0</v>
      </c>
      <c r="D230" s="247">
        <v>0</v>
      </c>
    </row>
    <row r="231" spans="1:4" ht="16" x14ac:dyDescent="0.2">
      <c r="A231" s="240" t="s">
        <v>920</v>
      </c>
      <c r="B231" s="487"/>
      <c r="C231" s="493">
        <v>0</v>
      </c>
      <c r="D231" s="247">
        <v>0</v>
      </c>
    </row>
    <row r="232" spans="1:4" ht="16" x14ac:dyDescent="0.2">
      <c r="A232" s="240" t="s">
        <v>914</v>
      </c>
      <c r="B232" s="487"/>
      <c r="C232" s="493">
        <v>0</v>
      </c>
      <c r="D232" s="247">
        <v>0</v>
      </c>
    </row>
    <row r="233" spans="1:4" ht="16" x14ac:dyDescent="0.2">
      <c r="A233" s="240" t="s">
        <v>687</v>
      </c>
      <c r="B233" s="487"/>
      <c r="C233" s="493">
        <v>88000</v>
      </c>
      <c r="D233" s="247">
        <v>3.142857142857143E-3</v>
      </c>
    </row>
    <row r="234" spans="1:4" ht="32" x14ac:dyDescent="0.2">
      <c r="A234" s="240" t="s">
        <v>1019</v>
      </c>
      <c r="B234" s="487"/>
      <c r="C234" s="493">
        <v>0</v>
      </c>
      <c r="D234" s="247">
        <v>0</v>
      </c>
    </row>
    <row r="235" spans="1:4" ht="16" x14ac:dyDescent="0.2">
      <c r="A235" s="240" t="s">
        <v>688</v>
      </c>
      <c r="B235" s="487"/>
      <c r="C235" s="493">
        <v>320000</v>
      </c>
      <c r="D235" s="247">
        <v>1.1428571428571429E-2</v>
      </c>
    </row>
    <row r="236" spans="1:4" ht="16" x14ac:dyDescent="0.2">
      <c r="A236" s="240" t="s">
        <v>1663</v>
      </c>
      <c r="B236" s="487"/>
      <c r="C236" s="493">
        <v>0</v>
      </c>
      <c r="D236" s="247">
        <v>0</v>
      </c>
    </row>
    <row r="237" spans="1:4" ht="16" x14ac:dyDescent="0.2">
      <c r="A237" s="240" t="s">
        <v>617</v>
      </c>
      <c r="B237" s="487"/>
      <c r="C237" s="493">
        <v>1112478.5984215455</v>
      </c>
      <c r="D237" s="247">
        <v>3.9731378515055198E-2</v>
      </c>
    </row>
    <row r="238" spans="1:4" ht="16" x14ac:dyDescent="0.2">
      <c r="A238" s="240" t="s">
        <v>683</v>
      </c>
      <c r="B238" s="487"/>
      <c r="C238" s="493">
        <v>713892.68506214337</v>
      </c>
      <c r="D238" s="247">
        <v>2.5496167323647977E-2</v>
      </c>
    </row>
    <row r="239" spans="1:4" ht="16" x14ac:dyDescent="0.2">
      <c r="A239" s="240" t="s">
        <v>692</v>
      </c>
      <c r="B239" s="487"/>
      <c r="C239" s="493">
        <v>0</v>
      </c>
      <c r="D239" s="247">
        <v>0</v>
      </c>
    </row>
    <row r="240" spans="1:4" ht="16" x14ac:dyDescent="0.2">
      <c r="A240" s="240" t="s">
        <v>689</v>
      </c>
      <c r="B240" s="487"/>
      <c r="C240" s="493">
        <v>60000</v>
      </c>
      <c r="D240" s="247">
        <v>2.142857142857143E-3</v>
      </c>
    </row>
    <row r="241" spans="1:4" ht="16" x14ac:dyDescent="0.2">
      <c r="A241" s="240" t="s">
        <v>690</v>
      </c>
      <c r="B241" s="487"/>
      <c r="C241" s="493">
        <v>250000</v>
      </c>
      <c r="D241" s="247">
        <v>8.9285714285714281E-3</v>
      </c>
    </row>
    <row r="242" spans="1:4" ht="16" x14ac:dyDescent="0.2">
      <c r="A242" s="240" t="s">
        <v>919</v>
      </c>
      <c r="B242" s="487"/>
      <c r="C242" s="493">
        <v>0</v>
      </c>
      <c r="D242" s="247">
        <v>0</v>
      </c>
    </row>
    <row r="243" spans="1:4" x14ac:dyDescent="0.2">
      <c r="A243" s="275" t="s">
        <v>2224</v>
      </c>
      <c r="B243" s="487"/>
      <c r="C243" s="493">
        <v>7284911</v>
      </c>
      <c r="D243" s="247">
        <v>0.26017539285714286</v>
      </c>
    </row>
    <row r="244" spans="1:4" ht="16" x14ac:dyDescent="0.2">
      <c r="A244" s="243" t="s">
        <v>1341</v>
      </c>
      <c r="B244" s="489">
        <v>1500000</v>
      </c>
      <c r="C244" s="492">
        <v>166730698.5001747</v>
      </c>
      <c r="D244" s="249">
        <v>111.15379900011646</v>
      </c>
    </row>
    <row r="245" spans="1:4" ht="16" x14ac:dyDescent="0.2">
      <c r="A245" s="240" t="s">
        <v>612</v>
      </c>
      <c r="B245" s="487"/>
      <c r="C245" s="493">
        <v>51662.126740178552</v>
      </c>
      <c r="D245" s="247">
        <v>3.4441417826785704E-2</v>
      </c>
    </row>
    <row r="246" spans="1:4" ht="16" x14ac:dyDescent="0.2">
      <c r="A246" s="240" t="s">
        <v>936</v>
      </c>
      <c r="B246" s="487"/>
      <c r="C246" s="493">
        <v>0</v>
      </c>
      <c r="D246" s="247">
        <v>0</v>
      </c>
    </row>
    <row r="247" spans="1:4" ht="16" x14ac:dyDescent="0.2">
      <c r="A247" s="240" t="s">
        <v>613</v>
      </c>
      <c r="B247" s="487"/>
      <c r="C247" s="493">
        <v>197233.54105551704</v>
      </c>
      <c r="D247" s="247">
        <v>0.13148902737034468</v>
      </c>
    </row>
    <row r="248" spans="1:4" ht="16" x14ac:dyDescent="0.2">
      <c r="A248" s="240" t="s">
        <v>935</v>
      </c>
      <c r="B248" s="487"/>
      <c r="C248" s="493">
        <v>0</v>
      </c>
      <c r="D248" s="247">
        <v>0</v>
      </c>
    </row>
    <row r="249" spans="1:4" ht="16" x14ac:dyDescent="0.2">
      <c r="A249" s="240" t="s">
        <v>611</v>
      </c>
      <c r="B249" s="487"/>
      <c r="C249" s="493">
        <v>4712499.2357879896</v>
      </c>
      <c r="D249" s="247">
        <v>3.141666157191993</v>
      </c>
    </row>
    <row r="250" spans="1:4" ht="16" x14ac:dyDescent="0.2">
      <c r="A250" s="240" t="s">
        <v>606</v>
      </c>
      <c r="B250" s="487"/>
      <c r="C250" s="493">
        <v>3125763.4254590906</v>
      </c>
      <c r="D250" s="247">
        <v>2.0838422836393939</v>
      </c>
    </row>
    <row r="251" spans="1:4" ht="16" x14ac:dyDescent="0.2">
      <c r="A251" s="240" t="s">
        <v>472</v>
      </c>
      <c r="B251" s="487"/>
      <c r="C251" s="493">
        <v>112889184</v>
      </c>
      <c r="D251" s="247">
        <v>75.259456</v>
      </c>
    </row>
    <row r="252" spans="1:4" ht="16" x14ac:dyDescent="0.2">
      <c r="A252" s="240" t="s">
        <v>609</v>
      </c>
      <c r="B252" s="487"/>
      <c r="C252" s="493">
        <v>14084838.527336443</v>
      </c>
      <c r="D252" s="247">
        <v>9.3898923515576289</v>
      </c>
    </row>
    <row r="253" spans="1:4" ht="16" x14ac:dyDescent="0.2">
      <c r="A253" s="240" t="s">
        <v>616</v>
      </c>
      <c r="B253" s="487"/>
      <c r="C253" s="493">
        <v>7762073.3812609222</v>
      </c>
      <c r="D253" s="247">
        <v>5.1747155875072819</v>
      </c>
    </row>
    <row r="254" spans="1:4" ht="16" x14ac:dyDescent="0.2">
      <c r="A254" s="240" t="s">
        <v>934</v>
      </c>
      <c r="B254" s="487"/>
      <c r="C254" s="493">
        <v>0</v>
      </c>
      <c r="D254" s="247">
        <v>0</v>
      </c>
    </row>
    <row r="255" spans="1:4" ht="16" x14ac:dyDescent="0.2">
      <c r="A255" s="240" t="s">
        <v>938</v>
      </c>
      <c r="B255" s="487"/>
      <c r="C255" s="493">
        <v>0</v>
      </c>
      <c r="D255" s="247">
        <v>0</v>
      </c>
    </row>
    <row r="256" spans="1:4" ht="32" x14ac:dyDescent="0.2">
      <c r="A256" s="240" t="s">
        <v>608</v>
      </c>
      <c r="B256" s="487"/>
      <c r="C256" s="493">
        <v>791847.7862475951</v>
      </c>
      <c r="D256" s="247">
        <v>0.52789852416506344</v>
      </c>
    </row>
    <row r="257" spans="1:4" ht="16" x14ac:dyDescent="0.2">
      <c r="A257" s="240" t="s">
        <v>937</v>
      </c>
      <c r="B257" s="487"/>
      <c r="C257" s="493">
        <v>0</v>
      </c>
      <c r="D257" s="247">
        <v>0</v>
      </c>
    </row>
    <row r="258" spans="1:4" ht="16" x14ac:dyDescent="0.2">
      <c r="A258" s="240" t="s">
        <v>620</v>
      </c>
      <c r="B258" s="487"/>
      <c r="C258" s="493">
        <v>182883.92866023208</v>
      </c>
      <c r="D258" s="247">
        <v>0.12192261910682138</v>
      </c>
    </row>
    <row r="259" spans="1:4" ht="16" x14ac:dyDescent="0.2">
      <c r="A259" s="240" t="s">
        <v>619</v>
      </c>
      <c r="B259" s="487"/>
      <c r="C259" s="493">
        <v>182883.92866023208</v>
      </c>
      <c r="D259" s="247">
        <v>0.12192261910682138</v>
      </c>
    </row>
    <row r="260" spans="1:4" ht="16" x14ac:dyDescent="0.2">
      <c r="A260" s="240" t="s">
        <v>618</v>
      </c>
      <c r="B260" s="487"/>
      <c r="C260" s="493">
        <v>182883.92866023208</v>
      </c>
      <c r="D260" s="247">
        <v>0.12192261910682138</v>
      </c>
    </row>
    <row r="261" spans="1:4" ht="16" x14ac:dyDescent="0.2">
      <c r="A261" s="240" t="s">
        <v>635</v>
      </c>
      <c r="B261" s="487"/>
      <c r="C261" s="493">
        <v>182883.92866023208</v>
      </c>
      <c r="D261" s="247">
        <v>0.12192261910682138</v>
      </c>
    </row>
    <row r="262" spans="1:4" ht="16" x14ac:dyDescent="0.2">
      <c r="A262" s="240" t="s">
        <v>375</v>
      </c>
      <c r="B262" s="487"/>
      <c r="C262" s="493">
        <v>12458252.1335</v>
      </c>
      <c r="D262" s="247">
        <v>8.3055014223333341</v>
      </c>
    </row>
    <row r="263" spans="1:4" ht="16" x14ac:dyDescent="0.2">
      <c r="A263" s="240" t="s">
        <v>1067</v>
      </c>
      <c r="B263" s="487"/>
      <c r="C263" s="493">
        <v>20849.689175193322</v>
      </c>
      <c r="D263" s="247">
        <v>1.3899792783462215E-2</v>
      </c>
    </row>
    <row r="264" spans="1:4" ht="16" x14ac:dyDescent="0.2">
      <c r="A264" s="240" t="s">
        <v>607</v>
      </c>
      <c r="B264" s="487"/>
      <c r="C264" s="493">
        <v>4479399.1080500754</v>
      </c>
      <c r="D264" s="247">
        <v>2.9862660720333838</v>
      </c>
    </row>
    <row r="265" spans="1:4" ht="16" x14ac:dyDescent="0.2">
      <c r="A265" s="240" t="s">
        <v>615</v>
      </c>
      <c r="B265" s="487"/>
      <c r="C265" s="493">
        <v>1319607.399908623</v>
      </c>
      <c r="D265" s="247">
        <v>0.87973826660574861</v>
      </c>
    </row>
    <row r="266" spans="1:4" ht="16" x14ac:dyDescent="0.2">
      <c r="A266" s="240" t="s">
        <v>610</v>
      </c>
      <c r="B266" s="487"/>
      <c r="C266" s="493">
        <v>2462317.332747465</v>
      </c>
      <c r="D266" s="247">
        <v>1.6415448884983099</v>
      </c>
    </row>
    <row r="267" spans="1:4" ht="16" x14ac:dyDescent="0.2">
      <c r="A267" s="240" t="s">
        <v>362</v>
      </c>
      <c r="B267" s="487">
        <v>1500000</v>
      </c>
      <c r="C267" s="493">
        <v>1643635.0982646428</v>
      </c>
      <c r="D267" s="247">
        <v>1.0957567321764285</v>
      </c>
    </row>
    <row r="268" spans="1:4" x14ac:dyDescent="0.2">
      <c r="A268" s="275" t="s">
        <v>2108</v>
      </c>
      <c r="B268" s="487"/>
      <c r="C268" s="493">
        <v>0</v>
      </c>
      <c r="D268" s="247">
        <v>0</v>
      </c>
    </row>
    <row r="269" spans="1:4" x14ac:dyDescent="0.2">
      <c r="A269" s="275" t="s">
        <v>2092</v>
      </c>
      <c r="B269" s="487"/>
      <c r="C269" s="493">
        <v>0</v>
      </c>
      <c r="D269" s="247">
        <v>0</v>
      </c>
    </row>
    <row r="270" spans="1:4" ht="32" x14ac:dyDescent="0.2">
      <c r="A270" s="243" t="s">
        <v>1342</v>
      </c>
      <c r="B270" s="489">
        <v>164300000</v>
      </c>
      <c r="C270" s="492">
        <v>458272457.92692548</v>
      </c>
      <c r="D270" s="249">
        <v>2.7892419837305278</v>
      </c>
    </row>
    <row r="271" spans="1:4" ht="32" x14ac:dyDescent="0.2">
      <c r="A271" s="240" t="s">
        <v>650</v>
      </c>
      <c r="B271" s="487"/>
      <c r="C271" s="493">
        <v>1567483.6871513617</v>
      </c>
      <c r="D271" s="247">
        <v>9.5403754543600828E-3</v>
      </c>
    </row>
    <row r="272" spans="1:4" ht="16" x14ac:dyDescent="0.2">
      <c r="A272" s="240" t="s">
        <v>385</v>
      </c>
      <c r="B272" s="487"/>
      <c r="C272" s="493">
        <v>14118471.197441656</v>
      </c>
      <c r="D272" s="247">
        <v>8.5931048067204238E-2</v>
      </c>
    </row>
    <row r="273" spans="1:4" ht="16" x14ac:dyDescent="0.2">
      <c r="A273" s="240" t="s">
        <v>933</v>
      </c>
      <c r="B273" s="487"/>
      <c r="C273" s="493">
        <v>0</v>
      </c>
      <c r="D273" s="247">
        <v>0</v>
      </c>
    </row>
    <row r="274" spans="1:4" ht="16" x14ac:dyDescent="0.2">
      <c r="A274" s="240" t="s">
        <v>974</v>
      </c>
      <c r="B274" s="487"/>
      <c r="C274" s="493">
        <v>0</v>
      </c>
      <c r="D274" s="247">
        <v>0</v>
      </c>
    </row>
    <row r="275" spans="1:4" ht="32" x14ac:dyDescent="0.2">
      <c r="A275" s="240" t="s">
        <v>556</v>
      </c>
      <c r="B275" s="487"/>
      <c r="C275" s="493">
        <v>8337480.1889537731</v>
      </c>
      <c r="D275" s="247">
        <v>5.0745466761739334E-2</v>
      </c>
    </row>
    <row r="276" spans="1:4" ht="16" x14ac:dyDescent="0.2">
      <c r="A276" s="240" t="s">
        <v>586</v>
      </c>
      <c r="B276" s="487"/>
      <c r="C276" s="493">
        <v>1752063.1668112066</v>
      </c>
      <c r="D276" s="247">
        <v>1.0663805032326272E-2</v>
      </c>
    </row>
    <row r="277" spans="1:4" ht="16" x14ac:dyDescent="0.2">
      <c r="A277" s="240" t="s">
        <v>588</v>
      </c>
      <c r="B277" s="487"/>
      <c r="C277" s="493">
        <v>177123.40122871631</v>
      </c>
      <c r="D277" s="247">
        <v>1.0780486988966299E-3</v>
      </c>
    </row>
    <row r="278" spans="1:4" ht="16" x14ac:dyDescent="0.2">
      <c r="A278" s="240" t="s">
        <v>574</v>
      </c>
      <c r="B278" s="487"/>
      <c r="C278" s="493">
        <v>3242775.5976440655</v>
      </c>
      <c r="D278" s="247">
        <v>1.9736917818892669E-2</v>
      </c>
    </row>
    <row r="279" spans="1:4" ht="16" x14ac:dyDescent="0.2">
      <c r="A279" s="240" t="s">
        <v>559</v>
      </c>
      <c r="B279" s="487"/>
      <c r="C279" s="493">
        <v>2852880.7959670243</v>
      </c>
      <c r="D279" s="247">
        <v>1.7363851466628267E-2</v>
      </c>
    </row>
    <row r="280" spans="1:4" ht="32" x14ac:dyDescent="0.2">
      <c r="A280" s="240" t="s">
        <v>585</v>
      </c>
      <c r="B280" s="487"/>
      <c r="C280" s="493">
        <v>1321629.460357531</v>
      </c>
      <c r="D280" s="247">
        <v>8.0440015846471764E-3</v>
      </c>
    </row>
    <row r="281" spans="1:4" ht="16" x14ac:dyDescent="0.2">
      <c r="A281" s="240" t="s">
        <v>564</v>
      </c>
      <c r="B281" s="487"/>
      <c r="C281" s="493">
        <v>5450446.1189032905</v>
      </c>
      <c r="D281" s="247">
        <v>3.3173743876465552E-2</v>
      </c>
    </row>
    <row r="282" spans="1:4" ht="32" x14ac:dyDescent="0.2">
      <c r="A282" s="240" t="s">
        <v>557</v>
      </c>
      <c r="B282" s="487"/>
      <c r="C282" s="493">
        <v>4919936.3721394418</v>
      </c>
      <c r="D282" s="247">
        <v>2.9944834888249797E-2</v>
      </c>
    </row>
    <row r="283" spans="1:4" ht="16" x14ac:dyDescent="0.2">
      <c r="A283" s="240" t="s">
        <v>555</v>
      </c>
      <c r="B283" s="487"/>
      <c r="C283" s="493">
        <v>23764578.300482132</v>
      </c>
      <c r="D283" s="247">
        <v>0.14464137736142502</v>
      </c>
    </row>
    <row r="284" spans="1:4" ht="16" x14ac:dyDescent="0.2">
      <c r="A284" s="240" t="s">
        <v>571</v>
      </c>
      <c r="B284" s="487"/>
      <c r="C284" s="493">
        <v>7721880.67223843</v>
      </c>
      <c r="D284" s="247">
        <v>4.6998665077531525E-2</v>
      </c>
    </row>
    <row r="285" spans="1:4" ht="16" x14ac:dyDescent="0.2">
      <c r="A285" s="240" t="s">
        <v>569</v>
      </c>
      <c r="B285" s="487"/>
      <c r="C285" s="493">
        <v>980257.8576188439</v>
      </c>
      <c r="D285" s="247">
        <v>5.966268153492659E-3</v>
      </c>
    </row>
    <row r="286" spans="1:4" ht="32" x14ac:dyDescent="0.2">
      <c r="A286" s="240" t="s">
        <v>558</v>
      </c>
      <c r="B286" s="487"/>
      <c r="C286" s="493">
        <v>2546467.2459047735</v>
      </c>
      <c r="D286" s="247">
        <v>1.5498887680491623E-2</v>
      </c>
    </row>
    <row r="287" spans="1:4" ht="16" x14ac:dyDescent="0.2">
      <c r="A287" s="240" t="s">
        <v>572</v>
      </c>
      <c r="B287" s="487"/>
      <c r="C287" s="493">
        <v>2306997.2150125373</v>
      </c>
      <c r="D287" s="247">
        <v>1.4041370754793288E-2</v>
      </c>
    </row>
    <row r="288" spans="1:4" ht="16" x14ac:dyDescent="0.2">
      <c r="A288" s="240" t="s">
        <v>575</v>
      </c>
      <c r="B288" s="487"/>
      <c r="C288" s="493">
        <v>935084.49399723171</v>
      </c>
      <c r="D288" s="247">
        <v>5.691323761395202E-3</v>
      </c>
    </row>
    <row r="289" spans="1:4" ht="23" customHeight="1" x14ac:dyDescent="0.2">
      <c r="A289" s="240" t="s">
        <v>568</v>
      </c>
      <c r="B289" s="487"/>
      <c r="C289" s="493">
        <v>900799.37904755992</v>
      </c>
      <c r="D289" s="247">
        <v>5.482649902906634E-3</v>
      </c>
    </row>
    <row r="290" spans="1:4" ht="32" x14ac:dyDescent="0.2">
      <c r="A290" s="240" t="s">
        <v>939</v>
      </c>
      <c r="B290" s="487"/>
      <c r="C290" s="493">
        <v>7390512.3635745561</v>
      </c>
      <c r="D290" s="247">
        <v>4.4981815968195712E-2</v>
      </c>
    </row>
    <row r="291" spans="1:4" ht="16" x14ac:dyDescent="0.2">
      <c r="A291" s="240" t="s">
        <v>596</v>
      </c>
      <c r="B291" s="487"/>
      <c r="C291" s="493">
        <v>1162397.8516540173</v>
      </c>
      <c r="D291" s="247">
        <v>7.0748499796349203E-3</v>
      </c>
    </row>
    <row r="292" spans="1:4" ht="32" x14ac:dyDescent="0.2">
      <c r="A292" s="240" t="s">
        <v>590</v>
      </c>
      <c r="B292" s="487"/>
      <c r="C292" s="493">
        <v>1239891.0417642852</v>
      </c>
      <c r="D292" s="247">
        <v>7.5465066449439148E-3</v>
      </c>
    </row>
    <row r="293" spans="1:4" ht="16" x14ac:dyDescent="0.2">
      <c r="A293" s="240" t="s">
        <v>594</v>
      </c>
      <c r="B293" s="487"/>
      <c r="C293" s="493">
        <v>447695.02178518521</v>
      </c>
      <c r="D293" s="247">
        <v>2.7248631879804334E-3</v>
      </c>
    </row>
    <row r="294" spans="1:4" ht="32" x14ac:dyDescent="0.2">
      <c r="A294" s="240" t="s">
        <v>593</v>
      </c>
      <c r="B294" s="487"/>
      <c r="C294" s="493">
        <v>548413.9657140245</v>
      </c>
      <c r="D294" s="247">
        <v>3.3378817146319201E-3</v>
      </c>
    </row>
    <row r="295" spans="1:4" ht="16" x14ac:dyDescent="0.2">
      <c r="A295" s="240" t="s">
        <v>595</v>
      </c>
      <c r="B295" s="487"/>
      <c r="C295" s="493">
        <v>725253.4993191727</v>
      </c>
      <c r="D295" s="247">
        <v>4.4142026738841914E-3</v>
      </c>
    </row>
    <row r="296" spans="1:4" ht="16" x14ac:dyDescent="0.2">
      <c r="A296" s="240" t="s">
        <v>589</v>
      </c>
      <c r="B296" s="487"/>
      <c r="C296" s="493">
        <v>1239891.0417642852</v>
      </c>
      <c r="D296" s="247">
        <v>7.5465066449439148E-3</v>
      </c>
    </row>
    <row r="297" spans="1:4" x14ac:dyDescent="0.2">
      <c r="A297" s="275" t="s">
        <v>377</v>
      </c>
      <c r="B297" s="487"/>
      <c r="C297" s="493">
        <v>126453.59999999999</v>
      </c>
      <c r="D297" s="247">
        <v>7.6965063907486299E-4</v>
      </c>
    </row>
    <row r="298" spans="1:4" ht="16" x14ac:dyDescent="0.2">
      <c r="A298" s="240" t="s">
        <v>1437</v>
      </c>
      <c r="B298" s="487"/>
      <c r="C298" s="493">
        <v>245342.27005191005</v>
      </c>
      <c r="D298" s="247">
        <v>1.4932578822392578E-3</v>
      </c>
    </row>
    <row r="299" spans="1:4" ht="16" x14ac:dyDescent="0.2">
      <c r="A299" s="240" t="s">
        <v>399</v>
      </c>
      <c r="B299" s="487"/>
      <c r="C299" s="493">
        <v>224680.98011626204</v>
      </c>
      <c r="D299" s="247">
        <v>1.3675044437995254E-3</v>
      </c>
    </row>
    <row r="300" spans="1:4" ht="32" x14ac:dyDescent="0.2">
      <c r="A300" s="240" t="s">
        <v>396</v>
      </c>
      <c r="B300" s="487"/>
      <c r="C300" s="493">
        <v>476457.16174694191</v>
      </c>
      <c r="D300" s="247">
        <v>2.8999218609065242E-3</v>
      </c>
    </row>
    <row r="301" spans="1:4" ht="16" x14ac:dyDescent="0.2">
      <c r="A301" s="240" t="s">
        <v>491</v>
      </c>
      <c r="B301" s="487"/>
      <c r="C301" s="493">
        <v>1465411.69866</v>
      </c>
      <c r="D301" s="247">
        <v>8.9191217203895314E-3</v>
      </c>
    </row>
    <row r="302" spans="1:4" ht="16" x14ac:dyDescent="0.2">
      <c r="A302" s="240" t="s">
        <v>364</v>
      </c>
      <c r="B302" s="487"/>
      <c r="C302" s="493">
        <v>12333751.804060001</v>
      </c>
      <c r="D302" s="247">
        <v>7.5068483287035914E-2</v>
      </c>
    </row>
    <row r="303" spans="1:4" ht="16" x14ac:dyDescent="0.2">
      <c r="A303" s="240" t="s">
        <v>339</v>
      </c>
      <c r="B303" s="487"/>
      <c r="C303" s="493">
        <v>12347738.387284342</v>
      </c>
      <c r="D303" s="247">
        <v>7.515361160854743E-2</v>
      </c>
    </row>
    <row r="304" spans="1:4" ht="16" x14ac:dyDescent="0.2">
      <c r="A304" s="240" t="s">
        <v>930</v>
      </c>
      <c r="B304" s="487"/>
      <c r="C304" s="493">
        <v>0</v>
      </c>
      <c r="D304" s="247">
        <v>0</v>
      </c>
    </row>
    <row r="305" spans="1:4" ht="16" x14ac:dyDescent="0.2">
      <c r="A305" s="240" t="s">
        <v>573</v>
      </c>
      <c r="B305" s="487"/>
      <c r="C305" s="493">
        <v>933510.79469958728</v>
      </c>
      <c r="D305" s="247">
        <v>5.6817455550796552E-3</v>
      </c>
    </row>
    <row r="306" spans="1:4" ht="16" x14ac:dyDescent="0.2">
      <c r="A306" s="240" t="s">
        <v>369</v>
      </c>
      <c r="B306" s="487"/>
      <c r="C306" s="493">
        <v>13821409.12542</v>
      </c>
      <c r="D306" s="247">
        <v>8.4123001372002432E-2</v>
      </c>
    </row>
    <row r="307" spans="1:4" ht="32" x14ac:dyDescent="0.2">
      <c r="A307" s="240" t="s">
        <v>1429</v>
      </c>
      <c r="B307" s="487"/>
      <c r="C307" s="493">
        <v>0</v>
      </c>
      <c r="D307" s="247">
        <v>0</v>
      </c>
    </row>
    <row r="308" spans="1:4" ht="16" x14ac:dyDescent="0.2">
      <c r="A308" s="240" t="s">
        <v>1077</v>
      </c>
      <c r="B308" s="487"/>
      <c r="C308" s="493">
        <v>31600.631306229199</v>
      </c>
      <c r="D308" s="247">
        <v>1.923349440427827E-4</v>
      </c>
    </row>
    <row r="309" spans="1:4" ht="16" x14ac:dyDescent="0.2">
      <c r="A309" s="240" t="s">
        <v>856</v>
      </c>
      <c r="B309" s="487"/>
      <c r="C309" s="493">
        <v>0</v>
      </c>
      <c r="D309" s="247">
        <v>0</v>
      </c>
    </row>
    <row r="310" spans="1:4" ht="16" x14ac:dyDescent="0.2">
      <c r="A310" s="240" t="s">
        <v>602</v>
      </c>
      <c r="B310" s="487"/>
      <c r="C310" s="493">
        <v>8000000</v>
      </c>
      <c r="D310" s="247">
        <v>4.8691418137553254E-2</v>
      </c>
    </row>
    <row r="311" spans="1:4" ht="16" x14ac:dyDescent="0.2">
      <c r="A311" s="240" t="s">
        <v>853</v>
      </c>
      <c r="B311" s="487"/>
      <c r="C311" s="493">
        <v>0</v>
      </c>
      <c r="D311" s="247">
        <v>0</v>
      </c>
    </row>
    <row r="312" spans="1:4" ht="16" x14ac:dyDescent="0.2">
      <c r="A312" s="240" t="s">
        <v>384</v>
      </c>
      <c r="B312" s="487"/>
      <c r="C312" s="493">
        <v>12654395.789728075</v>
      </c>
      <c r="D312" s="247">
        <v>7.7020059584467893E-2</v>
      </c>
    </row>
    <row r="313" spans="1:4" ht="16" x14ac:dyDescent="0.2">
      <c r="A313" s="240" t="s">
        <v>861</v>
      </c>
      <c r="B313" s="487"/>
      <c r="C313" s="493">
        <v>0</v>
      </c>
      <c r="D313" s="247">
        <v>0</v>
      </c>
    </row>
    <row r="314" spans="1:4" ht="16" x14ac:dyDescent="0.2">
      <c r="A314" s="240" t="s">
        <v>932</v>
      </c>
      <c r="B314" s="487"/>
      <c r="C314" s="493">
        <v>0</v>
      </c>
      <c r="D314" s="247">
        <v>0</v>
      </c>
    </row>
    <row r="315" spans="1:4" ht="16" x14ac:dyDescent="0.2">
      <c r="A315" s="240" t="s">
        <v>931</v>
      </c>
      <c r="B315" s="487"/>
      <c r="C315" s="493">
        <v>0</v>
      </c>
      <c r="D315" s="247">
        <v>0</v>
      </c>
    </row>
    <row r="316" spans="1:4" ht="32" x14ac:dyDescent="0.2">
      <c r="A316" s="240" t="s">
        <v>1011</v>
      </c>
      <c r="B316" s="487"/>
      <c r="C316" s="493">
        <v>0</v>
      </c>
      <c r="D316" s="247">
        <v>0</v>
      </c>
    </row>
    <row r="317" spans="1:4" ht="16" x14ac:dyDescent="0.2">
      <c r="A317" s="240" t="s">
        <v>1764</v>
      </c>
      <c r="B317" s="487"/>
      <c r="C317" s="493">
        <v>0</v>
      </c>
      <c r="D317" s="247">
        <v>0</v>
      </c>
    </row>
    <row r="318" spans="1:4" ht="16" x14ac:dyDescent="0.2">
      <c r="A318" s="240" t="s">
        <v>322</v>
      </c>
      <c r="B318" s="487"/>
      <c r="C318" s="493">
        <v>1956029.7703083153</v>
      </c>
      <c r="D318" s="247">
        <v>1.1905232929448055E-2</v>
      </c>
    </row>
    <row r="319" spans="1:4" ht="32" x14ac:dyDescent="0.2">
      <c r="A319" s="240" t="s">
        <v>642</v>
      </c>
      <c r="B319" s="487"/>
      <c r="C319" s="493">
        <v>590692.4340079031</v>
      </c>
      <c r="D319" s="247">
        <v>3.5952065368709866E-3</v>
      </c>
    </row>
    <row r="320" spans="1:4" ht="16" x14ac:dyDescent="0.2">
      <c r="A320" s="240" t="s">
        <v>864</v>
      </c>
      <c r="B320" s="487"/>
      <c r="C320" s="493">
        <v>0</v>
      </c>
      <c r="D320" s="247">
        <v>0</v>
      </c>
    </row>
    <row r="321" spans="1:4" ht="16" x14ac:dyDescent="0.2">
      <c r="A321" s="240" t="s">
        <v>597</v>
      </c>
      <c r="B321" s="487"/>
      <c r="C321" s="493">
        <v>1209152.9442776083</v>
      </c>
      <c r="D321" s="247">
        <v>7.3594214502593321E-3</v>
      </c>
    </row>
    <row r="322" spans="1:4" ht="16" x14ac:dyDescent="0.2">
      <c r="A322" s="240" t="s">
        <v>855</v>
      </c>
      <c r="B322" s="487"/>
      <c r="C322" s="493">
        <v>0</v>
      </c>
      <c r="D322" s="247">
        <v>0</v>
      </c>
    </row>
    <row r="323" spans="1:4" ht="16" x14ac:dyDescent="0.2">
      <c r="A323" s="240" t="s">
        <v>1762</v>
      </c>
      <c r="B323" s="487"/>
      <c r="C323" s="493">
        <v>0</v>
      </c>
      <c r="D323" s="247">
        <v>0</v>
      </c>
    </row>
    <row r="324" spans="1:4" ht="16" x14ac:dyDescent="0.2">
      <c r="A324" s="240" t="s">
        <v>295</v>
      </c>
      <c r="B324" s="487"/>
      <c r="C324" s="493">
        <v>2483558.7651102506</v>
      </c>
      <c r="D324" s="247">
        <v>1.5115999787646078E-2</v>
      </c>
    </row>
    <row r="325" spans="1:4" ht="16" x14ac:dyDescent="0.2">
      <c r="A325" s="240" t="s">
        <v>390</v>
      </c>
      <c r="B325" s="487"/>
      <c r="C325" s="493">
        <v>14377282.471247666</v>
      </c>
      <c r="D325" s="247">
        <v>8.7506284061154391E-2</v>
      </c>
    </row>
    <row r="326" spans="1:4" ht="32" x14ac:dyDescent="0.2">
      <c r="A326" s="240" t="s">
        <v>567</v>
      </c>
      <c r="B326" s="487"/>
      <c r="C326" s="493">
        <v>35641547.401481137</v>
      </c>
      <c r="D326" s="247">
        <v>0.21692968594936785</v>
      </c>
    </row>
    <row r="327" spans="1:4" ht="16" x14ac:dyDescent="0.2">
      <c r="A327" s="240" t="s">
        <v>800</v>
      </c>
      <c r="B327" s="487"/>
      <c r="C327" s="493">
        <v>0</v>
      </c>
      <c r="D327" s="247">
        <v>0</v>
      </c>
    </row>
    <row r="328" spans="1:4" ht="16" x14ac:dyDescent="0.2">
      <c r="A328" s="240" t="s">
        <v>584</v>
      </c>
      <c r="B328" s="487"/>
      <c r="C328" s="493">
        <v>3526158.3501136913</v>
      </c>
      <c r="D328" s="247">
        <v>2.1461706330576331E-2</v>
      </c>
    </row>
    <row r="329" spans="1:4" ht="16" x14ac:dyDescent="0.2">
      <c r="A329" s="240" t="s">
        <v>929</v>
      </c>
      <c r="B329" s="487"/>
      <c r="C329" s="493">
        <v>0</v>
      </c>
      <c r="D329" s="247">
        <v>0</v>
      </c>
    </row>
    <row r="330" spans="1:4" ht="16" x14ac:dyDescent="0.2">
      <c r="A330" s="240" t="s">
        <v>601</v>
      </c>
      <c r="B330" s="487"/>
      <c r="C330" s="493">
        <v>6000000</v>
      </c>
      <c r="D330" s="247">
        <v>3.6518563603164945E-2</v>
      </c>
    </row>
    <row r="331" spans="1:4" ht="32" x14ac:dyDescent="0.2">
      <c r="A331" s="240" t="s">
        <v>587</v>
      </c>
      <c r="B331" s="487"/>
      <c r="C331" s="493">
        <v>2292085.1646067668</v>
      </c>
      <c r="D331" s="247">
        <v>1.3950609644593832E-2</v>
      </c>
    </row>
    <row r="332" spans="1:4" ht="16" x14ac:dyDescent="0.2">
      <c r="A332" s="240" t="s">
        <v>565</v>
      </c>
      <c r="B332" s="487"/>
      <c r="C332" s="493">
        <v>227313.35765678561</v>
      </c>
      <c r="D332" s="247">
        <v>1.3835262182397177E-3</v>
      </c>
    </row>
    <row r="333" spans="1:4" ht="16" x14ac:dyDescent="0.2">
      <c r="A333" s="240" t="s">
        <v>372</v>
      </c>
      <c r="B333" s="487"/>
      <c r="C333" s="493">
        <v>8009734.5248315651</v>
      </c>
      <c r="D333" s="247">
        <v>4.8750666614921272E-2</v>
      </c>
    </row>
    <row r="334" spans="1:4" ht="16" x14ac:dyDescent="0.2">
      <c r="A334" s="240" t="s">
        <v>371</v>
      </c>
      <c r="B334" s="487"/>
      <c r="C334" s="493">
        <v>2606655.5622800002</v>
      </c>
      <c r="D334" s="247">
        <v>1.586521949044431E-2</v>
      </c>
    </row>
    <row r="335" spans="1:4" ht="16" x14ac:dyDescent="0.2">
      <c r="A335" s="240" t="s">
        <v>367</v>
      </c>
      <c r="B335" s="487"/>
      <c r="C335" s="493">
        <v>177823727.19499999</v>
      </c>
      <c r="D335" s="247">
        <v>1.0823111819537432</v>
      </c>
    </row>
    <row r="336" spans="1:4" ht="16" x14ac:dyDescent="0.2">
      <c r="A336" s="240" t="s">
        <v>928</v>
      </c>
      <c r="B336" s="487"/>
      <c r="C336" s="493">
        <v>0</v>
      </c>
      <c r="D336" s="247">
        <v>0</v>
      </c>
    </row>
    <row r="337" spans="1:4" ht="16" x14ac:dyDescent="0.2">
      <c r="A337" s="240" t="s">
        <v>566</v>
      </c>
      <c r="B337" s="487"/>
      <c r="C337" s="493">
        <v>13367949.128423655</v>
      </c>
      <c r="D337" s="247">
        <v>8.1363050081702096E-2</v>
      </c>
    </row>
    <row r="338" spans="1:4" ht="16" x14ac:dyDescent="0.2">
      <c r="A338" s="240" t="s">
        <v>522</v>
      </c>
      <c r="B338" s="487"/>
      <c r="C338" s="493">
        <v>0</v>
      </c>
      <c r="D338" s="247">
        <v>0</v>
      </c>
    </row>
    <row r="339" spans="1:4" ht="16" x14ac:dyDescent="0.2">
      <c r="A339" s="240" t="s">
        <v>265</v>
      </c>
      <c r="B339" s="487"/>
      <c r="C339" s="493">
        <v>171001.68641920207</v>
      </c>
      <c r="D339" s="247">
        <v>1.0407893269580163E-3</v>
      </c>
    </row>
    <row r="340" spans="1:4" ht="32" x14ac:dyDescent="0.2">
      <c r="A340" s="240" t="s">
        <v>947</v>
      </c>
      <c r="B340" s="487"/>
      <c r="C340" s="493">
        <v>32761.333333333332</v>
      </c>
      <c r="D340" s="247">
        <v>1.9939947250963684E-4</v>
      </c>
    </row>
    <row r="341" spans="1:4" ht="16" x14ac:dyDescent="0.2">
      <c r="A341" s="240" t="s">
        <v>570</v>
      </c>
      <c r="B341" s="487"/>
      <c r="C341" s="493">
        <v>204830.00009945992</v>
      </c>
      <c r="D341" s="247">
        <v>1.2466828977447347E-3</v>
      </c>
    </row>
    <row r="342" spans="1:4" ht="16" x14ac:dyDescent="0.2">
      <c r="A342" s="240" t="s">
        <v>1664</v>
      </c>
      <c r="B342" s="487">
        <v>164300000</v>
      </c>
      <c r="C342" s="493">
        <v>0</v>
      </c>
      <c r="D342" s="247">
        <v>0</v>
      </c>
    </row>
    <row r="343" spans="1:4" ht="16" x14ac:dyDescent="0.2">
      <c r="A343" s="240" t="s">
        <v>579</v>
      </c>
      <c r="B343" s="487"/>
      <c r="C343" s="493">
        <v>1404806.5014777877</v>
      </c>
      <c r="D343" s="247">
        <v>8.5502525957260357E-3</v>
      </c>
    </row>
    <row r="344" spans="1:4" ht="16" x14ac:dyDescent="0.2">
      <c r="A344" s="240" t="s">
        <v>846</v>
      </c>
      <c r="B344" s="487"/>
      <c r="C344" s="493">
        <v>0</v>
      </c>
      <c r="D344" s="247">
        <v>0</v>
      </c>
    </row>
    <row r="345" spans="1:4" ht="16" x14ac:dyDescent="0.2">
      <c r="A345" s="240" t="s">
        <v>850</v>
      </c>
      <c r="B345" s="487"/>
      <c r="C345" s="493">
        <v>0</v>
      </c>
      <c r="D345" s="247">
        <v>0</v>
      </c>
    </row>
    <row r="346" spans="1:4" x14ac:dyDescent="0.2">
      <c r="A346" s="275" t="s">
        <v>2255</v>
      </c>
      <c r="B346" s="487"/>
      <c r="C346" s="493">
        <v>0</v>
      </c>
      <c r="D346" s="247">
        <v>0</v>
      </c>
    </row>
    <row r="347" spans="1:4" x14ac:dyDescent="0.2">
      <c r="A347" s="275" t="s">
        <v>2256</v>
      </c>
      <c r="B347" s="487"/>
      <c r="C347" s="493">
        <v>0</v>
      </c>
      <c r="D347" s="247">
        <v>0</v>
      </c>
    </row>
    <row r="348" spans="1:4" x14ac:dyDescent="0.2">
      <c r="A348" s="275" t="s">
        <v>2273</v>
      </c>
      <c r="B348" s="487"/>
      <c r="C348" s="493">
        <v>0</v>
      </c>
      <c r="D348" s="247">
        <v>0</v>
      </c>
    </row>
    <row r="349" spans="1:4" x14ac:dyDescent="0.2">
      <c r="A349" s="275" t="s">
        <v>2252</v>
      </c>
      <c r="B349" s="487"/>
      <c r="C349" s="493">
        <v>0</v>
      </c>
      <c r="D349" s="247">
        <v>0</v>
      </c>
    </row>
    <row r="350" spans="1:4" x14ac:dyDescent="0.2">
      <c r="A350" s="275" t="s">
        <v>2234</v>
      </c>
      <c r="B350" s="487"/>
      <c r="C350" s="493">
        <v>13503734.013013363</v>
      </c>
      <c r="D350" s="247">
        <v>8.2189494905741706E-2</v>
      </c>
    </row>
    <row r="351" spans="1:4" x14ac:dyDescent="0.2">
      <c r="A351" s="275" t="s">
        <v>2132</v>
      </c>
      <c r="B351" s="487"/>
      <c r="C351" s="493">
        <v>47890.6662</v>
      </c>
      <c r="D351" s="247">
        <v>2.9148305660377358E-4</v>
      </c>
    </row>
    <row r="352" spans="1:4" x14ac:dyDescent="0.2">
      <c r="A352" s="275" t="s">
        <v>2315</v>
      </c>
      <c r="B352" s="487"/>
      <c r="C352" s="493">
        <v>3566316.554913858</v>
      </c>
      <c r="D352" s="247">
        <v>2.1706126323273633E-2</v>
      </c>
    </row>
    <row r="353" spans="1:4" x14ac:dyDescent="0.2">
      <c r="A353" s="275" t="s">
        <v>2110</v>
      </c>
      <c r="B353" s="487"/>
      <c r="C353" s="493">
        <v>0</v>
      </c>
      <c r="D353" s="247">
        <v>0</v>
      </c>
    </row>
    <row r="354" spans="1:4" x14ac:dyDescent="0.2">
      <c r="A354" s="275" t="s">
        <v>2107</v>
      </c>
      <c r="B354" s="487"/>
      <c r="C354" s="493">
        <v>0</v>
      </c>
      <c r="D354" s="247">
        <v>0</v>
      </c>
    </row>
    <row r="355" spans="1:4" x14ac:dyDescent="0.2">
      <c r="A355" s="275" t="s">
        <v>2402</v>
      </c>
      <c r="B355" s="487"/>
      <c r="C355" s="493">
        <v>28080</v>
      </c>
      <c r="D355" s="247">
        <v>1.7090687766281194E-4</v>
      </c>
    </row>
    <row r="356" spans="1:4" x14ac:dyDescent="0.2">
      <c r="A356" s="275" t="s">
        <v>2385</v>
      </c>
      <c r="B356" s="487"/>
      <c r="C356" s="493">
        <v>3000000</v>
      </c>
      <c r="D356" s="247">
        <v>1.8259281801582473E-2</v>
      </c>
    </row>
    <row r="357" spans="1:4" x14ac:dyDescent="0.2">
      <c r="A357" s="275" t="s">
        <v>2351</v>
      </c>
      <c r="B357" s="487"/>
      <c r="C357" s="493">
        <v>960000</v>
      </c>
      <c r="D357" s="247">
        <v>5.8429701765063905E-3</v>
      </c>
    </row>
    <row r="358" spans="1:4" x14ac:dyDescent="0.2">
      <c r="A358" s="275" t="s">
        <v>2386</v>
      </c>
      <c r="B358" s="487"/>
      <c r="C358" s="493">
        <v>4000000</v>
      </c>
      <c r="D358" s="247">
        <v>2.4345709068776627E-2</v>
      </c>
    </row>
    <row r="359" spans="1:4" x14ac:dyDescent="0.2">
      <c r="A359" s="275" t="s">
        <v>2442</v>
      </c>
      <c r="B359" s="487"/>
      <c r="C359" s="493">
        <v>0</v>
      </c>
      <c r="D359" s="247">
        <v>0</v>
      </c>
    </row>
    <row r="360" spans="1:4" x14ac:dyDescent="0.2">
      <c r="A360" s="275" t="s">
        <v>2437</v>
      </c>
      <c r="B360" s="487"/>
      <c r="C360" s="493">
        <v>399374.81833472446</v>
      </c>
      <c r="D360" s="247">
        <v>2.4307657841431797E-3</v>
      </c>
    </row>
    <row r="361" spans="1:4" x14ac:dyDescent="0.2">
      <c r="A361" s="275" t="s">
        <v>2335</v>
      </c>
      <c r="B361" s="487"/>
      <c r="C361" s="493">
        <v>392340</v>
      </c>
      <c r="D361" s="247">
        <v>2.3879488740109556E-3</v>
      </c>
    </row>
    <row r="362" spans="1:4" x14ac:dyDescent="0.2">
      <c r="A362" s="275" t="s">
        <v>2359</v>
      </c>
      <c r="B362" s="487"/>
      <c r="C362" s="493">
        <v>1058842.83024</v>
      </c>
      <c r="D362" s="247">
        <v>6.4445698736457701E-3</v>
      </c>
    </row>
    <row r="363" spans="1:4" x14ac:dyDescent="0.2">
      <c r="A363" s="275" t="s">
        <v>2363</v>
      </c>
      <c r="B363" s="487"/>
      <c r="C363" s="493">
        <v>1058045.274</v>
      </c>
      <c r="D363" s="247">
        <v>6.4397156055995127E-3</v>
      </c>
    </row>
    <row r="364" spans="1:4" x14ac:dyDescent="0.2">
      <c r="A364" s="275" t="s">
        <v>2420</v>
      </c>
      <c r="B364" s="487"/>
      <c r="C364" s="493">
        <v>21385</v>
      </c>
      <c r="D364" s="247">
        <v>1.3015824710894706E-4</v>
      </c>
    </row>
    <row r="365" spans="1:4" ht="32" x14ac:dyDescent="0.2">
      <c r="A365" s="243" t="s">
        <v>1343</v>
      </c>
      <c r="B365" s="489">
        <v>10000000</v>
      </c>
      <c r="C365" s="492">
        <v>11754183.045449574</v>
      </c>
      <c r="D365" s="249">
        <v>1.1754183045449573</v>
      </c>
    </row>
    <row r="366" spans="1:4" ht="32" x14ac:dyDescent="0.2">
      <c r="A366" s="240" t="s">
        <v>984</v>
      </c>
      <c r="B366" s="487"/>
      <c r="C366" s="493">
        <v>0</v>
      </c>
      <c r="D366" s="247">
        <v>0</v>
      </c>
    </row>
    <row r="367" spans="1:4" ht="16" x14ac:dyDescent="0.2">
      <c r="A367" s="240" t="s">
        <v>1758</v>
      </c>
      <c r="B367" s="487"/>
      <c r="C367" s="493">
        <v>0</v>
      </c>
      <c r="D367" s="247">
        <v>0</v>
      </c>
    </row>
    <row r="368" spans="1:4" ht="32" x14ac:dyDescent="0.2">
      <c r="A368" s="240" t="s">
        <v>377</v>
      </c>
      <c r="B368" s="487"/>
      <c r="C368" s="493">
        <v>495956.41670571407</v>
      </c>
      <c r="D368" s="247">
        <v>4.9595641670571407E-2</v>
      </c>
    </row>
    <row r="369" spans="1:4" ht="32" x14ac:dyDescent="0.2">
      <c r="A369" s="240" t="s">
        <v>994</v>
      </c>
      <c r="B369" s="487"/>
      <c r="C369" s="493">
        <v>78000</v>
      </c>
      <c r="D369" s="247">
        <v>7.7999999999999996E-3</v>
      </c>
    </row>
    <row r="370" spans="1:4" ht="16" x14ac:dyDescent="0.2">
      <c r="A370" s="240" t="s">
        <v>321</v>
      </c>
      <c r="B370" s="487">
        <v>10000000</v>
      </c>
      <c r="C370" s="493">
        <v>11180226.628743859</v>
      </c>
      <c r="D370" s="247">
        <v>1.1180226628743859</v>
      </c>
    </row>
    <row r="371" spans="1:4" ht="16" x14ac:dyDescent="0.2">
      <c r="A371" s="243" t="s">
        <v>1344</v>
      </c>
      <c r="B371" s="489">
        <v>360000000</v>
      </c>
      <c r="C371" s="492">
        <v>59982836.115444273</v>
      </c>
      <c r="D371" s="249">
        <v>0.16661898920956744</v>
      </c>
    </row>
    <row r="372" spans="1:4" ht="32" x14ac:dyDescent="0.2">
      <c r="A372" s="240" t="s">
        <v>831</v>
      </c>
      <c r="B372" s="487"/>
      <c r="C372" s="493">
        <v>0</v>
      </c>
      <c r="D372" s="247">
        <v>0</v>
      </c>
    </row>
    <row r="373" spans="1:4" ht="16" x14ac:dyDescent="0.2">
      <c r="A373" s="240" t="s">
        <v>248</v>
      </c>
      <c r="B373" s="487"/>
      <c r="C373" s="493">
        <v>431197.93877041503</v>
      </c>
      <c r="D373" s="247">
        <v>1.1977720521400418E-3</v>
      </c>
    </row>
    <row r="374" spans="1:4" ht="16" x14ac:dyDescent="0.2">
      <c r="A374" s="240" t="s">
        <v>1755</v>
      </c>
      <c r="B374" s="487"/>
      <c r="C374" s="493">
        <v>0</v>
      </c>
      <c r="D374" s="247">
        <v>0</v>
      </c>
    </row>
    <row r="375" spans="1:4" ht="16" x14ac:dyDescent="0.2">
      <c r="A375" s="240" t="s">
        <v>546</v>
      </c>
      <c r="B375" s="487">
        <v>360000000</v>
      </c>
      <c r="C375" s="493">
        <v>0</v>
      </c>
      <c r="D375" s="247">
        <v>0</v>
      </c>
    </row>
    <row r="376" spans="1:4" ht="32" x14ac:dyDescent="0.2">
      <c r="A376" s="240" t="s">
        <v>528</v>
      </c>
      <c r="B376" s="487"/>
      <c r="C376" s="493">
        <v>0</v>
      </c>
      <c r="D376" s="247">
        <v>0</v>
      </c>
    </row>
    <row r="377" spans="1:4" ht="16" x14ac:dyDescent="0.2">
      <c r="A377" s="240" t="s">
        <v>502</v>
      </c>
      <c r="B377" s="487"/>
      <c r="C377" s="493">
        <v>0</v>
      </c>
      <c r="D377" s="247">
        <v>0</v>
      </c>
    </row>
    <row r="378" spans="1:4" ht="16" x14ac:dyDescent="0.2">
      <c r="A378" s="240" t="s">
        <v>1000</v>
      </c>
      <c r="B378" s="487"/>
      <c r="C378" s="493">
        <v>0</v>
      </c>
      <c r="D378" s="247">
        <v>0</v>
      </c>
    </row>
    <row r="379" spans="1:4" ht="16" x14ac:dyDescent="0.2">
      <c r="A379" s="240" t="s">
        <v>529</v>
      </c>
      <c r="B379" s="487"/>
      <c r="C379" s="493">
        <v>0</v>
      </c>
      <c r="D379" s="247">
        <v>0</v>
      </c>
    </row>
    <row r="380" spans="1:4" ht="16" x14ac:dyDescent="0.2">
      <c r="A380" s="240" t="s">
        <v>524</v>
      </c>
      <c r="B380" s="487"/>
      <c r="C380" s="493">
        <v>0</v>
      </c>
      <c r="D380" s="247">
        <v>0</v>
      </c>
    </row>
    <row r="381" spans="1:4" ht="16" x14ac:dyDescent="0.2">
      <c r="A381" s="240" t="s">
        <v>320</v>
      </c>
      <c r="B381" s="487"/>
      <c r="C381" s="493">
        <v>46013924.813220002</v>
      </c>
      <c r="D381" s="247">
        <v>0.12781645781450002</v>
      </c>
    </row>
    <row r="382" spans="1:4" ht="16" x14ac:dyDescent="0.2">
      <c r="A382" s="240" t="s">
        <v>380</v>
      </c>
      <c r="B382" s="487"/>
      <c r="C382" s="493">
        <v>1382142.7966022249</v>
      </c>
      <c r="D382" s="247">
        <v>3.8392855461172916E-3</v>
      </c>
    </row>
    <row r="383" spans="1:4" ht="16" x14ac:dyDescent="0.2">
      <c r="A383" s="240" t="s">
        <v>1562</v>
      </c>
      <c r="B383" s="487"/>
      <c r="C383" s="493">
        <v>0</v>
      </c>
      <c r="D383" s="247">
        <v>0</v>
      </c>
    </row>
    <row r="384" spans="1:4" ht="16" x14ac:dyDescent="0.2">
      <c r="A384" s="240" t="s">
        <v>670</v>
      </c>
      <c r="B384" s="487"/>
      <c r="C384" s="493">
        <v>0</v>
      </c>
      <c r="D384" s="247">
        <v>0</v>
      </c>
    </row>
    <row r="385" spans="1:4" ht="32" x14ac:dyDescent="0.2">
      <c r="A385" s="240" t="s">
        <v>164</v>
      </c>
      <c r="B385" s="487"/>
      <c r="C385" s="493">
        <v>1627012.5781373566</v>
      </c>
      <c r="D385" s="247">
        <v>4.5194793837148792E-3</v>
      </c>
    </row>
    <row r="386" spans="1:4" ht="16" x14ac:dyDescent="0.2">
      <c r="A386" s="240" t="s">
        <v>319</v>
      </c>
      <c r="B386" s="487"/>
      <c r="C386" s="493">
        <v>10503968.488714281</v>
      </c>
      <c r="D386" s="247">
        <v>2.9177690246428561E-2</v>
      </c>
    </row>
    <row r="387" spans="1:4" x14ac:dyDescent="0.2">
      <c r="A387" s="275" t="s">
        <v>2283</v>
      </c>
      <c r="B387" s="487"/>
      <c r="C387" s="493">
        <v>0</v>
      </c>
      <c r="D387" s="247">
        <v>0</v>
      </c>
    </row>
    <row r="388" spans="1:4" x14ac:dyDescent="0.2">
      <c r="A388" s="275" t="s">
        <v>2130</v>
      </c>
      <c r="B388" s="487"/>
      <c r="C388" s="493">
        <v>24589.5</v>
      </c>
      <c r="D388" s="247">
        <v>6.8304166666666662E-5</v>
      </c>
    </row>
    <row r="389" spans="1:4" x14ac:dyDescent="0.2">
      <c r="A389" s="275" t="s">
        <v>2253</v>
      </c>
      <c r="B389" s="487"/>
      <c r="C389" s="493">
        <v>0</v>
      </c>
      <c r="D389" s="247">
        <v>0</v>
      </c>
    </row>
    <row r="390" spans="1:4" ht="16" x14ac:dyDescent="0.2">
      <c r="A390" s="243" t="s">
        <v>1345</v>
      </c>
      <c r="B390" s="489">
        <v>400000000</v>
      </c>
      <c r="C390" s="492">
        <v>26011699.363169499</v>
      </c>
      <c r="D390" s="249">
        <v>6.5029248407923734E-2</v>
      </c>
    </row>
    <row r="391" spans="1:4" ht="32" x14ac:dyDescent="0.2">
      <c r="A391" s="240" t="s">
        <v>1092</v>
      </c>
      <c r="B391" s="487"/>
      <c r="C391" s="493">
        <v>1823993</v>
      </c>
      <c r="D391" s="247">
        <v>4.5599825000000004E-3</v>
      </c>
    </row>
    <row r="392" spans="1:4" ht="16" x14ac:dyDescent="0.2">
      <c r="A392" s="240" t="s">
        <v>640</v>
      </c>
      <c r="B392" s="487"/>
      <c r="C392" s="493">
        <v>5937230.668930578</v>
      </c>
      <c r="D392" s="247">
        <v>1.4843076672326445E-2</v>
      </c>
    </row>
    <row r="393" spans="1:4" ht="16" x14ac:dyDescent="0.2">
      <c r="A393" s="240" t="s">
        <v>315</v>
      </c>
      <c r="B393" s="487">
        <v>400000000</v>
      </c>
      <c r="C393" s="493">
        <v>18250475.69423892</v>
      </c>
      <c r="D393" s="247">
        <v>4.5626189235597296E-2</v>
      </c>
    </row>
    <row r="394" spans="1:4" ht="48" x14ac:dyDescent="0.2">
      <c r="A394" s="240" t="s">
        <v>1739</v>
      </c>
      <c r="B394" s="487"/>
      <c r="C394" s="493">
        <v>0</v>
      </c>
      <c r="D394" s="247">
        <v>0</v>
      </c>
    </row>
    <row r="395" spans="1:4" ht="16" x14ac:dyDescent="0.2">
      <c r="A395" s="243" t="s">
        <v>1346</v>
      </c>
      <c r="B395" s="489">
        <v>20000000</v>
      </c>
      <c r="C395" s="492">
        <v>15471857.133805402</v>
      </c>
      <c r="D395" s="249">
        <v>0.77359285669027</v>
      </c>
    </row>
    <row r="396" spans="1:4" ht="32" x14ac:dyDescent="0.2">
      <c r="A396" s="240" t="s">
        <v>1421</v>
      </c>
      <c r="B396" s="487"/>
      <c r="C396" s="493">
        <v>0</v>
      </c>
      <c r="D396" s="247">
        <v>0</v>
      </c>
    </row>
    <row r="397" spans="1:4" ht="16" x14ac:dyDescent="0.2">
      <c r="A397" s="240" t="s">
        <v>1433</v>
      </c>
      <c r="B397" s="487"/>
      <c r="C397" s="493">
        <v>0</v>
      </c>
      <c r="D397" s="247">
        <v>0</v>
      </c>
    </row>
    <row r="398" spans="1:4" ht="16" x14ac:dyDescent="0.2">
      <c r="A398" s="240" t="s">
        <v>1747</v>
      </c>
      <c r="B398" s="487"/>
      <c r="C398" s="493">
        <v>0</v>
      </c>
      <c r="D398" s="247">
        <v>0</v>
      </c>
    </row>
    <row r="399" spans="1:4" ht="16" x14ac:dyDescent="0.2">
      <c r="A399" s="240" t="s">
        <v>1746</v>
      </c>
      <c r="B399" s="487"/>
      <c r="C399" s="493">
        <v>0</v>
      </c>
      <c r="D399" s="247">
        <v>0</v>
      </c>
    </row>
    <row r="400" spans="1:4" ht="16" x14ac:dyDescent="0.2">
      <c r="A400" s="240" t="s">
        <v>349</v>
      </c>
      <c r="B400" s="487"/>
      <c r="C400" s="493">
        <v>4703865.3590139262</v>
      </c>
      <c r="D400" s="247">
        <v>0.23519326795069631</v>
      </c>
    </row>
    <row r="401" spans="1:4" ht="16" x14ac:dyDescent="0.2">
      <c r="A401" s="240" t="s">
        <v>715</v>
      </c>
      <c r="B401" s="487"/>
      <c r="C401" s="493">
        <v>0</v>
      </c>
      <c r="D401" s="247">
        <v>0</v>
      </c>
    </row>
    <row r="402" spans="1:4" ht="16" x14ac:dyDescent="0.2">
      <c r="A402" s="240" t="s">
        <v>1069</v>
      </c>
      <c r="B402" s="487">
        <v>20000000</v>
      </c>
      <c r="C402" s="493">
        <v>140693.51867147477</v>
      </c>
      <c r="D402" s="247">
        <v>7.0346759335737381E-3</v>
      </c>
    </row>
    <row r="403" spans="1:4" x14ac:dyDescent="0.2">
      <c r="A403" s="275" t="s">
        <v>2127</v>
      </c>
      <c r="B403" s="487"/>
      <c r="C403" s="493">
        <v>10627298.25612</v>
      </c>
      <c r="D403" s="247">
        <v>0.53136491280599996</v>
      </c>
    </row>
    <row r="404" spans="1:4" ht="16" x14ac:dyDescent="0.2">
      <c r="A404" s="243" t="s">
        <v>1347</v>
      </c>
      <c r="B404" s="489">
        <v>10000000</v>
      </c>
      <c r="C404" s="492">
        <v>13410312.274750514</v>
      </c>
      <c r="D404" s="249">
        <v>1.3410312274750515</v>
      </c>
    </row>
    <row r="405" spans="1:4" ht="32" x14ac:dyDescent="0.2">
      <c r="A405" s="240" t="s">
        <v>815</v>
      </c>
      <c r="B405" s="487"/>
      <c r="C405" s="493">
        <v>0</v>
      </c>
      <c r="D405" s="247">
        <v>0</v>
      </c>
    </row>
    <row r="406" spans="1:4" ht="32" x14ac:dyDescent="0.2">
      <c r="A406" s="240" t="s">
        <v>813</v>
      </c>
      <c r="B406" s="487"/>
      <c r="C406" s="493">
        <v>0</v>
      </c>
      <c r="D406" s="247">
        <v>0</v>
      </c>
    </row>
    <row r="407" spans="1:4" ht="32" x14ac:dyDescent="0.2">
      <c r="A407" s="240" t="s">
        <v>811</v>
      </c>
      <c r="B407" s="487"/>
      <c r="C407" s="493">
        <v>0</v>
      </c>
      <c r="D407" s="247">
        <v>0</v>
      </c>
    </row>
    <row r="408" spans="1:4" ht="32" x14ac:dyDescent="0.2">
      <c r="A408" s="240" t="s">
        <v>812</v>
      </c>
      <c r="B408" s="487"/>
      <c r="C408" s="493">
        <v>0</v>
      </c>
      <c r="D408" s="247">
        <v>0</v>
      </c>
    </row>
    <row r="409" spans="1:4" ht="16" x14ac:dyDescent="0.2">
      <c r="A409" s="240" t="s">
        <v>814</v>
      </c>
      <c r="B409" s="487"/>
      <c r="C409" s="493">
        <v>0</v>
      </c>
      <c r="D409" s="247">
        <v>0</v>
      </c>
    </row>
    <row r="410" spans="1:4" ht="16" x14ac:dyDescent="0.2">
      <c r="A410" s="240" t="s">
        <v>341</v>
      </c>
      <c r="B410" s="487"/>
      <c r="C410" s="493">
        <v>10539073.854996424</v>
      </c>
      <c r="D410" s="247">
        <v>1.0539073854996424</v>
      </c>
    </row>
    <row r="411" spans="1:4" ht="32" x14ac:dyDescent="0.2">
      <c r="A411" s="240" t="s">
        <v>344</v>
      </c>
      <c r="B411" s="487"/>
      <c r="C411" s="493">
        <v>2017516.0497540913</v>
      </c>
      <c r="D411" s="247">
        <v>0.20175160497540914</v>
      </c>
    </row>
    <row r="412" spans="1:4" ht="32" x14ac:dyDescent="0.2">
      <c r="A412" s="240" t="s">
        <v>241</v>
      </c>
      <c r="B412" s="487">
        <v>10000000</v>
      </c>
      <c r="C412" s="493">
        <v>853722.37</v>
      </c>
      <c r="D412" s="247">
        <v>8.5372237000000004E-2</v>
      </c>
    </row>
    <row r="413" spans="1:4" ht="16" x14ac:dyDescent="0.2">
      <c r="A413" s="243" t="s">
        <v>1348</v>
      </c>
      <c r="B413" s="489">
        <v>185000000</v>
      </c>
      <c r="C413" s="492">
        <v>59121162.834742196</v>
      </c>
      <c r="D413" s="249">
        <v>0.31957385316076858</v>
      </c>
    </row>
    <row r="414" spans="1:4" ht="32" x14ac:dyDescent="0.2">
      <c r="A414" s="240" t="s">
        <v>1420</v>
      </c>
      <c r="B414" s="487"/>
      <c r="C414" s="493">
        <v>0</v>
      </c>
      <c r="D414" s="247">
        <v>0</v>
      </c>
    </row>
    <row r="415" spans="1:4" ht="16" x14ac:dyDescent="0.2">
      <c r="A415" s="240" t="s">
        <v>324</v>
      </c>
      <c r="B415" s="487"/>
      <c r="C415" s="493">
        <v>42207.203073026962</v>
      </c>
      <c r="D415" s="247">
        <v>2.2814704363798358E-4</v>
      </c>
    </row>
    <row r="416" spans="1:4" ht="16" x14ac:dyDescent="0.2">
      <c r="A416" s="240" t="s">
        <v>626</v>
      </c>
      <c r="B416" s="487"/>
      <c r="C416" s="493">
        <v>491979.01362902491</v>
      </c>
      <c r="D416" s="247">
        <v>2.659346019616351E-3</v>
      </c>
    </row>
    <row r="417" spans="1:4" x14ac:dyDescent="0.2">
      <c r="A417" s="275" t="s">
        <v>2345</v>
      </c>
      <c r="B417" s="487">
        <v>185000000</v>
      </c>
      <c r="C417" s="493">
        <v>58586976.618040144</v>
      </c>
      <c r="D417" s="247">
        <v>0.31668636009751427</v>
      </c>
    </row>
    <row r="418" spans="1:4" ht="16" x14ac:dyDescent="0.2">
      <c r="A418" s="243" t="s">
        <v>1277</v>
      </c>
      <c r="B418" s="489">
        <v>92000000</v>
      </c>
      <c r="C418" s="492">
        <v>13294047.319478137</v>
      </c>
      <c r="D418" s="249">
        <v>0.14450051434215366</v>
      </c>
    </row>
    <row r="419" spans="1:4" ht="16" x14ac:dyDescent="0.2">
      <c r="A419" s="240" t="s">
        <v>1041</v>
      </c>
      <c r="B419" s="487"/>
      <c r="C419" s="493">
        <v>0</v>
      </c>
      <c r="D419" s="247">
        <v>0</v>
      </c>
    </row>
    <row r="420" spans="1:4" ht="16" x14ac:dyDescent="0.2">
      <c r="A420" s="240" t="s">
        <v>1028</v>
      </c>
      <c r="B420" s="487"/>
      <c r="C420" s="493">
        <v>4293438.2132399995</v>
      </c>
      <c r="D420" s="247">
        <v>4.6667806665652171E-2</v>
      </c>
    </row>
    <row r="421" spans="1:4" ht="32" x14ac:dyDescent="0.2">
      <c r="A421" s="240" t="s">
        <v>963</v>
      </c>
      <c r="B421" s="487"/>
      <c r="C421" s="493">
        <v>11365</v>
      </c>
      <c r="D421" s="247">
        <v>1.2353260869565219E-4</v>
      </c>
    </row>
    <row r="422" spans="1:4" ht="32" x14ac:dyDescent="0.2">
      <c r="A422" s="240" t="s">
        <v>1963</v>
      </c>
      <c r="B422" s="487"/>
      <c r="C422" s="493">
        <v>2303607.2804381382</v>
      </c>
      <c r="D422" s="247">
        <v>2.5039209569979761E-2</v>
      </c>
    </row>
    <row r="423" spans="1:4" ht="16" x14ac:dyDescent="0.2">
      <c r="A423" s="240" t="s">
        <v>507</v>
      </c>
      <c r="B423" s="487">
        <v>92000000</v>
      </c>
      <c r="C423" s="493">
        <v>0</v>
      </c>
      <c r="D423" s="247">
        <v>0</v>
      </c>
    </row>
    <row r="424" spans="1:4" ht="48" x14ac:dyDescent="0.2">
      <c r="A424" s="240" t="s">
        <v>1082</v>
      </c>
      <c r="B424" s="487"/>
      <c r="C424" s="493">
        <v>2430000</v>
      </c>
      <c r="D424" s="247">
        <v>2.6413043478260869E-2</v>
      </c>
    </row>
    <row r="425" spans="1:4" ht="32" x14ac:dyDescent="0.2">
      <c r="A425" s="240" t="s">
        <v>1048</v>
      </c>
      <c r="B425" s="487"/>
      <c r="C425" s="493">
        <v>0</v>
      </c>
      <c r="D425" s="247">
        <v>0</v>
      </c>
    </row>
    <row r="426" spans="1:4" ht="32" x14ac:dyDescent="0.2">
      <c r="A426" s="240" t="s">
        <v>1418</v>
      </c>
      <c r="B426" s="487"/>
      <c r="C426" s="493">
        <v>0</v>
      </c>
      <c r="D426" s="247">
        <v>0</v>
      </c>
    </row>
    <row r="427" spans="1:4" ht="48" x14ac:dyDescent="0.2">
      <c r="A427" s="240" t="s">
        <v>962</v>
      </c>
      <c r="B427" s="487"/>
      <c r="C427" s="493">
        <v>15498</v>
      </c>
      <c r="D427" s="247">
        <v>1.6845652173913043E-4</v>
      </c>
    </row>
    <row r="428" spans="1:4" x14ac:dyDescent="0.2">
      <c r="A428" s="275" t="s">
        <v>2286</v>
      </c>
      <c r="B428" s="487"/>
      <c r="C428" s="493">
        <v>4240138.8257999998</v>
      </c>
      <c r="D428" s="247">
        <v>4.6088465497826081E-2</v>
      </c>
    </row>
    <row r="429" spans="1:4" ht="16" x14ac:dyDescent="0.2">
      <c r="A429" s="243" t="s">
        <v>1278</v>
      </c>
      <c r="B429" s="489">
        <v>16800000</v>
      </c>
      <c r="C429" s="492">
        <v>51727924.965149663</v>
      </c>
      <c r="D429" s="249">
        <v>3.0790431526874795</v>
      </c>
    </row>
    <row r="430" spans="1:4" ht="16" x14ac:dyDescent="0.2">
      <c r="A430" s="240" t="s">
        <v>871</v>
      </c>
      <c r="B430" s="487"/>
      <c r="C430" s="493">
        <v>0</v>
      </c>
      <c r="D430" s="247">
        <v>0</v>
      </c>
    </row>
    <row r="431" spans="1:4" ht="16" x14ac:dyDescent="0.2">
      <c r="A431" s="240" t="s">
        <v>874</v>
      </c>
      <c r="B431" s="487"/>
      <c r="C431" s="493">
        <v>0</v>
      </c>
      <c r="D431" s="247">
        <v>0</v>
      </c>
    </row>
    <row r="432" spans="1:4" ht="16" x14ac:dyDescent="0.2">
      <c r="A432" s="240" t="s">
        <v>1419</v>
      </c>
      <c r="B432" s="487"/>
      <c r="C432" s="493">
        <v>0</v>
      </c>
      <c r="D432" s="247">
        <v>0</v>
      </c>
    </row>
    <row r="433" spans="1:4" ht="32" x14ac:dyDescent="0.2">
      <c r="A433" s="240" t="s">
        <v>673</v>
      </c>
      <c r="B433" s="487"/>
      <c r="C433" s="493">
        <v>0</v>
      </c>
      <c r="D433" s="247">
        <v>0</v>
      </c>
    </row>
    <row r="434" spans="1:4" ht="32" x14ac:dyDescent="0.2">
      <c r="A434" s="240" t="s">
        <v>1751</v>
      </c>
      <c r="B434" s="487"/>
      <c r="C434" s="493">
        <v>0</v>
      </c>
      <c r="D434" s="247">
        <v>0</v>
      </c>
    </row>
    <row r="435" spans="1:4" ht="32" x14ac:dyDescent="0.2">
      <c r="A435" s="240" t="s">
        <v>1753</v>
      </c>
      <c r="B435" s="487"/>
      <c r="C435" s="493">
        <v>0</v>
      </c>
      <c r="D435" s="247">
        <v>0</v>
      </c>
    </row>
    <row r="436" spans="1:4" ht="16" x14ac:dyDescent="0.2">
      <c r="A436" s="240" t="s">
        <v>872</v>
      </c>
      <c r="B436" s="487"/>
      <c r="C436" s="493">
        <v>0</v>
      </c>
      <c r="D436" s="247">
        <v>0</v>
      </c>
    </row>
    <row r="437" spans="1:4" ht="64" x14ac:dyDescent="0.2">
      <c r="A437" s="240" t="s">
        <v>1749</v>
      </c>
      <c r="B437" s="487"/>
      <c r="C437" s="493">
        <v>0</v>
      </c>
      <c r="D437" s="247">
        <v>0</v>
      </c>
    </row>
    <row r="438" spans="1:4" ht="16" x14ac:dyDescent="0.2">
      <c r="A438" s="240" t="s">
        <v>288</v>
      </c>
      <c r="B438" s="487"/>
      <c r="C438" s="493">
        <v>5329307.3039762713</v>
      </c>
      <c r="D438" s="247">
        <v>0.31722067285573041</v>
      </c>
    </row>
    <row r="439" spans="1:4" ht="32" x14ac:dyDescent="0.2">
      <c r="A439" s="240" t="s">
        <v>1750</v>
      </c>
      <c r="B439" s="487"/>
      <c r="C439" s="493">
        <v>0</v>
      </c>
      <c r="D439" s="247">
        <v>0</v>
      </c>
    </row>
    <row r="440" spans="1:4" ht="16" x14ac:dyDescent="0.2">
      <c r="A440" s="240" t="s">
        <v>873</v>
      </c>
      <c r="B440" s="487"/>
      <c r="C440" s="493">
        <v>0</v>
      </c>
      <c r="D440" s="247">
        <v>0</v>
      </c>
    </row>
    <row r="441" spans="1:4" ht="32" x14ac:dyDescent="0.2">
      <c r="A441" s="240" t="s">
        <v>1046</v>
      </c>
      <c r="B441" s="487"/>
      <c r="C441" s="493">
        <v>0</v>
      </c>
      <c r="D441" s="247">
        <v>0</v>
      </c>
    </row>
    <row r="442" spans="1:4" ht="32" x14ac:dyDescent="0.2">
      <c r="A442" s="240" t="s">
        <v>1043</v>
      </c>
      <c r="B442" s="487"/>
      <c r="C442" s="493">
        <v>0</v>
      </c>
      <c r="D442" s="247">
        <v>0</v>
      </c>
    </row>
    <row r="443" spans="1:4" ht="16" x14ac:dyDescent="0.2">
      <c r="A443" s="240" t="s">
        <v>277</v>
      </c>
      <c r="B443" s="487">
        <v>16800000</v>
      </c>
      <c r="C443" s="493">
        <v>967053.2984755995</v>
      </c>
      <c r="D443" s="247">
        <v>5.7562696337833306E-2</v>
      </c>
    </row>
    <row r="444" spans="1:4" ht="32" x14ac:dyDescent="0.2">
      <c r="A444" s="240" t="s">
        <v>1045</v>
      </c>
      <c r="B444" s="487"/>
      <c r="C444" s="493">
        <v>249999.88030930597</v>
      </c>
      <c r="D444" s="247">
        <v>1.4880945256506307E-2</v>
      </c>
    </row>
    <row r="445" spans="1:4" ht="16" x14ac:dyDescent="0.2">
      <c r="A445" s="240" t="s">
        <v>1032</v>
      </c>
      <c r="B445" s="487"/>
      <c r="C445" s="493">
        <v>200000</v>
      </c>
      <c r="D445" s="247">
        <v>1.1904761904761904E-2</v>
      </c>
    </row>
    <row r="446" spans="1:4" ht="32" x14ac:dyDescent="0.2">
      <c r="A446" s="240" t="s">
        <v>1044</v>
      </c>
      <c r="B446" s="487"/>
      <c r="C446" s="493">
        <v>0</v>
      </c>
      <c r="D446" s="247">
        <v>0</v>
      </c>
    </row>
    <row r="447" spans="1:4" ht="16" x14ac:dyDescent="0.2">
      <c r="A447" s="240" t="s">
        <v>694</v>
      </c>
      <c r="B447" s="487"/>
      <c r="C447" s="493">
        <v>0</v>
      </c>
      <c r="D447" s="247">
        <v>0</v>
      </c>
    </row>
    <row r="448" spans="1:4" ht="32" x14ac:dyDescent="0.2">
      <c r="A448" s="240" t="s">
        <v>1752</v>
      </c>
      <c r="B448" s="487"/>
      <c r="C448" s="493">
        <v>0</v>
      </c>
      <c r="D448" s="247">
        <v>0</v>
      </c>
    </row>
    <row r="449" spans="1:4" ht="32" x14ac:dyDescent="0.2">
      <c r="A449" s="240" t="s">
        <v>825</v>
      </c>
      <c r="B449" s="487"/>
      <c r="C449" s="493">
        <v>32737688</v>
      </c>
      <c r="D449" s="247">
        <v>1.9486719047619048</v>
      </c>
    </row>
    <row r="450" spans="1:4" ht="16" x14ac:dyDescent="0.2">
      <c r="A450" s="240" t="s">
        <v>305</v>
      </c>
      <c r="B450" s="487"/>
      <c r="C450" s="493">
        <v>1163153.1591796565</v>
      </c>
      <c r="D450" s="247">
        <v>6.9235307094027171E-2</v>
      </c>
    </row>
    <row r="451" spans="1:4" x14ac:dyDescent="0.2">
      <c r="A451" s="275" t="s">
        <v>2119</v>
      </c>
      <c r="B451" s="487"/>
      <c r="C451" s="493">
        <v>99060</v>
      </c>
      <c r="D451" s="247">
        <v>5.8964285714285716E-3</v>
      </c>
    </row>
    <row r="452" spans="1:4" x14ac:dyDescent="0.2">
      <c r="A452" s="275" t="s">
        <v>2236</v>
      </c>
      <c r="B452" s="487"/>
      <c r="C452" s="493">
        <v>157294.409988826</v>
      </c>
      <c r="D452" s="247">
        <v>9.3627624993348809E-3</v>
      </c>
    </row>
    <row r="453" spans="1:4" x14ac:dyDescent="0.2">
      <c r="A453" s="275" t="s">
        <v>2313</v>
      </c>
      <c r="B453" s="487"/>
      <c r="C453" s="493">
        <v>8671884</v>
      </c>
      <c r="D453" s="247">
        <v>0.51618357142857141</v>
      </c>
    </row>
    <row r="454" spans="1:4" x14ac:dyDescent="0.2">
      <c r="A454" s="275" t="s">
        <v>2396</v>
      </c>
      <c r="B454" s="487"/>
      <c r="C454" s="493">
        <v>4684.9132200000004</v>
      </c>
      <c r="D454" s="247">
        <v>2.7886388214285715E-4</v>
      </c>
    </row>
    <row r="455" spans="1:4" x14ac:dyDescent="0.2">
      <c r="A455" s="275" t="s">
        <v>2416</v>
      </c>
      <c r="B455" s="487"/>
      <c r="C455" s="493">
        <v>7800</v>
      </c>
      <c r="D455" s="247">
        <v>4.6428571428571428E-4</v>
      </c>
    </row>
    <row r="456" spans="1:4" x14ac:dyDescent="0.2">
      <c r="A456" s="275" t="s">
        <v>2433</v>
      </c>
      <c r="B456" s="487"/>
      <c r="C456" s="493">
        <v>340000</v>
      </c>
      <c r="D456" s="247">
        <v>2.0238095238095239E-2</v>
      </c>
    </row>
    <row r="457" spans="1:4" x14ac:dyDescent="0.2">
      <c r="A457" s="275" t="s">
        <v>2434</v>
      </c>
      <c r="B457" s="487"/>
      <c r="C457" s="493">
        <v>1800000</v>
      </c>
      <c r="D457" s="247">
        <v>0.10714285714285714</v>
      </c>
    </row>
    <row r="458" spans="1:4" ht="16" x14ac:dyDescent="0.2">
      <c r="A458" s="243" t="s">
        <v>1279</v>
      </c>
      <c r="B458" s="489">
        <v>8100000</v>
      </c>
      <c r="C458" s="492">
        <v>6583680.2332389625</v>
      </c>
      <c r="D458" s="249">
        <v>0.81280002879493363</v>
      </c>
    </row>
    <row r="459" spans="1:4" ht="32" x14ac:dyDescent="0.2">
      <c r="A459" s="240" t="s">
        <v>1432</v>
      </c>
      <c r="B459" s="487"/>
      <c r="C459" s="493">
        <v>0</v>
      </c>
      <c r="D459" s="247">
        <v>0</v>
      </c>
    </row>
    <row r="460" spans="1:4" ht="32" x14ac:dyDescent="0.2">
      <c r="A460" s="240" t="s">
        <v>832</v>
      </c>
      <c r="B460" s="487"/>
      <c r="C460" s="493">
        <v>0</v>
      </c>
      <c r="D460" s="247">
        <v>0</v>
      </c>
    </row>
    <row r="461" spans="1:4" ht="16" x14ac:dyDescent="0.2">
      <c r="A461" s="240" t="s">
        <v>300</v>
      </c>
      <c r="B461" s="487">
        <v>8100000</v>
      </c>
      <c r="C461" s="493">
        <v>540680.23323896225</v>
      </c>
      <c r="D461" s="247">
        <v>6.6750646078884229E-2</v>
      </c>
    </row>
    <row r="462" spans="1:4" x14ac:dyDescent="0.2">
      <c r="A462" s="275" t="s">
        <v>2189</v>
      </c>
      <c r="B462" s="487"/>
      <c r="C462" s="493">
        <v>6043000</v>
      </c>
      <c r="D462" s="247">
        <v>0.74604938271604937</v>
      </c>
    </row>
    <row r="463" spans="1:4" ht="16" x14ac:dyDescent="0.2">
      <c r="A463" s="243" t="s">
        <v>1280</v>
      </c>
      <c r="B463" s="489">
        <v>60000000</v>
      </c>
      <c r="C463" s="492">
        <v>577133.52520330343</v>
      </c>
      <c r="D463" s="249">
        <v>9.618892086721724E-3</v>
      </c>
    </row>
    <row r="464" spans="1:4" ht="32" x14ac:dyDescent="0.2">
      <c r="A464" s="240" t="s">
        <v>1431</v>
      </c>
      <c r="B464" s="487"/>
      <c r="C464" s="493">
        <v>0</v>
      </c>
      <c r="D464" s="247">
        <v>0</v>
      </c>
    </row>
    <row r="465" spans="1:4" ht="16" x14ac:dyDescent="0.2">
      <c r="A465" s="240" t="s">
        <v>703</v>
      </c>
      <c r="B465" s="487"/>
      <c r="C465" s="493">
        <v>0</v>
      </c>
      <c r="D465" s="247">
        <v>0</v>
      </c>
    </row>
    <row r="466" spans="1:4" ht="16" x14ac:dyDescent="0.2">
      <c r="A466" s="240" t="s">
        <v>308</v>
      </c>
      <c r="B466" s="487"/>
      <c r="C466" s="493">
        <v>377133.52520330343</v>
      </c>
      <c r="D466" s="247">
        <v>6.2855587533883909E-3</v>
      </c>
    </row>
    <row r="467" spans="1:4" ht="32" x14ac:dyDescent="0.2">
      <c r="A467" s="240" t="s">
        <v>520</v>
      </c>
      <c r="B467" s="487"/>
      <c r="C467" s="493">
        <v>0</v>
      </c>
      <c r="D467" s="247">
        <v>0</v>
      </c>
    </row>
    <row r="468" spans="1:4" ht="32" x14ac:dyDescent="0.2">
      <c r="A468" s="240" t="s">
        <v>701</v>
      </c>
      <c r="B468" s="487"/>
      <c r="C468" s="493">
        <v>0</v>
      </c>
      <c r="D468" s="247">
        <v>0</v>
      </c>
    </row>
    <row r="469" spans="1:4" ht="16" x14ac:dyDescent="0.2">
      <c r="A469" s="240" t="s">
        <v>696</v>
      </c>
      <c r="B469" s="487">
        <v>60000000</v>
      </c>
      <c r="C469" s="493">
        <v>0</v>
      </c>
      <c r="D469" s="247">
        <v>0</v>
      </c>
    </row>
    <row r="470" spans="1:4" ht="16" x14ac:dyDescent="0.2">
      <c r="A470" s="240" t="s">
        <v>1084</v>
      </c>
      <c r="B470" s="487"/>
      <c r="C470" s="493">
        <v>200000</v>
      </c>
      <c r="D470" s="247">
        <v>3.3333333333333335E-3</v>
      </c>
    </row>
    <row r="471" spans="1:4" ht="16" x14ac:dyDescent="0.2">
      <c r="A471" s="240" t="s">
        <v>636</v>
      </c>
      <c r="B471" s="487"/>
      <c r="C471" s="493">
        <v>0</v>
      </c>
      <c r="D471" s="247">
        <v>0</v>
      </c>
    </row>
    <row r="472" spans="1:4" ht="32" x14ac:dyDescent="0.2">
      <c r="A472" s="240" t="s">
        <v>697</v>
      </c>
      <c r="B472" s="487"/>
      <c r="C472" s="493">
        <v>0</v>
      </c>
      <c r="D472" s="247">
        <v>0</v>
      </c>
    </row>
    <row r="473" spans="1:4" ht="32" x14ac:dyDescent="0.2">
      <c r="A473" s="240" t="s">
        <v>704</v>
      </c>
      <c r="B473" s="487"/>
      <c r="C473" s="493">
        <v>0</v>
      </c>
      <c r="D473" s="247">
        <v>0</v>
      </c>
    </row>
    <row r="474" spans="1:4" ht="32" x14ac:dyDescent="0.2">
      <c r="A474" s="240" t="s">
        <v>702</v>
      </c>
      <c r="B474" s="487"/>
      <c r="C474" s="493">
        <v>0</v>
      </c>
      <c r="D474" s="247">
        <v>0</v>
      </c>
    </row>
    <row r="475" spans="1:4" ht="32" x14ac:dyDescent="0.2">
      <c r="A475" s="240" t="s">
        <v>705</v>
      </c>
      <c r="B475" s="487"/>
      <c r="C475" s="493">
        <v>0</v>
      </c>
      <c r="D475" s="247">
        <v>0</v>
      </c>
    </row>
    <row r="476" spans="1:4" ht="32" x14ac:dyDescent="0.2">
      <c r="A476" s="243" t="s">
        <v>1281</v>
      </c>
      <c r="B476" s="489"/>
      <c r="C476" s="492">
        <v>0</v>
      </c>
      <c r="D476" s="249">
        <v>0</v>
      </c>
    </row>
    <row r="477" spans="1:4" ht="32" x14ac:dyDescent="0.2">
      <c r="A477" s="240" t="s">
        <v>518</v>
      </c>
      <c r="B477" s="487"/>
      <c r="C477" s="493">
        <v>0</v>
      </c>
      <c r="D477" s="247">
        <v>0</v>
      </c>
    </row>
    <row r="478" spans="1:4" ht="16" x14ac:dyDescent="0.2">
      <c r="A478" s="243" t="s">
        <v>1283</v>
      </c>
      <c r="B478" s="489">
        <v>400000000</v>
      </c>
      <c r="C478" s="492">
        <v>210294011.6621072</v>
      </c>
      <c r="D478" s="249">
        <v>0.52573502915526815</v>
      </c>
    </row>
    <row r="479" spans="1:4" ht="16" x14ac:dyDescent="0.2">
      <c r="A479" s="240" t="s">
        <v>860</v>
      </c>
      <c r="B479" s="487"/>
      <c r="C479" s="493">
        <v>0</v>
      </c>
      <c r="D479" s="247">
        <v>0</v>
      </c>
    </row>
    <row r="480" spans="1:4" ht="32" x14ac:dyDescent="0.2">
      <c r="A480" s="240" t="s">
        <v>830</v>
      </c>
      <c r="B480" s="487"/>
      <c r="C480" s="493">
        <v>0</v>
      </c>
      <c r="D480" s="247">
        <v>0</v>
      </c>
    </row>
    <row r="481" spans="1:4" ht="16" x14ac:dyDescent="0.2">
      <c r="A481" s="240" t="s">
        <v>857</v>
      </c>
      <c r="B481" s="487"/>
      <c r="C481" s="493">
        <v>0</v>
      </c>
      <c r="D481" s="247">
        <v>0</v>
      </c>
    </row>
    <row r="482" spans="1:4" ht="16" x14ac:dyDescent="0.2">
      <c r="A482" s="240" t="s">
        <v>849</v>
      </c>
      <c r="B482" s="487"/>
      <c r="C482" s="493">
        <v>0</v>
      </c>
      <c r="D482" s="247">
        <v>0</v>
      </c>
    </row>
    <row r="483" spans="1:4" ht="16" x14ac:dyDescent="0.2">
      <c r="A483" s="240" t="s">
        <v>869</v>
      </c>
      <c r="B483" s="487"/>
      <c r="C483" s="493">
        <v>0</v>
      </c>
      <c r="D483" s="247">
        <v>0</v>
      </c>
    </row>
    <row r="484" spans="1:4" ht="16" x14ac:dyDescent="0.2">
      <c r="A484" s="240" t="s">
        <v>863</v>
      </c>
      <c r="B484" s="487"/>
      <c r="C484" s="493">
        <v>0</v>
      </c>
      <c r="D484" s="247">
        <v>0</v>
      </c>
    </row>
    <row r="485" spans="1:4" ht="16" x14ac:dyDescent="0.2">
      <c r="A485" s="240" t="s">
        <v>909</v>
      </c>
      <c r="B485" s="487"/>
      <c r="C485" s="493">
        <v>0</v>
      </c>
      <c r="D485" s="247">
        <v>0</v>
      </c>
    </row>
    <row r="486" spans="1:4" ht="16" x14ac:dyDescent="0.2">
      <c r="A486" s="240" t="s">
        <v>910</v>
      </c>
      <c r="B486" s="487"/>
      <c r="C486" s="493">
        <v>0</v>
      </c>
      <c r="D486" s="247">
        <v>0</v>
      </c>
    </row>
    <row r="487" spans="1:4" ht="32" x14ac:dyDescent="0.2">
      <c r="A487" s="240" t="s">
        <v>355</v>
      </c>
      <c r="B487" s="487"/>
      <c r="C487" s="493">
        <v>5336617.2801601728</v>
      </c>
      <c r="D487" s="247">
        <v>1.3341543200400431E-2</v>
      </c>
    </row>
    <row r="488" spans="1:4" ht="16" x14ac:dyDescent="0.2">
      <c r="A488" s="240" t="s">
        <v>1858</v>
      </c>
      <c r="B488" s="487"/>
      <c r="C488" s="493">
        <v>66687494.799999997</v>
      </c>
      <c r="D488" s="247">
        <v>0.16671873700000001</v>
      </c>
    </row>
    <row r="489" spans="1:4" ht="16" x14ac:dyDescent="0.2">
      <c r="A489" s="240" t="s">
        <v>407</v>
      </c>
      <c r="B489" s="487"/>
      <c r="C489" s="493">
        <v>304668.16352788213</v>
      </c>
      <c r="D489" s="247">
        <v>7.6167040881970529E-4</v>
      </c>
    </row>
    <row r="490" spans="1:4" ht="16" x14ac:dyDescent="0.2">
      <c r="A490" s="240" t="s">
        <v>406</v>
      </c>
      <c r="B490" s="487"/>
      <c r="C490" s="493">
        <v>1004543.2232206281</v>
      </c>
      <c r="D490" s="247">
        <v>2.5113580580515701E-3</v>
      </c>
    </row>
    <row r="491" spans="1:4" ht="16" x14ac:dyDescent="0.2">
      <c r="A491" s="240" t="s">
        <v>352</v>
      </c>
      <c r="B491" s="487"/>
      <c r="C491" s="493">
        <v>1653188.0556857134</v>
      </c>
      <c r="D491" s="247">
        <v>4.1329701392142839E-3</v>
      </c>
    </row>
    <row r="492" spans="1:4" ht="16" x14ac:dyDescent="0.2">
      <c r="A492" s="240" t="s">
        <v>852</v>
      </c>
      <c r="B492" s="487"/>
      <c r="C492" s="493">
        <v>0</v>
      </c>
      <c r="D492" s="247">
        <v>0</v>
      </c>
    </row>
    <row r="493" spans="1:4" ht="16" x14ac:dyDescent="0.2">
      <c r="A493" s="240" t="s">
        <v>859</v>
      </c>
      <c r="B493" s="487"/>
      <c r="C493" s="493">
        <v>0</v>
      </c>
      <c r="D493" s="247">
        <v>0</v>
      </c>
    </row>
    <row r="494" spans="1:4" ht="16" x14ac:dyDescent="0.2">
      <c r="A494" s="240" t="s">
        <v>1902</v>
      </c>
      <c r="B494" s="487"/>
      <c r="C494" s="493">
        <v>2858998.68</v>
      </c>
      <c r="D494" s="247">
        <v>7.1474967000000004E-3</v>
      </c>
    </row>
    <row r="495" spans="1:4" ht="16" x14ac:dyDescent="0.2">
      <c r="A495" s="240" t="s">
        <v>854</v>
      </c>
      <c r="B495" s="487"/>
      <c r="C495" s="493">
        <v>0</v>
      </c>
      <c r="D495" s="247">
        <v>0</v>
      </c>
    </row>
    <row r="496" spans="1:4" ht="16" x14ac:dyDescent="0.2">
      <c r="A496" s="240" t="s">
        <v>1883</v>
      </c>
      <c r="B496" s="487"/>
      <c r="C496" s="493">
        <v>847788.90077999991</v>
      </c>
      <c r="D496" s="247">
        <v>2.1194722519499998E-3</v>
      </c>
    </row>
    <row r="497" spans="1:4" ht="16" x14ac:dyDescent="0.2">
      <c r="A497" s="240" t="s">
        <v>1486</v>
      </c>
      <c r="B497" s="487"/>
      <c r="C497" s="493">
        <v>0</v>
      </c>
      <c r="D497" s="247">
        <v>0</v>
      </c>
    </row>
    <row r="498" spans="1:4" ht="16" x14ac:dyDescent="0.2">
      <c r="A498" s="240" t="s">
        <v>1650</v>
      </c>
      <c r="B498" s="487"/>
      <c r="C498" s="493">
        <v>10000000</v>
      </c>
      <c r="D498" s="247">
        <v>2.5000000000000001E-2</v>
      </c>
    </row>
    <row r="499" spans="1:4" ht="64" x14ac:dyDescent="0.2">
      <c r="A499" s="240" t="s">
        <v>952</v>
      </c>
      <c r="B499" s="487"/>
      <c r="C499" s="493">
        <v>52819</v>
      </c>
      <c r="D499" s="247">
        <v>1.320475E-4</v>
      </c>
    </row>
    <row r="500" spans="1:4" ht="32" x14ac:dyDescent="0.2">
      <c r="A500" s="240" t="s">
        <v>1726</v>
      </c>
      <c r="B500" s="487"/>
      <c r="C500" s="493">
        <v>0</v>
      </c>
      <c r="D500" s="247">
        <v>0</v>
      </c>
    </row>
    <row r="501" spans="1:4" ht="16" x14ac:dyDescent="0.2">
      <c r="A501" s="240" t="s">
        <v>676</v>
      </c>
      <c r="B501" s="487"/>
      <c r="C501" s="493">
        <v>0</v>
      </c>
      <c r="D501" s="247">
        <v>0</v>
      </c>
    </row>
    <row r="502" spans="1:4" ht="16" x14ac:dyDescent="0.2">
      <c r="A502" s="240" t="s">
        <v>651</v>
      </c>
      <c r="B502" s="487"/>
      <c r="C502" s="493">
        <v>758876.41458161536</v>
      </c>
      <c r="D502" s="247">
        <v>1.8971910364540385E-3</v>
      </c>
    </row>
    <row r="503" spans="1:4" ht="64" x14ac:dyDescent="0.2">
      <c r="A503" s="240" t="s">
        <v>951</v>
      </c>
      <c r="B503" s="487"/>
      <c r="C503" s="493">
        <v>60000</v>
      </c>
      <c r="D503" s="247">
        <v>1.4999999999999999E-4</v>
      </c>
    </row>
    <row r="504" spans="1:4" ht="16" x14ac:dyDescent="0.2">
      <c r="A504" s="240" t="s">
        <v>858</v>
      </c>
      <c r="B504" s="487"/>
      <c r="C504" s="493">
        <v>0</v>
      </c>
      <c r="D504" s="247">
        <v>0</v>
      </c>
    </row>
    <row r="505" spans="1:4" ht="16" x14ac:dyDescent="0.2">
      <c r="A505" s="240" t="s">
        <v>944</v>
      </c>
      <c r="B505" s="487"/>
      <c r="C505" s="493">
        <v>94303</v>
      </c>
      <c r="D505" s="247">
        <v>2.3575749999999999E-4</v>
      </c>
    </row>
    <row r="506" spans="1:4" ht="16" x14ac:dyDescent="0.2">
      <c r="A506" s="240" t="s">
        <v>722</v>
      </c>
      <c r="B506" s="487"/>
      <c r="C506" s="493">
        <v>0</v>
      </c>
      <c r="D506" s="247">
        <v>0</v>
      </c>
    </row>
    <row r="507" spans="1:4" ht="32" x14ac:dyDescent="0.2">
      <c r="A507" s="240" t="s">
        <v>844</v>
      </c>
      <c r="B507" s="487"/>
      <c r="C507" s="493">
        <v>0</v>
      </c>
      <c r="D507" s="247">
        <v>0</v>
      </c>
    </row>
    <row r="508" spans="1:4" ht="32" x14ac:dyDescent="0.2">
      <c r="A508" s="240" t="s">
        <v>868</v>
      </c>
      <c r="B508" s="487"/>
      <c r="C508" s="493">
        <v>0</v>
      </c>
      <c r="D508" s="247">
        <v>0</v>
      </c>
    </row>
    <row r="509" spans="1:4" ht="16" x14ac:dyDescent="0.2">
      <c r="A509" s="240" t="s">
        <v>862</v>
      </c>
      <c r="B509" s="487"/>
      <c r="C509" s="493">
        <v>0</v>
      </c>
      <c r="D509" s="247">
        <v>0</v>
      </c>
    </row>
    <row r="510" spans="1:4" ht="16" x14ac:dyDescent="0.2">
      <c r="A510" s="240" t="s">
        <v>870</v>
      </c>
      <c r="B510" s="487"/>
      <c r="C510" s="493">
        <v>0</v>
      </c>
      <c r="D510" s="247">
        <v>0</v>
      </c>
    </row>
    <row r="511" spans="1:4" ht="16" x14ac:dyDescent="0.2">
      <c r="A511" s="240" t="s">
        <v>848</v>
      </c>
      <c r="B511" s="487"/>
      <c r="C511" s="493">
        <v>0</v>
      </c>
      <c r="D511" s="247">
        <v>0</v>
      </c>
    </row>
    <row r="512" spans="1:4" ht="16" x14ac:dyDescent="0.2">
      <c r="A512" s="240" t="s">
        <v>845</v>
      </c>
      <c r="B512" s="487"/>
      <c r="C512" s="493">
        <v>0</v>
      </c>
      <c r="D512" s="247">
        <v>0</v>
      </c>
    </row>
    <row r="513" spans="1:4" ht="16" x14ac:dyDescent="0.2">
      <c r="A513" s="240" t="s">
        <v>865</v>
      </c>
      <c r="B513" s="487"/>
      <c r="C513" s="493">
        <v>0</v>
      </c>
      <c r="D513" s="247">
        <v>0</v>
      </c>
    </row>
    <row r="514" spans="1:4" ht="16" x14ac:dyDescent="0.2">
      <c r="A514" s="240" t="s">
        <v>723</v>
      </c>
      <c r="B514" s="487"/>
      <c r="C514" s="493">
        <v>0</v>
      </c>
      <c r="D514" s="247">
        <v>0</v>
      </c>
    </row>
    <row r="515" spans="1:4" ht="16" x14ac:dyDescent="0.2">
      <c r="A515" s="240" t="s">
        <v>1656</v>
      </c>
      <c r="B515" s="487"/>
      <c r="C515" s="493">
        <v>32513550</v>
      </c>
      <c r="D515" s="247">
        <v>8.1283875000000005E-2</v>
      </c>
    </row>
    <row r="516" spans="1:4" ht="16" x14ac:dyDescent="0.2">
      <c r="A516" s="240" t="s">
        <v>875</v>
      </c>
      <c r="B516" s="487"/>
      <c r="C516" s="493">
        <v>0</v>
      </c>
      <c r="D516" s="247">
        <v>0</v>
      </c>
    </row>
    <row r="517" spans="1:4" ht="16" x14ac:dyDescent="0.2">
      <c r="A517" s="240" t="s">
        <v>695</v>
      </c>
      <c r="B517" s="487">
        <v>400000000</v>
      </c>
      <c r="C517" s="493">
        <v>15594932.920954388</v>
      </c>
      <c r="D517" s="247">
        <v>3.898733230238597E-2</v>
      </c>
    </row>
    <row r="518" spans="1:4" ht="16" x14ac:dyDescent="0.2">
      <c r="A518" s="240" t="s">
        <v>525</v>
      </c>
      <c r="B518" s="487"/>
      <c r="C518" s="493">
        <v>21989663.152850486</v>
      </c>
      <c r="D518" s="247">
        <v>5.4974157882126215E-2</v>
      </c>
    </row>
    <row r="519" spans="1:4" ht="16" x14ac:dyDescent="0.2">
      <c r="A519" s="240" t="s">
        <v>847</v>
      </c>
      <c r="B519" s="487"/>
      <c r="C519" s="493">
        <v>0</v>
      </c>
      <c r="D519" s="247">
        <v>0</v>
      </c>
    </row>
    <row r="520" spans="1:4" ht="16" x14ac:dyDescent="0.2">
      <c r="A520" s="240" t="s">
        <v>358</v>
      </c>
      <c r="B520" s="487"/>
      <c r="C520" s="493">
        <v>502001.28643241845</v>
      </c>
      <c r="D520" s="247">
        <v>1.255003216081046E-3</v>
      </c>
    </row>
    <row r="521" spans="1:4" ht="16" x14ac:dyDescent="0.2">
      <c r="A521" s="240" t="s">
        <v>1962</v>
      </c>
      <c r="B521" s="487"/>
      <c r="C521" s="493">
        <v>22959765.302476719</v>
      </c>
      <c r="D521" s="247">
        <v>5.73994132561918E-2</v>
      </c>
    </row>
    <row r="522" spans="1:4" ht="16" x14ac:dyDescent="0.2">
      <c r="A522" s="240" t="s">
        <v>1949</v>
      </c>
      <c r="B522" s="487"/>
      <c r="C522" s="493">
        <v>777572.39</v>
      </c>
      <c r="D522" s="247">
        <v>1.943930975E-3</v>
      </c>
    </row>
    <row r="523" spans="1:4" ht="16" x14ac:dyDescent="0.2">
      <c r="A523" s="240" t="s">
        <v>359</v>
      </c>
      <c r="B523" s="487"/>
      <c r="C523" s="493">
        <v>2693823.0204600003</v>
      </c>
      <c r="D523" s="247">
        <v>6.734557551150001E-3</v>
      </c>
    </row>
    <row r="524" spans="1:4" ht="16" x14ac:dyDescent="0.2">
      <c r="A524" s="240" t="s">
        <v>851</v>
      </c>
      <c r="B524" s="487"/>
      <c r="C524" s="493">
        <v>0</v>
      </c>
      <c r="D524" s="247">
        <v>0</v>
      </c>
    </row>
    <row r="525" spans="1:4" x14ac:dyDescent="0.2">
      <c r="A525" s="275" t="s">
        <v>2164</v>
      </c>
      <c r="B525" s="487"/>
      <c r="C525" s="493">
        <v>22489261.800381724</v>
      </c>
      <c r="D525" s="247">
        <v>5.622315450095431E-2</v>
      </c>
    </row>
    <row r="526" spans="1:4" x14ac:dyDescent="0.2">
      <c r="A526" s="275" t="s">
        <v>2199</v>
      </c>
      <c r="B526" s="487"/>
      <c r="C526" s="493">
        <v>468700.00000000006</v>
      </c>
      <c r="D526" s="247">
        <v>1.17175E-3</v>
      </c>
    </row>
    <row r="527" spans="1:4" x14ac:dyDescent="0.2">
      <c r="A527" s="275" t="s">
        <v>2254</v>
      </c>
      <c r="B527" s="487"/>
      <c r="C527" s="493">
        <v>0</v>
      </c>
      <c r="D527" s="247">
        <v>0</v>
      </c>
    </row>
    <row r="528" spans="1:4" x14ac:dyDescent="0.2">
      <c r="A528" s="275" t="s">
        <v>2439</v>
      </c>
      <c r="B528" s="487"/>
      <c r="C528" s="493">
        <v>645444.27059546113</v>
      </c>
      <c r="D528" s="247">
        <v>1.6136106764886528E-3</v>
      </c>
    </row>
    <row r="529" spans="1:4" ht="16" x14ac:dyDescent="0.2">
      <c r="A529" s="243" t="s">
        <v>1284</v>
      </c>
      <c r="B529" s="489">
        <v>59300000</v>
      </c>
      <c r="C529" s="492">
        <v>0</v>
      </c>
      <c r="D529" s="249">
        <v>0</v>
      </c>
    </row>
    <row r="530" spans="1:4" ht="16" x14ac:dyDescent="0.2">
      <c r="A530" s="240" t="s">
        <v>1422</v>
      </c>
      <c r="B530" s="487"/>
      <c r="C530" s="493">
        <v>0</v>
      </c>
      <c r="D530" s="247">
        <v>0</v>
      </c>
    </row>
    <row r="531" spans="1:4" ht="32" x14ac:dyDescent="0.2">
      <c r="A531" s="240" t="s">
        <v>2088</v>
      </c>
      <c r="B531" s="487"/>
      <c r="C531" s="493">
        <v>0</v>
      </c>
      <c r="D531" s="247">
        <v>0</v>
      </c>
    </row>
    <row r="532" spans="1:4" ht="32" x14ac:dyDescent="0.2">
      <c r="A532" s="240" t="s">
        <v>998</v>
      </c>
      <c r="B532" s="487">
        <v>59300000</v>
      </c>
      <c r="C532" s="493">
        <v>0</v>
      </c>
      <c r="D532" s="247">
        <v>0</v>
      </c>
    </row>
    <row r="533" spans="1:4" ht="32" x14ac:dyDescent="0.2">
      <c r="A533" s="243" t="s">
        <v>1285</v>
      </c>
      <c r="B533" s="489">
        <v>5000000</v>
      </c>
      <c r="C533" s="492">
        <v>17427119.500882141</v>
      </c>
      <c r="D533" s="249">
        <v>3.4854239001764284</v>
      </c>
    </row>
    <row r="534" spans="1:4" ht="16" x14ac:dyDescent="0.2">
      <c r="A534" s="240" t="s">
        <v>311</v>
      </c>
      <c r="B534" s="487"/>
      <c r="C534" s="493">
        <v>619945.52088214259</v>
      </c>
      <c r="D534" s="247">
        <v>0.12398910417642851</v>
      </c>
    </row>
    <row r="535" spans="1:4" ht="16" x14ac:dyDescent="0.2">
      <c r="A535" s="240" t="s">
        <v>1812</v>
      </c>
      <c r="B535" s="487"/>
      <c r="C535" s="493">
        <v>118547.65</v>
      </c>
      <c r="D535" s="247">
        <v>2.3709529999999999E-2</v>
      </c>
    </row>
    <row r="536" spans="1:4" ht="16" x14ac:dyDescent="0.2">
      <c r="A536" s="240" t="s">
        <v>313</v>
      </c>
      <c r="B536" s="487">
        <v>5000000</v>
      </c>
      <c r="C536" s="493">
        <v>16688626.33</v>
      </c>
      <c r="D536" s="247">
        <v>3.3377252660000001</v>
      </c>
    </row>
    <row r="537" spans="1:4" ht="16" x14ac:dyDescent="0.2">
      <c r="A537" s="243" t="s">
        <v>1286</v>
      </c>
      <c r="B537" s="489">
        <v>2000000</v>
      </c>
      <c r="C537" s="492">
        <v>25831.063370089276</v>
      </c>
      <c r="D537" s="249">
        <v>1.2915531685044638E-2</v>
      </c>
    </row>
    <row r="538" spans="1:4" ht="32" x14ac:dyDescent="0.2">
      <c r="A538" s="240" t="s">
        <v>1104</v>
      </c>
      <c r="B538" s="487"/>
      <c r="C538" s="493">
        <v>25831.063370089276</v>
      </c>
      <c r="D538" s="247">
        <v>1.2915531685044638E-2</v>
      </c>
    </row>
    <row r="539" spans="1:4" ht="16" x14ac:dyDescent="0.2">
      <c r="A539" s="240" t="s">
        <v>431</v>
      </c>
      <c r="B539" s="487">
        <v>2000000</v>
      </c>
      <c r="C539" s="493">
        <v>0</v>
      </c>
      <c r="D539" s="247">
        <v>0</v>
      </c>
    </row>
    <row r="540" spans="1:4" ht="16" x14ac:dyDescent="0.2">
      <c r="A540" s="243" t="s">
        <v>1287</v>
      </c>
      <c r="B540" s="489">
        <v>13000000</v>
      </c>
      <c r="C540" s="492">
        <v>829693.39800000004</v>
      </c>
      <c r="D540" s="249">
        <v>6.3822569076923075E-2</v>
      </c>
    </row>
    <row r="541" spans="1:4" ht="16" x14ac:dyDescent="0.2">
      <c r="A541" s="240" t="s">
        <v>883</v>
      </c>
      <c r="B541" s="487"/>
      <c r="C541" s="493">
        <v>0</v>
      </c>
      <c r="D541" s="247">
        <v>0</v>
      </c>
    </row>
    <row r="542" spans="1:4" ht="16" x14ac:dyDescent="0.2">
      <c r="A542" s="240" t="s">
        <v>884</v>
      </c>
      <c r="B542" s="487"/>
      <c r="C542" s="493">
        <v>0</v>
      </c>
      <c r="D542" s="247">
        <v>0</v>
      </c>
    </row>
    <row r="543" spans="1:4" ht="16" x14ac:dyDescent="0.2">
      <c r="A543" s="240" t="s">
        <v>886</v>
      </c>
      <c r="B543" s="487"/>
      <c r="C543" s="493">
        <v>0</v>
      </c>
      <c r="D543" s="247">
        <v>0</v>
      </c>
    </row>
    <row r="544" spans="1:4" ht="32" x14ac:dyDescent="0.2">
      <c r="A544" s="240" t="s">
        <v>447</v>
      </c>
      <c r="B544" s="487">
        <v>13000000</v>
      </c>
      <c r="C544" s="493">
        <v>829693.39800000004</v>
      </c>
      <c r="D544" s="247">
        <v>6.3822569076923075E-2</v>
      </c>
    </row>
    <row r="545" spans="1:4" ht="16" x14ac:dyDescent="0.2">
      <c r="A545" s="240" t="s">
        <v>885</v>
      </c>
      <c r="B545" s="487"/>
      <c r="C545" s="493">
        <v>0</v>
      </c>
      <c r="D545" s="247">
        <v>0</v>
      </c>
    </row>
    <row r="546" spans="1:4" ht="16" x14ac:dyDescent="0.2">
      <c r="A546" s="243" t="s">
        <v>1290</v>
      </c>
      <c r="B546" s="489">
        <v>328000000</v>
      </c>
      <c r="C546" s="492">
        <v>1282249980.0130484</v>
      </c>
      <c r="D546" s="249">
        <v>3.9092987195519773</v>
      </c>
    </row>
    <row r="547" spans="1:4" ht="16" x14ac:dyDescent="0.2">
      <c r="A547" s="240" t="s">
        <v>234</v>
      </c>
      <c r="B547" s="487"/>
      <c r="C547" s="493">
        <v>65869.211593727654</v>
      </c>
      <c r="D547" s="247">
        <v>2.0082076705404774E-4</v>
      </c>
    </row>
    <row r="548" spans="1:4" ht="16" x14ac:dyDescent="0.2">
      <c r="A548" s="240" t="s">
        <v>743</v>
      </c>
      <c r="B548" s="487"/>
      <c r="C548" s="493">
        <v>11018075.135739809</v>
      </c>
      <c r="D548" s="247">
        <v>3.3591692487011611E-2</v>
      </c>
    </row>
    <row r="549" spans="1:4" ht="16" x14ac:dyDescent="0.2">
      <c r="A549" s="240" t="s">
        <v>215</v>
      </c>
      <c r="B549" s="487"/>
      <c r="C549" s="493">
        <v>1618315.6</v>
      </c>
      <c r="D549" s="247">
        <v>4.9338890243902445E-3</v>
      </c>
    </row>
    <row r="550" spans="1:4" ht="32" x14ac:dyDescent="0.2">
      <c r="A550" s="240" t="s">
        <v>744</v>
      </c>
      <c r="B550" s="487"/>
      <c r="C550" s="493">
        <v>33192177.744811736</v>
      </c>
      <c r="D550" s="247">
        <v>0.10119566385613334</v>
      </c>
    </row>
    <row r="551" spans="1:4" ht="16" x14ac:dyDescent="0.2">
      <c r="A551" s="240" t="s">
        <v>742</v>
      </c>
      <c r="B551" s="487"/>
      <c r="C551" s="493">
        <v>21972607.673062816</v>
      </c>
      <c r="D551" s="247">
        <v>6.6989657539825664E-2</v>
      </c>
    </row>
    <row r="552" spans="1:4" ht="16" x14ac:dyDescent="0.2">
      <c r="A552" s="240" t="s">
        <v>741</v>
      </c>
      <c r="B552" s="487"/>
      <c r="C552" s="493">
        <v>26293504.31684288</v>
      </c>
      <c r="D552" s="247">
        <v>8.0163122917203899E-2</v>
      </c>
    </row>
    <row r="553" spans="1:4" ht="16" x14ac:dyDescent="0.2">
      <c r="A553" s="240" t="s">
        <v>740</v>
      </c>
      <c r="B553" s="487"/>
      <c r="C553" s="493">
        <v>30473279.039964929</v>
      </c>
      <c r="D553" s="247">
        <v>9.2906338536478436E-2</v>
      </c>
    </row>
    <row r="554" spans="1:4" ht="16" x14ac:dyDescent="0.2">
      <c r="A554" s="240" t="s">
        <v>232</v>
      </c>
      <c r="B554" s="487"/>
      <c r="C554" s="493">
        <v>245911.72328324988</v>
      </c>
      <c r="D554" s="247">
        <v>7.4973086366844481E-4</v>
      </c>
    </row>
    <row r="555" spans="1:4" ht="16" x14ac:dyDescent="0.2">
      <c r="A555" s="240" t="s">
        <v>216</v>
      </c>
      <c r="B555" s="487"/>
      <c r="C555" s="493">
        <v>11723400</v>
      </c>
      <c r="D555" s="247">
        <v>3.5742073170731706E-2</v>
      </c>
    </row>
    <row r="556" spans="1:4" ht="32" x14ac:dyDescent="0.2">
      <c r="A556" s="240" t="s">
        <v>224</v>
      </c>
      <c r="B556" s="487"/>
      <c r="C556" s="493">
        <v>8435309.9988800008</v>
      </c>
      <c r="D556" s="247">
        <v>2.5717408533170734E-2</v>
      </c>
    </row>
    <row r="557" spans="1:4" ht="16" x14ac:dyDescent="0.2">
      <c r="A557" s="240" t="s">
        <v>746</v>
      </c>
      <c r="B557" s="487"/>
      <c r="C557" s="493">
        <v>12469462.954978714</v>
      </c>
      <c r="D557" s="247">
        <v>3.801665535054486E-2</v>
      </c>
    </row>
    <row r="558" spans="1:4" ht="16" x14ac:dyDescent="0.2">
      <c r="A558" s="240" t="s">
        <v>233</v>
      </c>
      <c r="B558" s="487"/>
      <c r="C558" s="493">
        <v>87825.615458303539</v>
      </c>
      <c r="D558" s="247">
        <v>2.6776102273873032E-4</v>
      </c>
    </row>
    <row r="559" spans="1:4" ht="16" x14ac:dyDescent="0.2">
      <c r="A559" s="240" t="s">
        <v>229</v>
      </c>
      <c r="B559" s="487"/>
      <c r="C559" s="493">
        <v>698260.96126863698</v>
      </c>
      <c r="D559" s="247">
        <v>2.1288443941116981E-3</v>
      </c>
    </row>
    <row r="560" spans="1:4" ht="16" x14ac:dyDescent="0.2">
      <c r="A560" s="240" t="s">
        <v>220</v>
      </c>
      <c r="B560" s="487"/>
      <c r="C560" s="493">
        <v>162143784.00720185</v>
      </c>
      <c r="D560" s="247">
        <v>0.49434080490000565</v>
      </c>
    </row>
    <row r="561" spans="1:4" ht="16" x14ac:dyDescent="0.2">
      <c r="A561" s="240" t="s">
        <v>209</v>
      </c>
      <c r="B561" s="487">
        <v>328000000</v>
      </c>
      <c r="C561" s="493">
        <v>1284010.4980003976</v>
      </c>
      <c r="D561" s="247">
        <v>3.9146661524402365E-3</v>
      </c>
    </row>
    <row r="562" spans="1:4" ht="16" x14ac:dyDescent="0.2">
      <c r="A562" s="240" t="s">
        <v>726</v>
      </c>
      <c r="B562" s="487"/>
      <c r="C562" s="493">
        <v>77493.190110267824</v>
      </c>
      <c r="D562" s="247">
        <v>2.3625972594593848E-4</v>
      </c>
    </row>
    <row r="563" spans="1:4" ht="16" x14ac:dyDescent="0.2">
      <c r="A563" s="240" t="s">
        <v>214</v>
      </c>
      <c r="B563" s="487"/>
      <c r="C563" s="493">
        <v>9229470.0340199992</v>
      </c>
      <c r="D563" s="247">
        <v>2.8138628152499998E-2</v>
      </c>
    </row>
    <row r="564" spans="1:4" ht="16" x14ac:dyDescent="0.2">
      <c r="A564" s="240" t="s">
        <v>757</v>
      </c>
      <c r="B564" s="487"/>
      <c r="C564" s="493">
        <v>0</v>
      </c>
      <c r="D564" s="247">
        <v>0</v>
      </c>
    </row>
    <row r="565" spans="1:4" ht="16" x14ac:dyDescent="0.2">
      <c r="A565" s="240" t="s">
        <v>2079</v>
      </c>
      <c r="B565" s="487"/>
      <c r="C565" s="493">
        <v>16780.472948804403</v>
      </c>
      <c r="D565" s="247">
        <v>5.1159978502452448E-5</v>
      </c>
    </row>
    <row r="566" spans="1:4" ht="32" x14ac:dyDescent="0.2">
      <c r="A566" s="240" t="s">
        <v>731</v>
      </c>
      <c r="B566" s="487"/>
      <c r="C566" s="493">
        <v>6576685.6439085538</v>
      </c>
      <c r="D566" s="247">
        <v>2.005087086557486E-2</v>
      </c>
    </row>
    <row r="567" spans="1:4" ht="16" x14ac:dyDescent="0.2">
      <c r="A567" s="240" t="s">
        <v>759</v>
      </c>
      <c r="B567" s="487"/>
      <c r="C567" s="493">
        <v>0</v>
      </c>
      <c r="D567" s="247">
        <v>0</v>
      </c>
    </row>
    <row r="568" spans="1:4" ht="16" x14ac:dyDescent="0.2">
      <c r="A568" s="240" t="s">
        <v>758</v>
      </c>
      <c r="B568" s="487"/>
      <c r="C568" s="493">
        <v>0</v>
      </c>
      <c r="D568" s="247">
        <v>0</v>
      </c>
    </row>
    <row r="569" spans="1:4" ht="16" x14ac:dyDescent="0.2">
      <c r="A569" s="240" t="s">
        <v>739</v>
      </c>
      <c r="B569" s="487"/>
      <c r="C569" s="493">
        <v>21734285.198857103</v>
      </c>
      <c r="D569" s="247">
        <v>6.6263064630661894E-2</v>
      </c>
    </row>
    <row r="570" spans="1:4" ht="32" x14ac:dyDescent="0.2">
      <c r="A570" s="240" t="s">
        <v>725</v>
      </c>
      <c r="B570" s="487"/>
      <c r="C570" s="493">
        <v>9625733.5626781825</v>
      </c>
      <c r="D570" s="247">
        <v>2.9346748666701776E-2</v>
      </c>
    </row>
    <row r="571" spans="1:4" ht="16" x14ac:dyDescent="0.2">
      <c r="A571" s="240" t="s">
        <v>756</v>
      </c>
      <c r="B571" s="487"/>
      <c r="C571" s="493">
        <v>0</v>
      </c>
      <c r="D571" s="247">
        <v>0</v>
      </c>
    </row>
    <row r="572" spans="1:4" ht="16" x14ac:dyDescent="0.2">
      <c r="A572" s="240" t="s">
        <v>748</v>
      </c>
      <c r="B572" s="487"/>
      <c r="C572" s="493">
        <v>516621.26740178547</v>
      </c>
      <c r="D572" s="247">
        <v>1.5750648396395898E-3</v>
      </c>
    </row>
    <row r="573" spans="1:4" ht="16" x14ac:dyDescent="0.2">
      <c r="A573" s="240" t="s">
        <v>235</v>
      </c>
      <c r="B573" s="487"/>
      <c r="C573" s="493">
        <v>491527.88193038834</v>
      </c>
      <c r="D573" s="247">
        <v>1.4985606156414279E-3</v>
      </c>
    </row>
    <row r="574" spans="1:4" ht="16" x14ac:dyDescent="0.2">
      <c r="A574" s="240" t="s">
        <v>728</v>
      </c>
      <c r="B574" s="487"/>
      <c r="C574" s="493">
        <v>5194876.2343758512</v>
      </c>
      <c r="D574" s="247">
        <v>1.5838037299926375E-2</v>
      </c>
    </row>
    <row r="575" spans="1:4" ht="16" x14ac:dyDescent="0.2">
      <c r="A575" s="240" t="s">
        <v>225</v>
      </c>
      <c r="B575" s="487"/>
      <c r="C575" s="493">
        <v>5917996.9723885907</v>
      </c>
      <c r="D575" s="247">
        <v>1.8042673696306678E-2</v>
      </c>
    </row>
    <row r="576" spans="1:4" ht="16" x14ac:dyDescent="0.2">
      <c r="A576" s="240" t="s">
        <v>238</v>
      </c>
      <c r="B576" s="487"/>
      <c r="C576" s="493">
        <v>10016650.011895824</v>
      </c>
      <c r="D576" s="247">
        <v>3.0538567109438489E-2</v>
      </c>
    </row>
    <row r="577" spans="1:4" ht="16" x14ac:dyDescent="0.2">
      <c r="A577" s="240" t="s">
        <v>1742</v>
      </c>
      <c r="B577" s="487"/>
      <c r="C577" s="493">
        <v>35390120</v>
      </c>
      <c r="D577" s="247">
        <v>0.10789670731707317</v>
      </c>
    </row>
    <row r="578" spans="1:4" ht="16" x14ac:dyDescent="0.2">
      <c r="A578" s="240" t="s">
        <v>754</v>
      </c>
      <c r="B578" s="487"/>
      <c r="C578" s="493">
        <v>0</v>
      </c>
      <c r="D578" s="247">
        <v>0</v>
      </c>
    </row>
    <row r="579" spans="1:4" ht="16" x14ac:dyDescent="0.2">
      <c r="A579" s="240" t="s">
        <v>724</v>
      </c>
      <c r="B579" s="487"/>
      <c r="C579" s="493">
        <v>886593.31950892799</v>
      </c>
      <c r="D579" s="247">
        <v>2.7030284131369757E-3</v>
      </c>
    </row>
    <row r="580" spans="1:4" ht="16" x14ac:dyDescent="0.2">
      <c r="A580" s="240" t="s">
        <v>1721</v>
      </c>
      <c r="B580" s="487"/>
      <c r="C580" s="493">
        <v>0</v>
      </c>
      <c r="D580" s="247">
        <v>0</v>
      </c>
    </row>
    <row r="581" spans="1:4" ht="16" x14ac:dyDescent="0.2">
      <c r="A581" s="240" t="s">
        <v>745</v>
      </c>
      <c r="B581" s="487"/>
      <c r="C581" s="493">
        <v>2217492.1280196011</v>
      </c>
      <c r="D581" s="247">
        <v>6.7606467317670761E-3</v>
      </c>
    </row>
    <row r="582" spans="1:4" ht="32" x14ac:dyDescent="0.2">
      <c r="A582" s="240" t="s">
        <v>1730</v>
      </c>
      <c r="B582" s="487"/>
      <c r="C582" s="493">
        <v>0</v>
      </c>
      <c r="D582" s="247">
        <v>0</v>
      </c>
    </row>
    <row r="583" spans="1:4" ht="16" x14ac:dyDescent="0.2">
      <c r="A583" s="240" t="s">
        <v>218</v>
      </c>
      <c r="B583" s="487"/>
      <c r="C583" s="493">
        <v>27323698.409089293</v>
      </c>
      <c r="D583" s="247">
        <v>8.3303958564296621E-2</v>
      </c>
    </row>
    <row r="584" spans="1:4" ht="16" x14ac:dyDescent="0.2">
      <c r="A584" s="240" t="s">
        <v>765</v>
      </c>
      <c r="B584" s="487"/>
      <c r="C584" s="493">
        <v>0</v>
      </c>
      <c r="D584" s="247">
        <v>0</v>
      </c>
    </row>
    <row r="585" spans="1:4" ht="16" x14ac:dyDescent="0.2">
      <c r="A585" s="240" t="s">
        <v>738</v>
      </c>
      <c r="B585" s="487"/>
      <c r="C585" s="493">
        <v>34732480.313232183</v>
      </c>
      <c r="D585" s="247">
        <v>0.10589170827204934</v>
      </c>
    </row>
    <row r="586" spans="1:4" ht="16" x14ac:dyDescent="0.2">
      <c r="A586" s="240" t="s">
        <v>212</v>
      </c>
      <c r="B586" s="487"/>
      <c r="C586" s="493">
        <v>2678794.1968387319</v>
      </c>
      <c r="D586" s="247">
        <v>8.1670554781668649E-3</v>
      </c>
    </row>
    <row r="587" spans="1:4" ht="32" x14ac:dyDescent="0.2">
      <c r="A587" s="240" t="s">
        <v>1436</v>
      </c>
      <c r="B587" s="487"/>
      <c r="C587" s="493">
        <v>14877426.617605612</v>
      </c>
      <c r="D587" s="247">
        <v>4.5358007980504912E-2</v>
      </c>
    </row>
    <row r="588" spans="1:4" ht="16" x14ac:dyDescent="0.2">
      <c r="A588" s="240" t="s">
        <v>727</v>
      </c>
      <c r="B588" s="487"/>
      <c r="C588" s="493">
        <v>5346024.618332142</v>
      </c>
      <c r="D588" s="247">
        <v>1.6298855543695555E-2</v>
      </c>
    </row>
    <row r="589" spans="1:4" ht="16" x14ac:dyDescent="0.2">
      <c r="A589" s="240" t="s">
        <v>888</v>
      </c>
      <c r="B589" s="487"/>
      <c r="C589" s="493">
        <v>1094751.2897085142</v>
      </c>
      <c r="D589" s="247">
        <v>3.3376563710625436E-3</v>
      </c>
    </row>
    <row r="590" spans="1:4" ht="16" x14ac:dyDescent="0.2">
      <c r="A590" s="240" t="s">
        <v>1718</v>
      </c>
      <c r="B590" s="487"/>
      <c r="C590" s="493">
        <v>0</v>
      </c>
      <c r="D590" s="247">
        <v>0</v>
      </c>
    </row>
    <row r="591" spans="1:4" ht="16" x14ac:dyDescent="0.2">
      <c r="A591" s="240" t="s">
        <v>729</v>
      </c>
      <c r="B591" s="487"/>
      <c r="C591" s="493">
        <v>16574605.963298533</v>
      </c>
      <c r="D591" s="247">
        <v>5.0532335253958942E-2</v>
      </c>
    </row>
    <row r="592" spans="1:4" ht="16" x14ac:dyDescent="0.2">
      <c r="A592" s="240" t="s">
        <v>734</v>
      </c>
      <c r="B592" s="487"/>
      <c r="C592" s="493">
        <v>83812576.185492516</v>
      </c>
      <c r="D592" s="247">
        <v>0.25552614690698938</v>
      </c>
    </row>
    <row r="593" spans="1:4" ht="48" x14ac:dyDescent="0.2">
      <c r="A593" s="240" t="s">
        <v>1728</v>
      </c>
      <c r="B593" s="487"/>
      <c r="C593" s="493">
        <v>0</v>
      </c>
      <c r="D593" s="247">
        <v>0</v>
      </c>
    </row>
    <row r="594" spans="1:4" ht="16" x14ac:dyDescent="0.2">
      <c r="A594" s="240" t="s">
        <v>1729</v>
      </c>
      <c r="B594" s="487"/>
      <c r="C594" s="493">
        <v>0</v>
      </c>
      <c r="D594" s="247">
        <v>0</v>
      </c>
    </row>
    <row r="595" spans="1:4" ht="16" x14ac:dyDescent="0.2">
      <c r="A595" s="240" t="s">
        <v>240</v>
      </c>
      <c r="B595" s="487"/>
      <c r="C595" s="493">
        <v>1412653.019599749</v>
      </c>
      <c r="D595" s="247">
        <v>4.3068689621943565E-3</v>
      </c>
    </row>
    <row r="596" spans="1:4" ht="16" x14ac:dyDescent="0.2">
      <c r="A596" s="240" t="s">
        <v>747</v>
      </c>
      <c r="B596" s="487"/>
      <c r="C596" s="493">
        <v>5424402.6373895928</v>
      </c>
      <c r="D596" s="247">
        <v>1.6537812918870711E-2</v>
      </c>
    </row>
    <row r="597" spans="1:4" ht="16" x14ac:dyDescent="0.2">
      <c r="A597" s="240" t="s">
        <v>732</v>
      </c>
      <c r="B597" s="487"/>
      <c r="C597" s="493">
        <v>8768914.1911892425</v>
      </c>
      <c r="D597" s="247">
        <v>2.6734494485333056E-2</v>
      </c>
    </row>
    <row r="598" spans="1:4" ht="16" x14ac:dyDescent="0.2">
      <c r="A598" s="240" t="s">
        <v>755</v>
      </c>
      <c r="B598" s="487"/>
      <c r="C598" s="493">
        <v>0</v>
      </c>
      <c r="D598" s="247">
        <v>0</v>
      </c>
    </row>
    <row r="599" spans="1:4" ht="16" x14ac:dyDescent="0.2">
      <c r="A599" s="240" t="s">
        <v>763</v>
      </c>
      <c r="B599" s="487"/>
      <c r="C599" s="493">
        <v>0</v>
      </c>
      <c r="D599" s="247">
        <v>0</v>
      </c>
    </row>
    <row r="600" spans="1:4" ht="16" x14ac:dyDescent="0.2">
      <c r="A600" s="240" t="s">
        <v>818</v>
      </c>
      <c r="B600" s="487"/>
      <c r="C600" s="493">
        <v>22617.733960225654</v>
      </c>
      <c r="D600" s="247">
        <v>6.895650597629772E-5</v>
      </c>
    </row>
    <row r="601" spans="1:4" ht="16" x14ac:dyDescent="0.2">
      <c r="A601" s="240" t="s">
        <v>730</v>
      </c>
      <c r="B601" s="487"/>
      <c r="C601" s="493">
        <v>11165750.737111608</v>
      </c>
      <c r="D601" s="247">
        <v>3.4041922978998801E-2</v>
      </c>
    </row>
    <row r="602" spans="1:4" ht="16" x14ac:dyDescent="0.2">
      <c r="A602" s="240" t="s">
        <v>1775</v>
      </c>
      <c r="B602" s="487"/>
      <c r="C602" s="493">
        <v>0</v>
      </c>
      <c r="D602" s="247">
        <v>0</v>
      </c>
    </row>
    <row r="603" spans="1:4" ht="32" x14ac:dyDescent="0.2">
      <c r="A603" s="240" t="s">
        <v>766</v>
      </c>
      <c r="B603" s="487"/>
      <c r="C603" s="493">
        <v>0</v>
      </c>
      <c r="D603" s="247">
        <v>0</v>
      </c>
    </row>
    <row r="604" spans="1:4" ht="16" x14ac:dyDescent="0.2">
      <c r="A604" s="240" t="s">
        <v>736</v>
      </c>
      <c r="B604" s="487"/>
      <c r="C604" s="493">
        <v>19218265.105025828</v>
      </c>
      <c r="D604" s="247">
        <v>5.8592271661664107E-2</v>
      </c>
    </row>
    <row r="605" spans="1:4" ht="32" x14ac:dyDescent="0.2">
      <c r="A605" s="240" t="s">
        <v>737</v>
      </c>
      <c r="B605" s="487"/>
      <c r="C605" s="493">
        <v>26414345.157880068</v>
      </c>
      <c r="D605" s="247">
        <v>8.0531540115488007E-2</v>
      </c>
    </row>
    <row r="606" spans="1:4" ht="16" x14ac:dyDescent="0.2">
      <c r="A606" s="240" t="s">
        <v>767</v>
      </c>
      <c r="B606" s="487"/>
      <c r="C606" s="493">
        <v>0</v>
      </c>
      <c r="D606" s="247">
        <v>0</v>
      </c>
    </row>
    <row r="607" spans="1:4" ht="16" x14ac:dyDescent="0.2">
      <c r="A607" s="240" t="s">
        <v>761</v>
      </c>
      <c r="B607" s="487"/>
      <c r="C607" s="493">
        <v>0</v>
      </c>
      <c r="D607" s="247">
        <v>0</v>
      </c>
    </row>
    <row r="608" spans="1:4" ht="16" x14ac:dyDescent="0.2">
      <c r="A608" s="240" t="s">
        <v>733</v>
      </c>
      <c r="B608" s="487"/>
      <c r="C608" s="493">
        <v>3018650.7220921875</v>
      </c>
      <c r="D608" s="247">
        <v>9.2032034210127664E-3</v>
      </c>
    </row>
    <row r="609" spans="1:4" ht="16" x14ac:dyDescent="0.2">
      <c r="A609" s="240" t="s">
        <v>760</v>
      </c>
      <c r="B609" s="487"/>
      <c r="C609" s="493">
        <v>0</v>
      </c>
      <c r="D609" s="247">
        <v>0</v>
      </c>
    </row>
    <row r="610" spans="1:4" ht="16" x14ac:dyDescent="0.2">
      <c r="A610" s="240" t="s">
        <v>735</v>
      </c>
      <c r="B610" s="487"/>
      <c r="C610" s="493">
        <v>33280938.150289916</v>
      </c>
      <c r="D610" s="247">
        <v>0.10146627484844487</v>
      </c>
    </row>
    <row r="611" spans="1:4" ht="16" x14ac:dyDescent="0.2">
      <c r="A611" s="240" t="s">
        <v>762</v>
      </c>
      <c r="B611" s="487"/>
      <c r="C611" s="493">
        <v>0</v>
      </c>
      <c r="D611" s="247">
        <v>0</v>
      </c>
    </row>
    <row r="612" spans="1:4" x14ac:dyDescent="0.2">
      <c r="A612" s="275" t="s">
        <v>2176</v>
      </c>
      <c r="B612" s="487"/>
      <c r="C612" s="493">
        <v>514800</v>
      </c>
      <c r="D612" s="247">
        <v>1.5695121951219513E-3</v>
      </c>
    </row>
    <row r="613" spans="1:4" x14ac:dyDescent="0.2">
      <c r="A613" s="275" t="s">
        <v>2177</v>
      </c>
      <c r="B613" s="487"/>
      <c r="C613" s="493">
        <v>585000</v>
      </c>
      <c r="D613" s="247">
        <v>1.7835365853658537E-3</v>
      </c>
    </row>
    <row r="614" spans="1:4" x14ac:dyDescent="0.2">
      <c r="A614" s="275" t="s">
        <v>2178</v>
      </c>
      <c r="B614" s="487"/>
      <c r="C614" s="493">
        <v>331500</v>
      </c>
      <c r="D614" s="247">
        <v>1.0106707317073171E-3</v>
      </c>
    </row>
    <row r="615" spans="1:4" x14ac:dyDescent="0.2">
      <c r="A615" s="275" t="s">
        <v>2166</v>
      </c>
      <c r="B615" s="487"/>
      <c r="C615" s="493">
        <v>35869640.053208627</v>
      </c>
      <c r="D615" s="247">
        <v>0.10935865869880679</v>
      </c>
    </row>
    <row r="616" spans="1:4" x14ac:dyDescent="0.2">
      <c r="A616" s="275" t="s">
        <v>2165</v>
      </c>
      <c r="B616" s="487"/>
      <c r="C616" s="493">
        <v>180187255.39565289</v>
      </c>
      <c r="D616" s="247">
        <v>0.54935138840138076</v>
      </c>
    </row>
    <row r="617" spans="1:4" x14ac:dyDescent="0.2">
      <c r="A617" s="275" t="s">
        <v>2123</v>
      </c>
      <c r="B617" s="487"/>
      <c r="C617" s="493">
        <v>132689.70000000001</v>
      </c>
      <c r="D617" s="247">
        <v>4.0454176829268296E-4</v>
      </c>
    </row>
    <row r="618" spans="1:4" x14ac:dyDescent="0.2">
      <c r="A618" s="275" t="s">
        <v>2175</v>
      </c>
      <c r="B618" s="487"/>
      <c r="C618" s="493">
        <v>10705039.651799999</v>
      </c>
      <c r="D618" s="247">
        <v>3.2637316011585364E-2</v>
      </c>
    </row>
    <row r="619" spans="1:4" x14ac:dyDescent="0.2">
      <c r="A619" s="275" t="s">
        <v>2173</v>
      </c>
      <c r="B619" s="487"/>
      <c r="C619" s="493">
        <v>15115043.25708</v>
      </c>
      <c r="D619" s="247">
        <v>4.6082448954512197E-2</v>
      </c>
    </row>
    <row r="620" spans="1:4" x14ac:dyDescent="0.2">
      <c r="A620" s="275" t="s">
        <v>2168</v>
      </c>
      <c r="B620" s="487"/>
      <c r="C620" s="493">
        <v>91357960.100940004</v>
      </c>
      <c r="D620" s="247">
        <v>0.27853036616140248</v>
      </c>
    </row>
    <row r="621" spans="1:4" x14ac:dyDescent="0.2">
      <c r="A621" s="275" t="s">
        <v>2167</v>
      </c>
      <c r="B621" s="487"/>
      <c r="C621" s="493">
        <v>66225878.159999996</v>
      </c>
      <c r="D621" s="247">
        <v>0.2019081651219512</v>
      </c>
    </row>
    <row r="622" spans="1:4" x14ac:dyDescent="0.2">
      <c r="A622" s="275" t="s">
        <v>2316</v>
      </c>
      <c r="B622" s="487"/>
      <c r="C622" s="493">
        <v>7242712</v>
      </c>
      <c r="D622" s="247">
        <v>2.2081439024390245E-2</v>
      </c>
    </row>
    <row r="623" spans="1:4" x14ac:dyDescent="0.2">
      <c r="A623" s="275" t="s">
        <v>2319</v>
      </c>
      <c r="B623" s="487"/>
      <c r="C623" s="493">
        <v>138763076.56926</v>
      </c>
      <c r="D623" s="247">
        <v>0.42305816027213416</v>
      </c>
    </row>
    <row r="624" spans="1:4" x14ac:dyDescent="0.2">
      <c r="A624" s="275" t="s">
        <v>2318</v>
      </c>
      <c r="B624" s="487"/>
      <c r="C624" s="493">
        <v>10438369.67784</v>
      </c>
      <c r="D624" s="247">
        <v>3.1824297798292683E-2</v>
      </c>
    </row>
    <row r="625" spans="1:4" x14ac:dyDescent="0.2">
      <c r="A625" s="275" t="s">
        <v>2620</v>
      </c>
      <c r="B625" s="487"/>
      <c r="C625" s="493">
        <v>0</v>
      </c>
      <c r="D625" s="247">
        <v>0</v>
      </c>
    </row>
    <row r="626" spans="1:4" ht="16" x14ac:dyDescent="0.2">
      <c r="A626" s="243" t="s">
        <v>1291</v>
      </c>
      <c r="B626" s="489">
        <v>206000000</v>
      </c>
      <c r="C626" s="492">
        <v>910333.33333333337</v>
      </c>
      <c r="D626" s="249">
        <v>4.4190938511326858E-3</v>
      </c>
    </row>
    <row r="627" spans="1:4" ht="16" x14ac:dyDescent="0.2">
      <c r="A627" s="240" t="s">
        <v>1020</v>
      </c>
      <c r="B627" s="487"/>
      <c r="C627" s="493">
        <v>583333.33333333337</v>
      </c>
      <c r="D627" s="247">
        <v>2.8317152103559872E-3</v>
      </c>
    </row>
    <row r="628" spans="1:4" ht="16" x14ac:dyDescent="0.2">
      <c r="A628" s="240" t="s">
        <v>1021</v>
      </c>
      <c r="B628" s="487">
        <v>206000000</v>
      </c>
      <c r="C628" s="493">
        <v>0</v>
      </c>
      <c r="D628" s="247">
        <v>0</v>
      </c>
    </row>
    <row r="629" spans="1:4" x14ac:dyDescent="0.2">
      <c r="A629" s="275" t="s">
        <v>2201</v>
      </c>
      <c r="B629" s="487"/>
      <c r="C629" s="493">
        <v>327000</v>
      </c>
      <c r="D629" s="247">
        <v>1.587378640776699E-3</v>
      </c>
    </row>
    <row r="630" spans="1:4" ht="16" x14ac:dyDescent="0.2">
      <c r="A630" s="243" t="s">
        <v>1292</v>
      </c>
      <c r="B630" s="489">
        <v>600000000</v>
      </c>
      <c r="C630" s="492">
        <v>225000000</v>
      </c>
      <c r="D630" s="249">
        <v>0.375</v>
      </c>
    </row>
    <row r="631" spans="1:4" ht="48" x14ac:dyDescent="0.2">
      <c r="A631" s="240" t="s">
        <v>442</v>
      </c>
      <c r="B631" s="487">
        <v>600000000</v>
      </c>
      <c r="C631" s="493">
        <v>225000000</v>
      </c>
      <c r="D631" s="247">
        <v>0.375</v>
      </c>
    </row>
    <row r="632" spans="1:4" ht="32" x14ac:dyDescent="0.2">
      <c r="A632" s="240" t="s">
        <v>1424</v>
      </c>
      <c r="B632" s="487"/>
      <c r="C632" s="493">
        <v>0</v>
      </c>
      <c r="D632" s="247">
        <v>0</v>
      </c>
    </row>
    <row r="633" spans="1:4" ht="16" x14ac:dyDescent="0.2">
      <c r="A633" s="243" t="s">
        <v>1293</v>
      </c>
      <c r="B633" s="489">
        <v>52000000</v>
      </c>
      <c r="C633" s="492">
        <v>0</v>
      </c>
      <c r="D633" s="249">
        <v>0</v>
      </c>
    </row>
    <row r="634" spans="1:4" ht="16" x14ac:dyDescent="0.2">
      <c r="A634" s="240" t="s">
        <v>837</v>
      </c>
      <c r="B634" s="487"/>
      <c r="C634" s="493">
        <v>0</v>
      </c>
      <c r="D634" s="247">
        <v>0</v>
      </c>
    </row>
    <row r="635" spans="1:4" ht="16" x14ac:dyDescent="0.2">
      <c r="A635" s="240" t="s">
        <v>836</v>
      </c>
      <c r="B635" s="487">
        <v>52000000</v>
      </c>
      <c r="C635" s="493">
        <v>0</v>
      </c>
      <c r="D635" s="247">
        <v>0</v>
      </c>
    </row>
    <row r="636" spans="1:4" ht="16" x14ac:dyDescent="0.2">
      <c r="A636" s="243" t="s">
        <v>1294</v>
      </c>
      <c r="B636" s="489"/>
      <c r="C636" s="492">
        <v>2475850.2283090902</v>
      </c>
      <c r="D636" s="249">
        <v>6.515395337655501E-3</v>
      </c>
    </row>
    <row r="637" spans="1:4" ht="48" x14ac:dyDescent="0.2">
      <c r="A637" s="240" t="s">
        <v>1773</v>
      </c>
      <c r="B637" s="487"/>
      <c r="C637" s="493">
        <v>0</v>
      </c>
      <c r="D637" s="247">
        <v>0</v>
      </c>
    </row>
    <row r="638" spans="1:4" ht="16" x14ac:dyDescent="0.2">
      <c r="A638" s="240" t="s">
        <v>964</v>
      </c>
      <c r="B638" s="487"/>
      <c r="C638" s="493">
        <v>207682</v>
      </c>
      <c r="D638" s="247">
        <v>5.465315789473684E-4</v>
      </c>
    </row>
    <row r="639" spans="1:4" ht="32" x14ac:dyDescent="0.2">
      <c r="A639" s="240" t="s">
        <v>654</v>
      </c>
      <c r="B639" s="487"/>
      <c r="C639" s="493">
        <v>211022.64830646204</v>
      </c>
      <c r="D639" s="247">
        <v>5.5532275870121591E-4</v>
      </c>
    </row>
    <row r="640" spans="1:4" ht="32" x14ac:dyDescent="0.2">
      <c r="A640" s="240" t="s">
        <v>982</v>
      </c>
      <c r="B640" s="487"/>
      <c r="C640" s="493">
        <v>0</v>
      </c>
      <c r="D640" s="247">
        <v>0</v>
      </c>
    </row>
    <row r="641" spans="1:4" ht="16" x14ac:dyDescent="0.2">
      <c r="A641" s="240" t="s">
        <v>273</v>
      </c>
      <c r="B641" s="487"/>
      <c r="C641" s="493">
        <v>1180618.2550947666</v>
      </c>
      <c r="D641" s="247">
        <v>3.1068901449862281E-3</v>
      </c>
    </row>
    <row r="642" spans="1:4" ht="16" x14ac:dyDescent="0.2">
      <c r="A642" s="240" t="s">
        <v>297</v>
      </c>
      <c r="B642" s="487"/>
      <c r="C642" s="493">
        <v>618216.69120696897</v>
      </c>
      <c r="D642" s="247">
        <v>1.6268860294920235E-3</v>
      </c>
    </row>
    <row r="643" spans="1:4" ht="16" x14ac:dyDescent="0.2">
      <c r="A643" s="240" t="s">
        <v>764</v>
      </c>
      <c r="B643" s="487"/>
      <c r="C643" s="493">
        <v>0</v>
      </c>
      <c r="D643" s="247">
        <v>0</v>
      </c>
    </row>
    <row r="644" spans="1:4" ht="16" x14ac:dyDescent="0.2">
      <c r="A644" s="240" t="s">
        <v>1714</v>
      </c>
      <c r="B644" s="487"/>
      <c r="C644" s="493">
        <v>0</v>
      </c>
      <c r="D644" s="247">
        <v>0</v>
      </c>
    </row>
    <row r="645" spans="1:4" ht="32" x14ac:dyDescent="0.2">
      <c r="A645" s="240" t="s">
        <v>985</v>
      </c>
      <c r="B645" s="487"/>
      <c r="C645" s="493">
        <v>258310.63370089277</v>
      </c>
      <c r="D645" s="247">
        <v>6.7976482552866519E-4</v>
      </c>
    </row>
    <row r="646" spans="1:4" ht="32" x14ac:dyDescent="0.2">
      <c r="A646" s="240" t="s">
        <v>710</v>
      </c>
      <c r="B646" s="487"/>
      <c r="C646" s="493">
        <v>0</v>
      </c>
      <c r="D646" s="247">
        <v>0</v>
      </c>
    </row>
    <row r="647" spans="1:4" ht="16" x14ac:dyDescent="0.2">
      <c r="A647" s="243" t="s">
        <v>1295</v>
      </c>
      <c r="B647" s="489">
        <v>62000000</v>
      </c>
      <c r="C647" s="492">
        <v>1691739.6993134646</v>
      </c>
      <c r="D647" s="249">
        <v>2.7286124182475235E-2</v>
      </c>
    </row>
    <row r="648" spans="1:4" ht="16" x14ac:dyDescent="0.2">
      <c r="A648" s="240" t="s">
        <v>444</v>
      </c>
      <c r="B648" s="487">
        <v>62000000</v>
      </c>
      <c r="C648" s="493">
        <v>235185.8</v>
      </c>
      <c r="D648" s="247">
        <v>3.7933193548387095E-3</v>
      </c>
    </row>
    <row r="649" spans="1:4" ht="16" x14ac:dyDescent="0.2">
      <c r="A649" s="240" t="s">
        <v>1066</v>
      </c>
      <c r="B649" s="487"/>
      <c r="C649" s="493">
        <v>24280.863419645928</v>
      </c>
      <c r="D649" s="247">
        <v>3.9162682934912785E-4</v>
      </c>
    </row>
    <row r="650" spans="1:4" ht="16" x14ac:dyDescent="0.2">
      <c r="A650" s="240" t="s">
        <v>645</v>
      </c>
      <c r="B650" s="487"/>
      <c r="C650" s="493">
        <v>1432273.0358938186</v>
      </c>
      <c r="D650" s="247">
        <v>2.3101177998287398E-2</v>
      </c>
    </row>
    <row r="651" spans="1:4" ht="16" x14ac:dyDescent="0.2">
      <c r="A651" s="243" t="s">
        <v>1296</v>
      </c>
      <c r="B651" s="489">
        <v>28000000</v>
      </c>
      <c r="C651" s="492">
        <v>8423646.6600000001</v>
      </c>
      <c r="D651" s="249">
        <v>0.3008445235714286</v>
      </c>
    </row>
    <row r="652" spans="1:4" ht="16" x14ac:dyDescent="0.2">
      <c r="A652" s="240" t="s">
        <v>549</v>
      </c>
      <c r="B652" s="487"/>
      <c r="C652" s="493">
        <v>0</v>
      </c>
      <c r="D652" s="247">
        <v>0</v>
      </c>
    </row>
    <row r="653" spans="1:4" ht="16" x14ac:dyDescent="0.2">
      <c r="A653" s="240" t="s">
        <v>219</v>
      </c>
      <c r="B653" s="487">
        <v>28000000</v>
      </c>
      <c r="C653" s="493">
        <v>8423646.6600000001</v>
      </c>
      <c r="D653" s="247">
        <v>0.3008445235714286</v>
      </c>
    </row>
    <row r="654" spans="1:4" ht="32" x14ac:dyDescent="0.2">
      <c r="A654" s="240" t="s">
        <v>1731</v>
      </c>
      <c r="B654" s="487"/>
      <c r="C654" s="493">
        <v>0</v>
      </c>
      <c r="D654" s="247">
        <v>0</v>
      </c>
    </row>
    <row r="655" spans="1:4" ht="16" x14ac:dyDescent="0.2">
      <c r="A655" s="243" t="s">
        <v>1297</v>
      </c>
      <c r="B655" s="489">
        <v>6400000</v>
      </c>
      <c r="C655" s="492">
        <v>0</v>
      </c>
      <c r="D655" s="249">
        <v>0</v>
      </c>
    </row>
    <row r="656" spans="1:4" ht="16" x14ac:dyDescent="0.2">
      <c r="A656" s="240" t="s">
        <v>432</v>
      </c>
      <c r="B656" s="487">
        <v>6400000</v>
      </c>
      <c r="C656" s="493">
        <v>0</v>
      </c>
      <c r="D656" s="247">
        <v>0</v>
      </c>
    </row>
    <row r="657" spans="1:4" ht="16" x14ac:dyDescent="0.2">
      <c r="A657" s="243" t="s">
        <v>1271</v>
      </c>
      <c r="B657" s="489">
        <v>200000000</v>
      </c>
      <c r="C657" s="492">
        <v>92660571.606245071</v>
      </c>
      <c r="D657" s="249">
        <v>0.4633028580312254</v>
      </c>
    </row>
    <row r="658" spans="1:4" ht="16" x14ac:dyDescent="0.2">
      <c r="A658" s="240" t="s">
        <v>1734</v>
      </c>
      <c r="B658" s="487"/>
      <c r="C658" s="493">
        <v>0</v>
      </c>
      <c r="D658" s="247">
        <v>0</v>
      </c>
    </row>
    <row r="659" spans="1:4" ht="16" x14ac:dyDescent="0.2">
      <c r="A659" s="240" t="s">
        <v>806</v>
      </c>
      <c r="B659" s="487"/>
      <c r="C659" s="493">
        <v>0</v>
      </c>
      <c r="D659" s="247">
        <v>0</v>
      </c>
    </row>
    <row r="660" spans="1:4" ht="16" x14ac:dyDescent="0.2">
      <c r="A660" s="240" t="s">
        <v>808</v>
      </c>
      <c r="B660" s="487"/>
      <c r="C660" s="493">
        <v>0</v>
      </c>
      <c r="D660" s="247">
        <v>0</v>
      </c>
    </row>
    <row r="661" spans="1:4" ht="16" x14ac:dyDescent="0.2">
      <c r="A661" s="240" t="s">
        <v>1855</v>
      </c>
      <c r="B661" s="487"/>
      <c r="C661" s="493">
        <v>5210028.1661999999</v>
      </c>
      <c r="D661" s="247">
        <v>2.6050140831000001E-2</v>
      </c>
    </row>
    <row r="662" spans="1:4" ht="16" x14ac:dyDescent="0.2">
      <c r="A662" s="240" t="s">
        <v>166</v>
      </c>
      <c r="B662" s="487">
        <v>200000000</v>
      </c>
      <c r="C662" s="493">
        <v>72660578.521582142</v>
      </c>
      <c r="D662" s="247">
        <v>0.36330289260791071</v>
      </c>
    </row>
    <row r="663" spans="1:4" ht="16" x14ac:dyDescent="0.2">
      <c r="A663" s="240" t="s">
        <v>184</v>
      </c>
      <c r="B663" s="487"/>
      <c r="C663" s="493">
        <v>10266136.338314375</v>
      </c>
      <c r="D663" s="247">
        <v>5.1330681691571872E-2</v>
      </c>
    </row>
    <row r="664" spans="1:4" ht="16" x14ac:dyDescent="0.2">
      <c r="A664" s="240" t="s">
        <v>202</v>
      </c>
      <c r="B664" s="487"/>
      <c r="C664" s="493">
        <v>3398274.5502885701</v>
      </c>
      <c r="D664" s="247">
        <v>1.699137275144285E-2</v>
      </c>
    </row>
    <row r="665" spans="1:4" x14ac:dyDescent="0.2">
      <c r="A665" s="275" t="s">
        <v>2153</v>
      </c>
      <c r="B665" s="487"/>
      <c r="C665" s="493">
        <v>376036.42050000001</v>
      </c>
      <c r="D665" s="247">
        <v>1.8801821025E-3</v>
      </c>
    </row>
    <row r="666" spans="1:4" x14ac:dyDescent="0.2">
      <c r="A666" s="275" t="s">
        <v>2160</v>
      </c>
      <c r="B666" s="487"/>
      <c r="C666" s="493">
        <v>749517.60936000012</v>
      </c>
      <c r="D666" s="247">
        <v>3.7475880468000006E-3</v>
      </c>
    </row>
    <row r="667" spans="1:4" ht="32" x14ac:dyDescent="0.2">
      <c r="A667" s="243" t="s">
        <v>1272</v>
      </c>
      <c r="B667" s="489">
        <v>3000000</v>
      </c>
      <c r="C667" s="492">
        <v>5560537.6200000001</v>
      </c>
      <c r="D667" s="249">
        <v>1.8535125400000001</v>
      </c>
    </row>
    <row r="668" spans="1:4" ht="16" x14ac:dyDescent="0.2">
      <c r="A668" s="240" t="s">
        <v>504</v>
      </c>
      <c r="B668" s="487">
        <v>3000000</v>
      </c>
      <c r="C668" s="493">
        <v>0</v>
      </c>
      <c r="D668" s="247">
        <v>0</v>
      </c>
    </row>
    <row r="669" spans="1:4" ht="16" x14ac:dyDescent="0.2">
      <c r="A669" s="240" t="s">
        <v>1833</v>
      </c>
      <c r="B669" s="487"/>
      <c r="C669" s="493">
        <v>5560537.6200000001</v>
      </c>
      <c r="D669" s="247">
        <v>1.8535125400000001</v>
      </c>
    </row>
    <row r="670" spans="1:4" ht="32" x14ac:dyDescent="0.2">
      <c r="A670" s="243" t="s">
        <v>1273</v>
      </c>
      <c r="B670" s="489">
        <v>346100000</v>
      </c>
      <c r="C670" s="492">
        <v>54656611.668899514</v>
      </c>
      <c r="D670" s="249">
        <v>0.15792144371250944</v>
      </c>
    </row>
    <row r="671" spans="1:4" ht="32" x14ac:dyDescent="0.2">
      <c r="A671" s="240" t="s">
        <v>1740</v>
      </c>
      <c r="B671" s="487"/>
      <c r="C671" s="493">
        <v>0</v>
      </c>
      <c r="D671" s="247">
        <v>0</v>
      </c>
    </row>
    <row r="672" spans="1:4" ht="32" x14ac:dyDescent="0.2">
      <c r="A672" s="240" t="s">
        <v>867</v>
      </c>
      <c r="B672" s="487"/>
      <c r="C672" s="493">
        <v>0</v>
      </c>
      <c r="D672" s="247">
        <v>0</v>
      </c>
    </row>
    <row r="673" spans="1:4" ht="16" x14ac:dyDescent="0.2">
      <c r="A673" s="240" t="s">
        <v>186</v>
      </c>
      <c r="B673" s="487">
        <v>346100000</v>
      </c>
      <c r="C673" s="493">
        <v>1808174.4359062493</v>
      </c>
      <c r="D673" s="247">
        <v>5.224427725819848E-3</v>
      </c>
    </row>
    <row r="674" spans="1:4" ht="16" x14ac:dyDescent="0.2">
      <c r="A674" s="240" t="s">
        <v>1850</v>
      </c>
      <c r="B674" s="487"/>
      <c r="C674" s="493">
        <v>521869.13</v>
      </c>
      <c r="D674" s="247">
        <v>1.5078564865645767E-3</v>
      </c>
    </row>
    <row r="675" spans="1:4" ht="16" x14ac:dyDescent="0.2">
      <c r="A675" s="240" t="s">
        <v>1846</v>
      </c>
      <c r="B675" s="487"/>
      <c r="C675" s="493">
        <v>27708575.872793265</v>
      </c>
      <c r="D675" s="247">
        <v>8.0059450658171813E-2</v>
      </c>
    </row>
    <row r="676" spans="1:4" ht="16" x14ac:dyDescent="0.2">
      <c r="A676" s="240" t="s">
        <v>505</v>
      </c>
      <c r="B676" s="487"/>
      <c r="C676" s="493">
        <v>10552975.869999999</v>
      </c>
      <c r="D676" s="247">
        <v>3.0491117798324183E-2</v>
      </c>
    </row>
    <row r="677" spans="1:4" ht="16" x14ac:dyDescent="0.2">
      <c r="A677" s="240" t="s">
        <v>866</v>
      </c>
      <c r="B677" s="487"/>
      <c r="C677" s="493">
        <v>0</v>
      </c>
      <c r="D677" s="247">
        <v>0</v>
      </c>
    </row>
    <row r="678" spans="1:4" x14ac:dyDescent="0.2">
      <c r="A678" s="275" t="s">
        <v>2272</v>
      </c>
      <c r="B678" s="487"/>
      <c r="C678" s="493">
        <v>0</v>
      </c>
      <c r="D678" s="247">
        <v>0</v>
      </c>
    </row>
    <row r="679" spans="1:4" x14ac:dyDescent="0.2">
      <c r="A679" s="275" t="s">
        <v>2152</v>
      </c>
      <c r="B679" s="487"/>
      <c r="C679" s="493">
        <v>894917.98479999998</v>
      </c>
      <c r="D679" s="247">
        <v>2.5857208459982664E-3</v>
      </c>
    </row>
    <row r="680" spans="1:4" x14ac:dyDescent="0.2">
      <c r="A680" s="275" t="s">
        <v>2202</v>
      </c>
      <c r="B680" s="487"/>
      <c r="C680" s="493">
        <v>1308000</v>
      </c>
      <c r="D680" s="247">
        <v>3.7792545507078878E-3</v>
      </c>
    </row>
    <row r="681" spans="1:4" x14ac:dyDescent="0.2">
      <c r="A681" s="275" t="s">
        <v>2446</v>
      </c>
      <c r="B681" s="487"/>
      <c r="C681" s="493">
        <v>0</v>
      </c>
      <c r="D681" s="247">
        <v>0</v>
      </c>
    </row>
    <row r="682" spans="1:4" x14ac:dyDescent="0.2">
      <c r="A682" s="275" t="s">
        <v>2347</v>
      </c>
      <c r="B682" s="487"/>
      <c r="C682" s="493">
        <v>4185935.2173600001</v>
      </c>
      <c r="D682" s="247">
        <v>1.2094583118636232E-2</v>
      </c>
    </row>
    <row r="683" spans="1:4" x14ac:dyDescent="0.2">
      <c r="A683" s="275" t="s">
        <v>2364</v>
      </c>
      <c r="B683" s="487"/>
      <c r="C683" s="493">
        <v>7676163.1580399992</v>
      </c>
      <c r="D683" s="247">
        <v>2.2179032528286621E-2</v>
      </c>
    </row>
    <row r="684" spans="1:4" ht="16" x14ac:dyDescent="0.2">
      <c r="A684" s="243" t="s">
        <v>1274</v>
      </c>
      <c r="B684" s="489">
        <v>2261000</v>
      </c>
      <c r="C684" s="492">
        <v>349403391.41883057</v>
      </c>
      <c r="D684" s="249">
        <v>154.53489226839034</v>
      </c>
    </row>
    <row r="685" spans="1:4" ht="32" x14ac:dyDescent="0.2">
      <c r="A685" s="240" t="s">
        <v>975</v>
      </c>
      <c r="B685" s="487"/>
      <c r="C685" s="493">
        <v>0</v>
      </c>
      <c r="D685" s="247">
        <v>0</v>
      </c>
    </row>
    <row r="686" spans="1:4" ht="16" x14ac:dyDescent="0.2">
      <c r="A686" s="240" t="s">
        <v>403</v>
      </c>
      <c r="B686" s="487"/>
      <c r="C686" s="493">
        <v>22127.527426704983</v>
      </c>
      <c r="D686" s="247">
        <v>9.786610980409104E-3</v>
      </c>
    </row>
    <row r="687" spans="1:4" ht="16" x14ac:dyDescent="0.2">
      <c r="A687" s="240" t="s">
        <v>405</v>
      </c>
      <c r="B687" s="487"/>
      <c r="C687" s="493">
        <v>13824.785115671781</v>
      </c>
      <c r="D687" s="247">
        <v>6.1144560440830522E-3</v>
      </c>
    </row>
    <row r="688" spans="1:4" ht="16" x14ac:dyDescent="0.2">
      <c r="A688" s="240" t="s">
        <v>404</v>
      </c>
      <c r="B688" s="487"/>
      <c r="C688" s="493">
        <v>18541.001034174518</v>
      </c>
      <c r="D688" s="247">
        <v>8.2003542831377788E-3</v>
      </c>
    </row>
    <row r="689" spans="1:4" ht="16" x14ac:dyDescent="0.2">
      <c r="A689" s="240" t="s">
        <v>198</v>
      </c>
      <c r="B689" s="487"/>
      <c r="C689" s="493">
        <v>92570553.008379728</v>
      </c>
      <c r="D689" s="247">
        <v>40.942305620689837</v>
      </c>
    </row>
    <row r="690" spans="1:4" ht="16" x14ac:dyDescent="0.2">
      <c r="A690" s="240" t="s">
        <v>180</v>
      </c>
      <c r="B690" s="487">
        <v>2261000</v>
      </c>
      <c r="C690" s="493">
        <v>61863013.04526116</v>
      </c>
      <c r="D690" s="247">
        <v>27.360908025325589</v>
      </c>
    </row>
    <row r="691" spans="1:4" ht="16" x14ac:dyDescent="0.2">
      <c r="A691" s="240" t="s">
        <v>797</v>
      </c>
      <c r="B691" s="487"/>
      <c r="C691" s="493">
        <v>0</v>
      </c>
      <c r="D691" s="247">
        <v>0</v>
      </c>
    </row>
    <row r="692" spans="1:4" ht="16" x14ac:dyDescent="0.2">
      <c r="A692" s="240" t="s">
        <v>182</v>
      </c>
      <c r="B692" s="487"/>
      <c r="C692" s="493">
        <v>29903684.579404734</v>
      </c>
      <c r="D692" s="247">
        <v>13.225866687043226</v>
      </c>
    </row>
    <row r="693" spans="1:4" ht="16" x14ac:dyDescent="0.2">
      <c r="A693" s="240" t="s">
        <v>203</v>
      </c>
      <c r="B693" s="487"/>
      <c r="C693" s="493">
        <v>5942395.5697309906</v>
      </c>
      <c r="D693" s="247">
        <v>2.628215643401588</v>
      </c>
    </row>
    <row r="694" spans="1:4" ht="16" x14ac:dyDescent="0.2">
      <c r="A694" s="240" t="s">
        <v>207</v>
      </c>
      <c r="B694" s="487"/>
      <c r="C694" s="493">
        <v>503350.81690603582</v>
      </c>
      <c r="D694" s="247">
        <v>0.222623094606827</v>
      </c>
    </row>
    <row r="695" spans="1:4" ht="16" x14ac:dyDescent="0.2">
      <c r="A695" s="240" t="s">
        <v>789</v>
      </c>
      <c r="B695" s="487"/>
      <c r="C695" s="493">
        <v>1019152.8638744314</v>
      </c>
      <c r="D695" s="247">
        <v>0.45075314633986346</v>
      </c>
    </row>
    <row r="696" spans="1:4" ht="16" x14ac:dyDescent="0.2">
      <c r="A696" s="240" t="s">
        <v>655</v>
      </c>
      <c r="B696" s="487"/>
      <c r="C696" s="493">
        <v>191392.66130273131</v>
      </c>
      <c r="D696" s="247">
        <v>8.4649562716820573E-2</v>
      </c>
    </row>
    <row r="697" spans="1:4" ht="16" x14ac:dyDescent="0.2">
      <c r="A697" s="240" t="s">
        <v>799</v>
      </c>
      <c r="B697" s="487"/>
      <c r="C697" s="493">
        <v>0</v>
      </c>
      <c r="D697" s="247">
        <v>0</v>
      </c>
    </row>
    <row r="698" spans="1:4" ht="16" x14ac:dyDescent="0.2">
      <c r="A698" s="240" t="s">
        <v>1771</v>
      </c>
      <c r="B698" s="487"/>
      <c r="C698" s="493">
        <v>0</v>
      </c>
      <c r="D698" s="247">
        <v>0</v>
      </c>
    </row>
    <row r="699" spans="1:4" ht="16" x14ac:dyDescent="0.2">
      <c r="A699" s="240" t="s">
        <v>1766</v>
      </c>
      <c r="B699" s="487"/>
      <c r="C699" s="493">
        <v>0</v>
      </c>
      <c r="D699" s="247">
        <v>0</v>
      </c>
    </row>
    <row r="700" spans="1:4" ht="16" x14ac:dyDescent="0.2">
      <c r="A700" s="240" t="s">
        <v>193</v>
      </c>
      <c r="B700" s="487"/>
      <c r="C700" s="493">
        <v>591846.15600047098</v>
      </c>
      <c r="D700" s="247">
        <v>0.2617630057498766</v>
      </c>
    </row>
    <row r="701" spans="1:4" ht="16" x14ac:dyDescent="0.2">
      <c r="A701" s="240" t="s">
        <v>1770</v>
      </c>
      <c r="B701" s="487"/>
      <c r="C701" s="493">
        <v>0</v>
      </c>
      <c r="D701" s="247">
        <v>0</v>
      </c>
    </row>
    <row r="702" spans="1:4" ht="16" x14ac:dyDescent="0.2">
      <c r="A702" s="240" t="s">
        <v>200</v>
      </c>
      <c r="B702" s="487"/>
      <c r="C702" s="493">
        <v>53054937.677093774</v>
      </c>
      <c r="D702" s="247">
        <v>23.465253284871196</v>
      </c>
    </row>
    <row r="703" spans="1:4" x14ac:dyDescent="0.2">
      <c r="A703" s="275" t="s">
        <v>2147</v>
      </c>
      <c r="B703" s="487"/>
      <c r="C703" s="493">
        <v>7871239.6773600001</v>
      </c>
      <c r="D703" s="247">
        <v>3.4813090125431225</v>
      </c>
    </row>
    <row r="704" spans="1:4" x14ac:dyDescent="0.2">
      <c r="A704" s="275" t="s">
        <v>2150</v>
      </c>
      <c r="B704" s="487"/>
      <c r="C704" s="493">
        <v>17592144.18</v>
      </c>
      <c r="D704" s="247">
        <v>7.7806918089341002</v>
      </c>
    </row>
    <row r="705" spans="1:4" x14ac:dyDescent="0.2">
      <c r="A705" s="275" t="s">
        <v>2155</v>
      </c>
      <c r="B705" s="487"/>
      <c r="C705" s="493">
        <v>77929793.288879991</v>
      </c>
      <c r="D705" s="247">
        <v>34.466958553241923</v>
      </c>
    </row>
    <row r="706" spans="1:4" x14ac:dyDescent="0.2">
      <c r="A706" s="275" t="s">
        <v>2143</v>
      </c>
      <c r="B706" s="487"/>
      <c r="C706" s="493">
        <v>315394.58106</v>
      </c>
      <c r="D706" s="247">
        <v>0.13949340161875276</v>
      </c>
    </row>
    <row r="707" spans="1:4" x14ac:dyDescent="0.2">
      <c r="A707" s="275" t="s">
        <v>2185</v>
      </c>
      <c r="B707" s="487"/>
      <c r="C707" s="493">
        <v>0</v>
      </c>
      <c r="D707" s="247">
        <v>0</v>
      </c>
    </row>
    <row r="708" spans="1:4" x14ac:dyDescent="0.2">
      <c r="A708" s="275" t="s">
        <v>2186</v>
      </c>
      <c r="B708" s="487"/>
      <c r="C708" s="493">
        <v>0</v>
      </c>
      <c r="D708" s="247">
        <v>0</v>
      </c>
    </row>
    <row r="709" spans="1:4" ht="16" x14ac:dyDescent="0.2">
      <c r="A709" s="243" t="s">
        <v>1275</v>
      </c>
      <c r="B709" s="489">
        <v>109600000</v>
      </c>
      <c r="C709" s="492">
        <v>82186958.65903917</v>
      </c>
      <c r="D709" s="249">
        <v>0.74988100966276616</v>
      </c>
    </row>
    <row r="710" spans="1:4" ht="16" x14ac:dyDescent="0.2">
      <c r="A710" s="240" t="s">
        <v>169</v>
      </c>
      <c r="B710" s="487">
        <v>109600000</v>
      </c>
      <c r="C710" s="493">
        <v>591795.26</v>
      </c>
      <c r="D710" s="247">
        <v>5.3995917883211684E-3</v>
      </c>
    </row>
    <row r="711" spans="1:4" ht="16" x14ac:dyDescent="0.2">
      <c r="A711" s="240" t="s">
        <v>541</v>
      </c>
      <c r="B711" s="487"/>
      <c r="C711" s="493">
        <v>0</v>
      </c>
      <c r="D711" s="247">
        <v>0</v>
      </c>
    </row>
    <row r="712" spans="1:4" ht="16" x14ac:dyDescent="0.2">
      <c r="A712" s="240" t="s">
        <v>1960</v>
      </c>
      <c r="B712" s="487"/>
      <c r="C712" s="493">
        <v>8973950.9530803766</v>
      </c>
      <c r="D712" s="247">
        <v>8.187911453540489E-2</v>
      </c>
    </row>
    <row r="713" spans="1:4" ht="16" x14ac:dyDescent="0.2">
      <c r="A713" s="240" t="s">
        <v>1316</v>
      </c>
      <c r="B713" s="487"/>
      <c r="C713" s="493">
        <v>0</v>
      </c>
      <c r="D713" s="247">
        <v>0</v>
      </c>
    </row>
    <row r="714" spans="1:4" ht="16" x14ac:dyDescent="0.2">
      <c r="A714" s="240" t="s">
        <v>1056</v>
      </c>
      <c r="B714" s="487"/>
      <c r="C714" s="493">
        <v>41329.701392142837</v>
      </c>
      <c r="D714" s="247">
        <v>3.7709581562174119E-4</v>
      </c>
    </row>
    <row r="715" spans="1:4" ht="16" x14ac:dyDescent="0.2">
      <c r="A715" s="240" t="s">
        <v>1049</v>
      </c>
      <c r="B715" s="487"/>
      <c r="C715" s="493">
        <v>1761866.6666666667</v>
      </c>
      <c r="D715" s="247">
        <v>1.6075425790754258E-2</v>
      </c>
    </row>
    <row r="716" spans="1:4" x14ac:dyDescent="0.2">
      <c r="A716" s="275" t="s">
        <v>2136</v>
      </c>
      <c r="B716" s="487"/>
      <c r="C716" s="493">
        <v>70818016.077899992</v>
      </c>
      <c r="D716" s="247">
        <v>0.64614978173266413</v>
      </c>
    </row>
    <row r="717" spans="1:4" ht="16" x14ac:dyDescent="0.2">
      <c r="A717" s="243" t="s">
        <v>1276</v>
      </c>
      <c r="B717" s="489">
        <v>285000000</v>
      </c>
      <c r="C717" s="492">
        <v>235800</v>
      </c>
      <c r="D717" s="249">
        <v>8.2736842105263155E-4</v>
      </c>
    </row>
    <row r="718" spans="1:4" ht="16" x14ac:dyDescent="0.2">
      <c r="A718" s="240" t="s">
        <v>438</v>
      </c>
      <c r="B718" s="487">
        <v>285000000</v>
      </c>
      <c r="C718" s="493">
        <v>150000</v>
      </c>
      <c r="D718" s="247">
        <v>5.263157894736842E-4</v>
      </c>
    </row>
    <row r="719" spans="1:4" x14ac:dyDescent="0.2">
      <c r="A719" s="275" t="s">
        <v>2387</v>
      </c>
      <c r="B719" s="487"/>
      <c r="C719" s="493">
        <v>85800</v>
      </c>
      <c r="D719" s="247">
        <v>3.0105263157894735E-4</v>
      </c>
    </row>
    <row r="720" spans="1:4" ht="17" thickBot="1" x14ac:dyDescent="0.25">
      <c r="A720" s="240" t="s">
        <v>1452</v>
      </c>
      <c r="B720" s="487">
        <v>7215261000</v>
      </c>
      <c r="C720" s="494">
        <v>4758639619.7125187</v>
      </c>
      <c r="D720" s="248" t="e">
        <v>#DIV/0!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5573D-35F8-4F21-BEC2-F48EF9DB9D5C}">
  <dimension ref="A1:F736"/>
  <sheetViews>
    <sheetView zoomScaleNormal="100" workbookViewId="0">
      <selection activeCell="B7" sqref="B7"/>
    </sheetView>
  </sheetViews>
  <sheetFormatPr baseColWidth="10" defaultColWidth="8.83203125" defaultRowHeight="15" x14ac:dyDescent="0.2"/>
  <cols>
    <col min="1" max="1" width="154.1640625" customWidth="1"/>
    <col min="2" max="2" width="33.1640625" bestFit="1" customWidth="1"/>
    <col min="3" max="3" width="20.5" bestFit="1" customWidth="1"/>
    <col min="4" max="4" width="21.33203125" customWidth="1"/>
    <col min="5" max="5" width="114.1640625" bestFit="1" customWidth="1"/>
    <col min="6" max="6" width="22.5" customWidth="1"/>
  </cols>
  <sheetData>
    <row r="1" spans="1:5" ht="16" x14ac:dyDescent="0.2">
      <c r="A1" s="237" t="s">
        <v>2626</v>
      </c>
    </row>
    <row r="2" spans="1:5" ht="16" thickBot="1" x14ac:dyDescent="0.25">
      <c r="A2" s="93"/>
      <c r="B2" s="244"/>
      <c r="C2" s="93"/>
    </row>
    <row r="3" spans="1:5" ht="16" thickBot="1" x14ac:dyDescent="0.25">
      <c r="A3" s="502" t="s">
        <v>20</v>
      </c>
      <c r="B3" s="503" t="s">
        <v>1671</v>
      </c>
      <c r="C3" s="93"/>
    </row>
    <row r="4" spans="1:5" ht="16" thickBot="1" x14ac:dyDescent="0.25">
      <c r="A4" s="93"/>
      <c r="B4" s="244"/>
      <c r="C4" s="93"/>
    </row>
    <row r="5" spans="1:5" ht="16" thickBot="1" x14ac:dyDescent="0.25">
      <c r="A5" s="505" t="s">
        <v>1451</v>
      </c>
      <c r="B5" s="510" t="s">
        <v>2073</v>
      </c>
    </row>
    <row r="6" spans="1:5" ht="16" thickBot="1" x14ac:dyDescent="0.25">
      <c r="A6" s="506" t="s">
        <v>42</v>
      </c>
      <c r="B6" s="504">
        <v>1113189208.1956112</v>
      </c>
      <c r="E6" s="164"/>
    </row>
    <row r="7" spans="1:5" x14ac:dyDescent="0.2">
      <c r="A7" s="507" t="s">
        <v>1870</v>
      </c>
      <c r="B7" s="342">
        <v>257500000</v>
      </c>
      <c r="E7" s="164"/>
    </row>
    <row r="8" spans="1:5" x14ac:dyDescent="0.2">
      <c r="A8" s="508" t="s">
        <v>1031</v>
      </c>
      <c r="B8" s="342">
        <v>50000</v>
      </c>
      <c r="E8" s="164"/>
    </row>
    <row r="9" spans="1:5" x14ac:dyDescent="0.2">
      <c r="A9" s="508" t="s">
        <v>285</v>
      </c>
      <c r="B9" s="342">
        <v>4662339.2183183972</v>
      </c>
      <c r="E9" s="164"/>
    </row>
    <row r="10" spans="1:5" x14ac:dyDescent="0.2">
      <c r="A10" s="508" t="s">
        <v>1933</v>
      </c>
      <c r="B10" s="342">
        <v>477810.4</v>
      </c>
      <c r="E10" s="164"/>
    </row>
    <row r="11" spans="1:5" x14ac:dyDescent="0.2">
      <c r="A11" s="508" t="s">
        <v>532</v>
      </c>
      <c r="B11" s="342">
        <v>200000</v>
      </c>
      <c r="E11" s="164"/>
    </row>
    <row r="12" spans="1:5" x14ac:dyDescent="0.2">
      <c r="A12" s="508" t="s">
        <v>536</v>
      </c>
      <c r="B12" s="342">
        <v>100000</v>
      </c>
      <c r="E12" s="164"/>
    </row>
    <row r="13" spans="1:5" x14ac:dyDescent="0.2">
      <c r="A13" s="508" t="s">
        <v>539</v>
      </c>
      <c r="B13" s="342">
        <v>120000</v>
      </c>
    </row>
    <row r="14" spans="1:5" x14ac:dyDescent="0.2">
      <c r="A14" s="508" t="s">
        <v>1894</v>
      </c>
      <c r="B14" s="342">
        <v>11384818.51</v>
      </c>
    </row>
    <row r="15" spans="1:5" x14ac:dyDescent="0.2">
      <c r="A15" s="508" t="s">
        <v>176</v>
      </c>
      <c r="B15" s="342">
        <v>800380.42</v>
      </c>
    </row>
    <row r="16" spans="1:5" x14ac:dyDescent="0.2">
      <c r="A16" s="508" t="s">
        <v>349</v>
      </c>
      <c r="B16" s="342">
        <v>4703865.3590139262</v>
      </c>
    </row>
    <row r="17" spans="1:2" x14ac:dyDescent="0.2">
      <c r="A17" s="508" t="s">
        <v>1029</v>
      </c>
      <c r="B17" s="342">
        <v>1020614.20045</v>
      </c>
    </row>
    <row r="18" spans="1:2" x14ac:dyDescent="0.2">
      <c r="A18" s="508" t="s">
        <v>336</v>
      </c>
      <c r="B18" s="342">
        <v>1986136.5404929598</v>
      </c>
    </row>
    <row r="19" spans="1:2" x14ac:dyDescent="0.2">
      <c r="A19" s="508" t="s">
        <v>959</v>
      </c>
      <c r="B19" s="342">
        <v>699940</v>
      </c>
    </row>
    <row r="20" spans="1:2" x14ac:dyDescent="0.2">
      <c r="A20" s="508" t="s">
        <v>651</v>
      </c>
      <c r="B20" s="342">
        <v>758876.41458161536</v>
      </c>
    </row>
    <row r="21" spans="1:2" x14ac:dyDescent="0.2">
      <c r="A21" s="508" t="s">
        <v>1807</v>
      </c>
      <c r="B21" s="342">
        <v>4227109</v>
      </c>
    </row>
    <row r="22" spans="1:2" x14ac:dyDescent="0.2">
      <c r="A22" s="508" t="s">
        <v>1777</v>
      </c>
      <c r="B22" s="342">
        <v>22288909.279259998</v>
      </c>
    </row>
    <row r="23" spans="1:2" x14ac:dyDescent="0.2">
      <c r="A23" s="508" t="s">
        <v>983</v>
      </c>
      <c r="B23" s="342">
        <v>1000000</v>
      </c>
    </row>
    <row r="24" spans="1:2" x14ac:dyDescent="0.2">
      <c r="A24" s="508" t="s">
        <v>1909</v>
      </c>
      <c r="B24" s="342">
        <v>2079615.75</v>
      </c>
    </row>
    <row r="25" spans="1:2" x14ac:dyDescent="0.2">
      <c r="A25" s="508" t="s">
        <v>341</v>
      </c>
      <c r="B25" s="342">
        <v>10539073.854996424</v>
      </c>
    </row>
    <row r="26" spans="1:2" x14ac:dyDescent="0.2">
      <c r="A26" s="508" t="s">
        <v>1778</v>
      </c>
      <c r="B26" s="342">
        <v>7329828</v>
      </c>
    </row>
    <row r="27" spans="1:2" x14ac:dyDescent="0.2">
      <c r="A27" s="508" t="s">
        <v>687</v>
      </c>
      <c r="B27" s="342">
        <v>88000</v>
      </c>
    </row>
    <row r="28" spans="1:2" x14ac:dyDescent="0.2">
      <c r="A28" s="508" t="s">
        <v>688</v>
      </c>
      <c r="B28" s="342">
        <v>320000</v>
      </c>
    </row>
    <row r="29" spans="1:2" x14ac:dyDescent="0.2">
      <c r="A29" s="508" t="s">
        <v>1790</v>
      </c>
      <c r="B29" s="342">
        <v>17162062.539999999</v>
      </c>
    </row>
    <row r="30" spans="1:2" x14ac:dyDescent="0.2">
      <c r="A30" s="508" t="s">
        <v>1880</v>
      </c>
      <c r="B30" s="342">
        <v>283914.21000000002</v>
      </c>
    </row>
    <row r="31" spans="1:2" x14ac:dyDescent="0.2">
      <c r="A31" s="508" t="s">
        <v>706</v>
      </c>
      <c r="B31" s="342">
        <v>4600000</v>
      </c>
    </row>
    <row r="32" spans="1:2" x14ac:dyDescent="0.2">
      <c r="A32" s="508" t="s">
        <v>1922</v>
      </c>
      <c r="B32" s="342">
        <v>2099958</v>
      </c>
    </row>
    <row r="33" spans="1:2" x14ac:dyDescent="0.2">
      <c r="A33" s="508" t="s">
        <v>330</v>
      </c>
      <c r="B33" s="342">
        <v>82610.840385149917</v>
      </c>
    </row>
    <row r="34" spans="1:2" x14ac:dyDescent="0.2">
      <c r="A34" s="508" t="s">
        <v>1939</v>
      </c>
      <c r="B34" s="342">
        <v>124493051.06</v>
      </c>
    </row>
    <row r="35" spans="1:2" x14ac:dyDescent="0.2">
      <c r="A35" s="508" t="s">
        <v>1905</v>
      </c>
      <c r="B35" s="342">
        <v>26018406.57</v>
      </c>
    </row>
    <row r="36" spans="1:2" x14ac:dyDescent="0.2">
      <c r="A36" s="508" t="s">
        <v>1908</v>
      </c>
      <c r="B36" s="342">
        <v>14407586.699999999</v>
      </c>
    </row>
    <row r="37" spans="1:2" x14ac:dyDescent="0.2">
      <c r="A37" s="508" t="s">
        <v>691</v>
      </c>
      <c r="B37" s="342">
        <v>297677</v>
      </c>
    </row>
    <row r="38" spans="1:2" x14ac:dyDescent="0.2">
      <c r="A38" s="508" t="s">
        <v>827</v>
      </c>
      <c r="B38" s="342">
        <v>18000000</v>
      </c>
    </row>
    <row r="39" spans="1:2" x14ac:dyDescent="0.2">
      <c r="A39" s="508" t="s">
        <v>1435</v>
      </c>
      <c r="B39" s="342">
        <v>356417.69774936943</v>
      </c>
    </row>
    <row r="40" spans="1:2" x14ac:dyDescent="0.2">
      <c r="A40" s="508" t="s">
        <v>1817</v>
      </c>
      <c r="B40" s="342">
        <v>9553266.3399999999</v>
      </c>
    </row>
    <row r="41" spans="1:2" x14ac:dyDescent="0.2">
      <c r="A41" s="508" t="s">
        <v>1794</v>
      </c>
      <c r="B41" s="342">
        <v>18026580</v>
      </c>
    </row>
    <row r="42" spans="1:2" x14ac:dyDescent="0.2">
      <c r="A42" s="508" t="s">
        <v>1943</v>
      </c>
      <c r="B42" s="342">
        <v>16996399.050000001</v>
      </c>
    </row>
    <row r="43" spans="1:2" x14ac:dyDescent="0.2">
      <c r="A43" s="508" t="s">
        <v>1929</v>
      </c>
      <c r="B43" s="342">
        <v>2205799.62</v>
      </c>
    </row>
    <row r="44" spans="1:2" x14ac:dyDescent="0.2">
      <c r="A44" s="508" t="s">
        <v>1069</v>
      </c>
      <c r="B44" s="342">
        <v>140693.51867147477</v>
      </c>
    </row>
    <row r="45" spans="1:2" x14ac:dyDescent="0.2">
      <c r="A45" s="508" t="s">
        <v>1792</v>
      </c>
      <c r="B45" s="342">
        <v>3978000</v>
      </c>
    </row>
    <row r="46" spans="1:2" x14ac:dyDescent="0.2">
      <c r="A46" s="508" t="s">
        <v>261</v>
      </c>
      <c r="B46" s="342">
        <v>4292260.32</v>
      </c>
    </row>
    <row r="47" spans="1:2" x14ac:dyDescent="0.2">
      <c r="A47" s="508" t="s">
        <v>1918</v>
      </c>
      <c r="B47" s="342">
        <v>45749.88</v>
      </c>
    </row>
    <row r="48" spans="1:2" x14ac:dyDescent="0.2">
      <c r="A48" s="508" t="s">
        <v>995</v>
      </c>
      <c r="B48" s="342">
        <v>27298.518</v>
      </c>
    </row>
    <row r="49" spans="1:2" x14ac:dyDescent="0.2">
      <c r="A49" s="508" t="s">
        <v>344</v>
      </c>
      <c r="B49" s="342">
        <v>2017516.0497540913</v>
      </c>
    </row>
    <row r="50" spans="1:2" x14ac:dyDescent="0.2">
      <c r="A50" s="508" t="s">
        <v>241</v>
      </c>
      <c r="B50" s="342">
        <v>853722.37</v>
      </c>
    </row>
    <row r="51" spans="1:2" x14ac:dyDescent="0.2">
      <c r="A51" s="508" t="s">
        <v>689</v>
      </c>
      <c r="B51" s="342">
        <v>60000</v>
      </c>
    </row>
    <row r="52" spans="1:2" x14ac:dyDescent="0.2">
      <c r="A52" s="508" t="s">
        <v>690</v>
      </c>
      <c r="B52" s="342">
        <v>250000</v>
      </c>
    </row>
    <row r="53" spans="1:2" x14ac:dyDescent="0.2">
      <c r="A53" s="508" t="s">
        <v>708</v>
      </c>
      <c r="B53" s="342">
        <v>10000000</v>
      </c>
    </row>
    <row r="54" spans="1:2" x14ac:dyDescent="0.2">
      <c r="A54" s="508" t="s">
        <v>1805</v>
      </c>
      <c r="B54" s="342">
        <v>2975884.74</v>
      </c>
    </row>
    <row r="55" spans="1:2" x14ac:dyDescent="0.2">
      <c r="A55" s="508" t="s">
        <v>1030</v>
      </c>
      <c r="B55" s="342">
        <v>475632.43194000004</v>
      </c>
    </row>
    <row r="56" spans="1:2" x14ac:dyDescent="0.2">
      <c r="A56" s="508" t="s">
        <v>324</v>
      </c>
      <c r="B56" s="342">
        <v>42207.203073026962</v>
      </c>
    </row>
    <row r="57" spans="1:2" x14ac:dyDescent="0.2">
      <c r="A57" s="508" t="s">
        <v>1952</v>
      </c>
      <c r="B57" s="342">
        <v>4721464.28</v>
      </c>
    </row>
    <row r="58" spans="1:2" x14ac:dyDescent="0.2">
      <c r="A58" s="508" t="s">
        <v>820</v>
      </c>
      <c r="B58" s="342">
        <v>9932678.9106366243</v>
      </c>
    </row>
    <row r="59" spans="1:2" x14ac:dyDescent="0.2">
      <c r="A59" s="508" t="s">
        <v>626</v>
      </c>
      <c r="B59" s="342">
        <v>491979.01362902491</v>
      </c>
    </row>
    <row r="60" spans="1:2" x14ac:dyDescent="0.2">
      <c r="A60" s="508" t="s">
        <v>2187</v>
      </c>
      <c r="B60" s="342">
        <v>9265000</v>
      </c>
    </row>
    <row r="61" spans="1:2" x14ac:dyDescent="0.2">
      <c r="A61" s="508" t="s">
        <v>2198</v>
      </c>
      <c r="B61" s="342">
        <v>600590</v>
      </c>
    </row>
    <row r="62" spans="1:2" x14ac:dyDescent="0.2">
      <c r="A62" s="508" t="s">
        <v>2203</v>
      </c>
      <c r="B62" s="342">
        <v>382740.42000000004</v>
      </c>
    </row>
    <row r="63" spans="1:2" x14ac:dyDescent="0.2">
      <c r="A63" s="508" t="s">
        <v>2204</v>
      </c>
      <c r="B63" s="342">
        <v>130800.00000000001</v>
      </c>
    </row>
    <row r="64" spans="1:2" x14ac:dyDescent="0.2">
      <c r="A64" s="508" t="s">
        <v>2232</v>
      </c>
      <c r="B64" s="342">
        <v>1186635.6838218304</v>
      </c>
    </row>
    <row r="65" spans="1:2" x14ac:dyDescent="0.2">
      <c r="A65" s="508" t="s">
        <v>2233</v>
      </c>
      <c r="B65" s="342">
        <v>361759.07784660591</v>
      </c>
    </row>
    <row r="66" spans="1:2" x14ac:dyDescent="0.2">
      <c r="A66" s="508" t="s">
        <v>2235</v>
      </c>
      <c r="B66" s="342">
        <v>560410.83417057607</v>
      </c>
    </row>
    <row r="67" spans="1:2" x14ac:dyDescent="0.2">
      <c r="A67" s="508" t="s">
        <v>2224</v>
      </c>
      <c r="B67" s="342">
        <v>7284911</v>
      </c>
    </row>
    <row r="68" spans="1:2" x14ac:dyDescent="0.2">
      <c r="A68" s="508" t="s">
        <v>2127</v>
      </c>
      <c r="B68" s="342">
        <v>10627298.25612</v>
      </c>
    </row>
    <row r="69" spans="1:2" x14ac:dyDescent="0.2">
      <c r="A69" s="508" t="s">
        <v>2391</v>
      </c>
      <c r="B69" s="342">
        <v>39000</v>
      </c>
    </row>
    <row r="70" spans="1:2" x14ac:dyDescent="0.2">
      <c r="A70" s="508" t="s">
        <v>2371</v>
      </c>
      <c r="B70" s="342">
        <v>4143961.4946600003</v>
      </c>
    </row>
    <row r="71" spans="1:2" x14ac:dyDescent="0.2">
      <c r="A71" s="508" t="s">
        <v>2290</v>
      </c>
      <c r="B71" s="342">
        <v>29839126</v>
      </c>
    </row>
    <row r="72" spans="1:2" x14ac:dyDescent="0.2">
      <c r="A72" s="508" t="s">
        <v>2301</v>
      </c>
      <c r="B72" s="342">
        <v>213953865</v>
      </c>
    </row>
    <row r="73" spans="1:2" x14ac:dyDescent="0.2">
      <c r="A73" s="508" t="s">
        <v>2304</v>
      </c>
      <c r="B73" s="342">
        <v>35000000</v>
      </c>
    </row>
    <row r="74" spans="1:2" x14ac:dyDescent="0.2">
      <c r="A74" s="508" t="s">
        <v>2299</v>
      </c>
      <c r="B74" s="342">
        <v>46000000</v>
      </c>
    </row>
    <row r="75" spans="1:2" x14ac:dyDescent="0.2">
      <c r="A75" s="508" t="s">
        <v>2292</v>
      </c>
      <c r="B75" s="342">
        <v>18000000</v>
      </c>
    </row>
    <row r="76" spans="1:2" x14ac:dyDescent="0.2">
      <c r="A76" s="508" t="s">
        <v>2303</v>
      </c>
      <c r="B76" s="342">
        <v>50000000</v>
      </c>
    </row>
    <row r="77" spans="1:2" ht="16" thickBot="1" x14ac:dyDescent="0.25">
      <c r="A77" s="509" t="s">
        <v>2345</v>
      </c>
      <c r="B77" s="342">
        <v>58586976.618040144</v>
      </c>
    </row>
    <row r="78" spans="1:2" ht="16" thickBot="1" x14ac:dyDescent="0.25">
      <c r="A78" s="506" t="s">
        <v>2619</v>
      </c>
      <c r="B78" s="341">
        <v>1726473989.7003796</v>
      </c>
    </row>
    <row r="79" spans="1:2" x14ac:dyDescent="0.2">
      <c r="A79" s="507" t="s">
        <v>234</v>
      </c>
      <c r="B79" s="342">
        <v>65869.211593727654</v>
      </c>
    </row>
    <row r="80" spans="1:2" x14ac:dyDescent="0.2">
      <c r="A80" s="508" t="s">
        <v>743</v>
      </c>
      <c r="B80" s="342">
        <v>11018075.135739809</v>
      </c>
    </row>
    <row r="81" spans="1:2" x14ac:dyDescent="0.2">
      <c r="A81" s="508" t="s">
        <v>215</v>
      </c>
      <c r="B81" s="342">
        <v>1618315.6</v>
      </c>
    </row>
    <row r="82" spans="1:2" x14ac:dyDescent="0.2">
      <c r="A82" s="508" t="s">
        <v>744</v>
      </c>
      <c r="B82" s="342">
        <v>33192177.744811736</v>
      </c>
    </row>
    <row r="83" spans="1:2" x14ac:dyDescent="0.2">
      <c r="A83" s="508" t="s">
        <v>742</v>
      </c>
      <c r="B83" s="342">
        <v>21972607.673062816</v>
      </c>
    </row>
    <row r="84" spans="1:2" x14ac:dyDescent="0.2">
      <c r="A84" s="508" t="s">
        <v>741</v>
      </c>
      <c r="B84" s="342">
        <v>26293504.31684288</v>
      </c>
    </row>
    <row r="85" spans="1:2" x14ac:dyDescent="0.2">
      <c r="A85" s="508" t="s">
        <v>740</v>
      </c>
      <c r="B85" s="342">
        <v>30473279.039964929</v>
      </c>
    </row>
    <row r="86" spans="1:2" x14ac:dyDescent="0.2">
      <c r="A86" s="508" t="s">
        <v>232</v>
      </c>
      <c r="B86" s="342">
        <v>245911.72328324988</v>
      </c>
    </row>
    <row r="87" spans="1:2" x14ac:dyDescent="0.2">
      <c r="A87" s="508" t="s">
        <v>216</v>
      </c>
      <c r="B87" s="342">
        <v>11723400</v>
      </c>
    </row>
    <row r="88" spans="1:2" x14ac:dyDescent="0.2">
      <c r="A88" s="508" t="s">
        <v>224</v>
      </c>
      <c r="B88" s="342">
        <v>8435309.9988800008</v>
      </c>
    </row>
    <row r="89" spans="1:2" x14ac:dyDescent="0.2">
      <c r="A89" s="508" t="s">
        <v>746</v>
      </c>
      <c r="B89" s="342">
        <v>12469462.954978714</v>
      </c>
    </row>
    <row r="90" spans="1:2" x14ac:dyDescent="0.2">
      <c r="A90" s="508" t="s">
        <v>233</v>
      </c>
      <c r="B90" s="342">
        <v>87825.615458303539</v>
      </c>
    </row>
    <row r="91" spans="1:2" x14ac:dyDescent="0.2">
      <c r="A91" s="508" t="s">
        <v>229</v>
      </c>
      <c r="B91" s="342">
        <v>698260.96126863698</v>
      </c>
    </row>
    <row r="92" spans="1:2" x14ac:dyDescent="0.2">
      <c r="A92" s="508" t="s">
        <v>220</v>
      </c>
      <c r="B92" s="342">
        <v>162143784.00720185</v>
      </c>
    </row>
    <row r="93" spans="1:2" x14ac:dyDescent="0.2">
      <c r="A93" s="508" t="s">
        <v>209</v>
      </c>
      <c r="B93" s="342">
        <v>1284010.4980003976</v>
      </c>
    </row>
    <row r="94" spans="1:2" x14ac:dyDescent="0.2">
      <c r="A94" s="508" t="s">
        <v>726</v>
      </c>
      <c r="B94" s="342">
        <v>77493.190110267824</v>
      </c>
    </row>
    <row r="95" spans="1:2" x14ac:dyDescent="0.2">
      <c r="A95" s="508" t="s">
        <v>214</v>
      </c>
      <c r="B95" s="342">
        <v>9229470.0340199992</v>
      </c>
    </row>
    <row r="96" spans="1:2" x14ac:dyDescent="0.2">
      <c r="A96" s="508" t="s">
        <v>444</v>
      </c>
      <c r="B96" s="342">
        <v>235185.8</v>
      </c>
    </row>
    <row r="97" spans="1:2" x14ac:dyDescent="0.2">
      <c r="A97" s="508" t="s">
        <v>1066</v>
      </c>
      <c r="B97" s="342">
        <v>24280.863419645928</v>
      </c>
    </row>
    <row r="98" spans="1:2" x14ac:dyDescent="0.2">
      <c r="A98" s="508" t="s">
        <v>2079</v>
      </c>
      <c r="B98" s="342">
        <v>16780.472948804403</v>
      </c>
    </row>
    <row r="99" spans="1:2" x14ac:dyDescent="0.2">
      <c r="A99" s="508" t="s">
        <v>731</v>
      </c>
      <c r="B99" s="342">
        <v>6576685.6439085538</v>
      </c>
    </row>
    <row r="100" spans="1:2" x14ac:dyDescent="0.2">
      <c r="A100" s="508" t="s">
        <v>612</v>
      </c>
      <c r="B100" s="342">
        <v>51662.126740178552</v>
      </c>
    </row>
    <row r="101" spans="1:2" x14ac:dyDescent="0.2">
      <c r="A101" s="508" t="s">
        <v>613</v>
      </c>
      <c r="B101" s="342">
        <v>197233.54105551704</v>
      </c>
    </row>
    <row r="102" spans="1:2" x14ac:dyDescent="0.2">
      <c r="A102" s="508" t="s">
        <v>739</v>
      </c>
      <c r="B102" s="342">
        <v>21734285.198857103</v>
      </c>
    </row>
    <row r="103" spans="1:2" x14ac:dyDescent="0.2">
      <c r="A103" s="508" t="s">
        <v>611</v>
      </c>
      <c r="B103" s="342">
        <v>4712499.2357879896</v>
      </c>
    </row>
    <row r="104" spans="1:2" x14ac:dyDescent="0.2">
      <c r="A104" s="508" t="s">
        <v>606</v>
      </c>
      <c r="B104" s="342">
        <v>3125763.4254590906</v>
      </c>
    </row>
    <row r="105" spans="1:2" x14ac:dyDescent="0.2">
      <c r="A105" s="508" t="s">
        <v>472</v>
      </c>
      <c r="B105" s="342">
        <v>112889184</v>
      </c>
    </row>
    <row r="106" spans="1:2" x14ac:dyDescent="0.2">
      <c r="A106" s="508" t="s">
        <v>609</v>
      </c>
      <c r="B106" s="342">
        <v>14084838.527336443</v>
      </c>
    </row>
    <row r="107" spans="1:2" x14ac:dyDescent="0.2">
      <c r="A107" s="508" t="s">
        <v>616</v>
      </c>
      <c r="B107" s="342">
        <v>7762073.3812609222</v>
      </c>
    </row>
    <row r="108" spans="1:2" x14ac:dyDescent="0.2">
      <c r="A108" s="508" t="s">
        <v>614</v>
      </c>
      <c r="B108" s="342">
        <v>309972.7604410713</v>
      </c>
    </row>
    <row r="109" spans="1:2" x14ac:dyDescent="0.2">
      <c r="A109" s="508" t="s">
        <v>725</v>
      </c>
      <c r="B109" s="342">
        <v>9625733.5626781825</v>
      </c>
    </row>
    <row r="110" spans="1:2" x14ac:dyDescent="0.2">
      <c r="A110" s="508" t="s">
        <v>468</v>
      </c>
      <c r="B110" s="342">
        <v>27893729.68</v>
      </c>
    </row>
    <row r="111" spans="1:2" x14ac:dyDescent="0.2">
      <c r="A111" s="508" t="s">
        <v>748</v>
      </c>
      <c r="B111" s="342">
        <v>516621.26740178547</v>
      </c>
    </row>
    <row r="112" spans="1:2" x14ac:dyDescent="0.2">
      <c r="A112" s="508" t="s">
        <v>235</v>
      </c>
      <c r="B112" s="342">
        <v>491527.88193038834</v>
      </c>
    </row>
    <row r="113" spans="1:2" x14ac:dyDescent="0.2">
      <c r="A113" s="508" t="s">
        <v>608</v>
      </c>
      <c r="B113" s="342">
        <v>791847.7862475951</v>
      </c>
    </row>
    <row r="114" spans="1:2" x14ac:dyDescent="0.2">
      <c r="A114" s="508" t="s">
        <v>964</v>
      </c>
      <c r="B114" s="342">
        <v>207682</v>
      </c>
    </row>
    <row r="115" spans="1:2" x14ac:dyDescent="0.2">
      <c r="A115" s="508" t="s">
        <v>728</v>
      </c>
      <c r="B115" s="342">
        <v>5194876.2343758512</v>
      </c>
    </row>
    <row r="116" spans="1:2" x14ac:dyDescent="0.2">
      <c r="A116" s="508" t="s">
        <v>648</v>
      </c>
      <c r="B116" s="342">
        <v>650411.60941888927</v>
      </c>
    </row>
    <row r="117" spans="1:2" x14ac:dyDescent="0.2">
      <c r="A117" s="508" t="s">
        <v>225</v>
      </c>
      <c r="B117" s="342">
        <v>5917996.9723885907</v>
      </c>
    </row>
    <row r="118" spans="1:2" x14ac:dyDescent="0.2">
      <c r="A118" s="508" t="s">
        <v>238</v>
      </c>
      <c r="B118" s="342">
        <v>10016650.011895824</v>
      </c>
    </row>
    <row r="119" spans="1:2" x14ac:dyDescent="0.2">
      <c r="A119" s="508" t="s">
        <v>654</v>
      </c>
      <c r="B119" s="342">
        <v>211022.64830646204</v>
      </c>
    </row>
    <row r="120" spans="1:2" x14ac:dyDescent="0.2">
      <c r="A120" s="508" t="s">
        <v>1742</v>
      </c>
      <c r="B120" s="342">
        <v>35390120</v>
      </c>
    </row>
    <row r="121" spans="1:2" x14ac:dyDescent="0.2">
      <c r="A121" s="508" t="s">
        <v>724</v>
      </c>
      <c r="B121" s="342">
        <v>886593.31950892799</v>
      </c>
    </row>
    <row r="122" spans="1:2" x14ac:dyDescent="0.2">
      <c r="A122" s="508" t="s">
        <v>620</v>
      </c>
      <c r="B122" s="342">
        <v>182883.92866023208</v>
      </c>
    </row>
    <row r="123" spans="1:2" x14ac:dyDescent="0.2">
      <c r="A123" s="508" t="s">
        <v>619</v>
      </c>
      <c r="B123" s="342">
        <v>182883.92866023208</v>
      </c>
    </row>
    <row r="124" spans="1:2" x14ac:dyDescent="0.2">
      <c r="A124" s="508" t="s">
        <v>618</v>
      </c>
      <c r="B124" s="342">
        <v>182883.92866023208</v>
      </c>
    </row>
    <row r="125" spans="1:2" x14ac:dyDescent="0.2">
      <c r="A125" s="508" t="s">
        <v>635</v>
      </c>
      <c r="B125" s="342">
        <v>182883.92866023208</v>
      </c>
    </row>
    <row r="126" spans="1:2" x14ac:dyDescent="0.2">
      <c r="A126" s="508" t="s">
        <v>745</v>
      </c>
      <c r="B126" s="342">
        <v>2217492.1280196011</v>
      </c>
    </row>
    <row r="127" spans="1:2" x14ac:dyDescent="0.2">
      <c r="A127" s="508" t="s">
        <v>375</v>
      </c>
      <c r="B127" s="342">
        <v>12458252.1335</v>
      </c>
    </row>
    <row r="128" spans="1:2" x14ac:dyDescent="0.2">
      <c r="A128" s="508" t="s">
        <v>218</v>
      </c>
      <c r="B128" s="342">
        <v>27323698.409089293</v>
      </c>
    </row>
    <row r="129" spans="1:2" x14ac:dyDescent="0.2">
      <c r="A129" s="508" t="s">
        <v>273</v>
      </c>
      <c r="B129" s="342">
        <v>1180618.2550947666</v>
      </c>
    </row>
    <row r="130" spans="1:2" x14ac:dyDescent="0.2">
      <c r="A130" s="508" t="s">
        <v>297</v>
      </c>
      <c r="B130" s="342">
        <v>618216.69120696897</v>
      </c>
    </row>
    <row r="131" spans="1:2" x14ac:dyDescent="0.2">
      <c r="A131" s="508" t="s">
        <v>1067</v>
      </c>
      <c r="B131" s="342">
        <v>20849.689175193322</v>
      </c>
    </row>
    <row r="132" spans="1:2" x14ac:dyDescent="0.2">
      <c r="A132" s="508" t="s">
        <v>738</v>
      </c>
      <c r="B132" s="342">
        <v>34732480.313232183</v>
      </c>
    </row>
    <row r="133" spans="1:2" x14ac:dyDescent="0.2">
      <c r="A133" s="508" t="s">
        <v>212</v>
      </c>
      <c r="B133" s="342">
        <v>2678794.1968387319</v>
      </c>
    </row>
    <row r="134" spans="1:2" x14ac:dyDescent="0.2">
      <c r="A134" s="508" t="s">
        <v>1436</v>
      </c>
      <c r="B134" s="342">
        <v>14877426.617605612</v>
      </c>
    </row>
    <row r="135" spans="1:2" x14ac:dyDescent="0.2">
      <c r="A135" s="508" t="s">
        <v>442</v>
      </c>
      <c r="B135" s="342">
        <v>225000000</v>
      </c>
    </row>
    <row r="136" spans="1:2" x14ac:dyDescent="0.2">
      <c r="A136" s="508" t="s">
        <v>607</v>
      </c>
      <c r="B136" s="342">
        <v>4479399.1080500754</v>
      </c>
    </row>
    <row r="137" spans="1:2" x14ac:dyDescent="0.2">
      <c r="A137" s="508" t="s">
        <v>617</v>
      </c>
      <c r="B137" s="342">
        <v>1112478.5984215455</v>
      </c>
    </row>
    <row r="138" spans="1:2" x14ac:dyDescent="0.2">
      <c r="A138" s="508" t="s">
        <v>727</v>
      </c>
      <c r="B138" s="342">
        <v>5346024.618332142</v>
      </c>
    </row>
    <row r="139" spans="1:2" x14ac:dyDescent="0.2">
      <c r="A139" s="508" t="s">
        <v>1020</v>
      </c>
      <c r="B139" s="342">
        <v>583333.33333333337</v>
      </c>
    </row>
    <row r="140" spans="1:2" x14ac:dyDescent="0.2">
      <c r="A140" s="508" t="s">
        <v>985</v>
      </c>
      <c r="B140" s="342">
        <v>258310.63370089277</v>
      </c>
    </row>
    <row r="141" spans="1:2" x14ac:dyDescent="0.2">
      <c r="A141" s="508" t="s">
        <v>888</v>
      </c>
      <c r="B141" s="342">
        <v>1094751.2897085142</v>
      </c>
    </row>
    <row r="142" spans="1:2" x14ac:dyDescent="0.2">
      <c r="A142" s="508" t="s">
        <v>615</v>
      </c>
      <c r="B142" s="342">
        <v>1319607.399908623</v>
      </c>
    </row>
    <row r="143" spans="1:2" x14ac:dyDescent="0.2">
      <c r="A143" s="508" t="s">
        <v>610</v>
      </c>
      <c r="B143" s="342">
        <v>2462317.332747465</v>
      </c>
    </row>
    <row r="144" spans="1:2" x14ac:dyDescent="0.2">
      <c r="A144" s="508" t="s">
        <v>729</v>
      </c>
      <c r="B144" s="342">
        <v>16574605.963298533</v>
      </c>
    </row>
    <row r="145" spans="1:2" x14ac:dyDescent="0.2">
      <c r="A145" s="508" t="s">
        <v>734</v>
      </c>
      <c r="B145" s="342">
        <v>83812576.185492516</v>
      </c>
    </row>
    <row r="146" spans="1:2" x14ac:dyDescent="0.2">
      <c r="A146" s="508" t="s">
        <v>240</v>
      </c>
      <c r="B146" s="342">
        <v>1412653.019599749</v>
      </c>
    </row>
    <row r="147" spans="1:2" x14ac:dyDescent="0.2">
      <c r="A147" s="508" t="s">
        <v>747</v>
      </c>
      <c r="B147" s="342">
        <v>5424402.6373895928</v>
      </c>
    </row>
    <row r="148" spans="1:2" x14ac:dyDescent="0.2">
      <c r="A148" s="508" t="s">
        <v>732</v>
      </c>
      <c r="B148" s="342">
        <v>8768914.1911892425</v>
      </c>
    </row>
    <row r="149" spans="1:2" x14ac:dyDescent="0.2">
      <c r="A149" s="508" t="s">
        <v>818</v>
      </c>
      <c r="B149" s="342">
        <v>22617.733960225654</v>
      </c>
    </row>
    <row r="150" spans="1:2" x14ac:dyDescent="0.2">
      <c r="A150" s="508" t="s">
        <v>730</v>
      </c>
      <c r="B150" s="342">
        <v>11165750.737111608</v>
      </c>
    </row>
    <row r="151" spans="1:2" x14ac:dyDescent="0.2">
      <c r="A151" s="508" t="s">
        <v>219</v>
      </c>
      <c r="B151" s="342">
        <v>8423646.6600000001</v>
      </c>
    </row>
    <row r="152" spans="1:2" x14ac:dyDescent="0.2">
      <c r="A152" s="508" t="s">
        <v>956</v>
      </c>
      <c r="B152" s="342">
        <v>48500</v>
      </c>
    </row>
    <row r="153" spans="1:2" x14ac:dyDescent="0.2">
      <c r="A153" s="508" t="s">
        <v>736</v>
      </c>
      <c r="B153" s="342">
        <v>19218265.105025828</v>
      </c>
    </row>
    <row r="154" spans="1:2" x14ac:dyDescent="0.2">
      <c r="A154" s="508" t="s">
        <v>645</v>
      </c>
      <c r="B154" s="342">
        <v>1432273.0358938186</v>
      </c>
    </row>
    <row r="155" spans="1:2" x14ac:dyDescent="0.2">
      <c r="A155" s="508" t="s">
        <v>737</v>
      </c>
      <c r="B155" s="342">
        <v>26414345.157880068</v>
      </c>
    </row>
    <row r="156" spans="1:2" x14ac:dyDescent="0.2">
      <c r="A156" s="508" t="s">
        <v>733</v>
      </c>
      <c r="B156" s="342">
        <v>3018650.7220921875</v>
      </c>
    </row>
    <row r="157" spans="1:2" x14ac:dyDescent="0.2">
      <c r="A157" s="508" t="s">
        <v>735</v>
      </c>
      <c r="B157" s="342">
        <v>33280938.150289916</v>
      </c>
    </row>
    <row r="158" spans="1:2" x14ac:dyDescent="0.2">
      <c r="A158" s="508" t="s">
        <v>362</v>
      </c>
      <c r="B158" s="342">
        <v>1643635.0982646428</v>
      </c>
    </row>
    <row r="159" spans="1:2" x14ac:dyDescent="0.2">
      <c r="A159" s="508" t="s">
        <v>2176</v>
      </c>
      <c r="B159" s="342">
        <v>514800</v>
      </c>
    </row>
    <row r="160" spans="1:2" x14ac:dyDescent="0.2">
      <c r="A160" s="508" t="s">
        <v>2177</v>
      </c>
      <c r="B160" s="342">
        <v>585000</v>
      </c>
    </row>
    <row r="161" spans="1:2" x14ac:dyDescent="0.2">
      <c r="A161" s="508" t="s">
        <v>2178</v>
      </c>
      <c r="B161" s="342">
        <v>331500</v>
      </c>
    </row>
    <row r="162" spans="1:2" x14ac:dyDescent="0.2">
      <c r="A162" s="508" t="s">
        <v>2166</v>
      </c>
      <c r="B162" s="342">
        <v>35869640.053208627</v>
      </c>
    </row>
    <row r="163" spans="1:2" x14ac:dyDescent="0.2">
      <c r="A163" s="508" t="s">
        <v>2165</v>
      </c>
      <c r="B163" s="342">
        <v>180187255.39565289</v>
      </c>
    </row>
    <row r="164" spans="1:2" x14ac:dyDescent="0.2">
      <c r="A164" s="508" t="s">
        <v>2123</v>
      </c>
      <c r="B164" s="342">
        <v>132689.70000000001</v>
      </c>
    </row>
    <row r="165" spans="1:2" x14ac:dyDescent="0.2">
      <c r="A165" s="508" t="s">
        <v>2175</v>
      </c>
      <c r="B165" s="342">
        <v>10705039.651799999</v>
      </c>
    </row>
    <row r="166" spans="1:2" x14ac:dyDescent="0.2">
      <c r="A166" s="508" t="s">
        <v>2173</v>
      </c>
      <c r="B166" s="342">
        <v>15115043.25708</v>
      </c>
    </row>
    <row r="167" spans="1:2" x14ac:dyDescent="0.2">
      <c r="A167" s="508" t="s">
        <v>2168</v>
      </c>
      <c r="B167" s="342">
        <v>91357960.100940004</v>
      </c>
    </row>
    <row r="168" spans="1:2" x14ac:dyDescent="0.2">
      <c r="A168" s="508" t="s">
        <v>2167</v>
      </c>
      <c r="B168" s="342">
        <v>66225878.159999996</v>
      </c>
    </row>
    <row r="169" spans="1:2" x14ac:dyDescent="0.2">
      <c r="A169" s="508" t="s">
        <v>2201</v>
      </c>
      <c r="B169" s="342">
        <v>327000</v>
      </c>
    </row>
    <row r="170" spans="1:2" x14ac:dyDescent="0.2">
      <c r="A170" s="508" t="s">
        <v>2200</v>
      </c>
      <c r="B170" s="342">
        <v>218000.00000000003</v>
      </c>
    </row>
    <row r="171" spans="1:2" x14ac:dyDescent="0.2">
      <c r="A171" s="508" t="s">
        <v>2237</v>
      </c>
      <c r="B171" s="342">
        <v>1128648.6179185081</v>
      </c>
    </row>
    <row r="172" spans="1:2" x14ac:dyDescent="0.2">
      <c r="A172" s="508" t="s">
        <v>2188</v>
      </c>
      <c r="B172" s="342">
        <v>7630000</v>
      </c>
    </row>
    <row r="173" spans="1:2" x14ac:dyDescent="0.2">
      <c r="A173" s="508" t="s">
        <v>2316</v>
      </c>
      <c r="B173" s="342">
        <v>7242712</v>
      </c>
    </row>
    <row r="174" spans="1:2" x14ac:dyDescent="0.2">
      <c r="A174" s="508" t="s">
        <v>2319</v>
      </c>
      <c r="B174" s="342">
        <v>138763076.56926</v>
      </c>
    </row>
    <row r="175" spans="1:2" ht="16" thickBot="1" x14ac:dyDescent="0.25">
      <c r="A175" s="509" t="s">
        <v>2318</v>
      </c>
      <c r="B175" s="342">
        <v>10438369.67784</v>
      </c>
    </row>
    <row r="176" spans="1:2" ht="16" thickBot="1" x14ac:dyDescent="0.25">
      <c r="A176" s="506" t="s">
        <v>2625</v>
      </c>
      <c r="B176" s="341">
        <v>20062406.727314375</v>
      </c>
    </row>
    <row r="177" spans="1:2" x14ac:dyDescent="0.2">
      <c r="A177" s="507" t="s">
        <v>311</v>
      </c>
      <c r="B177" s="342">
        <v>619945.52088214259</v>
      </c>
    </row>
    <row r="178" spans="1:2" x14ac:dyDescent="0.2">
      <c r="A178" s="508" t="s">
        <v>1812</v>
      </c>
      <c r="B178" s="342">
        <v>118547.65</v>
      </c>
    </row>
    <row r="179" spans="1:2" x14ac:dyDescent="0.2">
      <c r="A179" s="508" t="s">
        <v>1104</v>
      </c>
      <c r="B179" s="342">
        <v>25831.063370089276</v>
      </c>
    </row>
    <row r="180" spans="1:2" x14ac:dyDescent="0.2">
      <c r="A180" s="508" t="s">
        <v>1867</v>
      </c>
      <c r="B180" s="342">
        <v>846092.29</v>
      </c>
    </row>
    <row r="181" spans="1:2" x14ac:dyDescent="0.2">
      <c r="A181" s="508" t="s">
        <v>313</v>
      </c>
      <c r="B181" s="342">
        <v>16688626.33</v>
      </c>
    </row>
    <row r="182" spans="1:2" x14ac:dyDescent="0.2">
      <c r="A182" s="508" t="s">
        <v>683</v>
      </c>
      <c r="B182" s="342">
        <v>713892.68506214337</v>
      </c>
    </row>
    <row r="183" spans="1:2" x14ac:dyDescent="0.2">
      <c r="A183" s="508" t="s">
        <v>447</v>
      </c>
      <c r="B183" s="342">
        <v>829693.39800000004</v>
      </c>
    </row>
    <row r="184" spans="1:2" x14ac:dyDescent="0.2">
      <c r="A184" s="508" t="s">
        <v>1915</v>
      </c>
      <c r="B184" s="342">
        <v>102397.99</v>
      </c>
    </row>
    <row r="185" spans="1:2" ht="16" thickBot="1" x14ac:dyDescent="0.25">
      <c r="A185" s="509" t="s">
        <v>1862</v>
      </c>
      <c r="B185" s="342">
        <v>117379.8</v>
      </c>
    </row>
    <row r="186" spans="1:2" ht="16" thickBot="1" x14ac:dyDescent="0.25">
      <c r="A186" s="506" t="s">
        <v>2624</v>
      </c>
      <c r="B186" s="341">
        <v>165669992.44987085</v>
      </c>
    </row>
    <row r="187" spans="1:2" x14ac:dyDescent="0.2">
      <c r="A187" s="507" t="s">
        <v>355</v>
      </c>
      <c r="B187" s="342">
        <v>5336617.2801601728</v>
      </c>
    </row>
    <row r="188" spans="1:2" x14ac:dyDescent="0.2">
      <c r="A188" s="508" t="s">
        <v>1858</v>
      </c>
      <c r="B188" s="342">
        <v>66687494.799999997</v>
      </c>
    </row>
    <row r="189" spans="1:2" x14ac:dyDescent="0.2">
      <c r="A189" s="508" t="s">
        <v>407</v>
      </c>
      <c r="B189" s="342">
        <v>304668.16352788213</v>
      </c>
    </row>
    <row r="190" spans="1:2" x14ac:dyDescent="0.2">
      <c r="A190" s="508" t="s">
        <v>406</v>
      </c>
      <c r="B190" s="342">
        <v>1004543.2232206281</v>
      </c>
    </row>
    <row r="191" spans="1:2" x14ac:dyDescent="0.2">
      <c r="A191" s="508" t="s">
        <v>1902</v>
      </c>
      <c r="B191" s="342">
        <v>2858998.68</v>
      </c>
    </row>
    <row r="192" spans="1:2" x14ac:dyDescent="0.2">
      <c r="A192" s="508" t="s">
        <v>1883</v>
      </c>
      <c r="B192" s="342">
        <v>847788.90077999991</v>
      </c>
    </row>
    <row r="193" spans="1:2" x14ac:dyDescent="0.2">
      <c r="A193" s="508" t="s">
        <v>1650</v>
      </c>
      <c r="B193" s="342">
        <v>10000000</v>
      </c>
    </row>
    <row r="194" spans="1:2" x14ac:dyDescent="0.2">
      <c r="A194" s="508" t="s">
        <v>952</v>
      </c>
      <c r="B194" s="342">
        <v>52819</v>
      </c>
    </row>
    <row r="195" spans="1:2" x14ac:dyDescent="0.2">
      <c r="A195" s="508" t="s">
        <v>951</v>
      </c>
      <c r="B195" s="342">
        <v>60000</v>
      </c>
    </row>
    <row r="196" spans="1:2" x14ac:dyDescent="0.2">
      <c r="A196" s="508" t="s">
        <v>944</v>
      </c>
      <c r="B196" s="342">
        <v>94303</v>
      </c>
    </row>
    <row r="197" spans="1:2" x14ac:dyDescent="0.2">
      <c r="A197" s="508" t="s">
        <v>1656</v>
      </c>
      <c r="B197" s="342">
        <v>32513550</v>
      </c>
    </row>
    <row r="198" spans="1:2" x14ac:dyDescent="0.2">
      <c r="A198" s="508" t="s">
        <v>262</v>
      </c>
      <c r="B198" s="342">
        <v>1366278.4015709851</v>
      </c>
    </row>
    <row r="199" spans="1:2" x14ac:dyDescent="0.2">
      <c r="A199" s="508" t="s">
        <v>941</v>
      </c>
      <c r="B199" s="342">
        <v>970100.00000000012</v>
      </c>
    </row>
    <row r="200" spans="1:2" x14ac:dyDescent="0.2">
      <c r="A200" s="508" t="s">
        <v>291</v>
      </c>
      <c r="B200" s="342">
        <v>239542.08657118049</v>
      </c>
    </row>
    <row r="201" spans="1:2" x14ac:dyDescent="0.2">
      <c r="A201" s="508" t="s">
        <v>695</v>
      </c>
      <c r="B201" s="342">
        <v>15594932.920954388</v>
      </c>
    </row>
    <row r="202" spans="1:2" x14ac:dyDescent="0.2">
      <c r="A202" s="508" t="s">
        <v>525</v>
      </c>
      <c r="B202" s="342">
        <v>21989663.152850486</v>
      </c>
    </row>
    <row r="203" spans="1:2" x14ac:dyDescent="0.2">
      <c r="A203" s="508" t="s">
        <v>1949</v>
      </c>
      <c r="B203" s="342">
        <v>777572.39</v>
      </c>
    </row>
    <row r="204" spans="1:2" x14ac:dyDescent="0.2">
      <c r="A204" s="508" t="s">
        <v>359</v>
      </c>
      <c r="B204" s="342">
        <v>2693823.0204600003</v>
      </c>
    </row>
    <row r="205" spans="1:2" x14ac:dyDescent="0.2">
      <c r="A205" s="508" t="s">
        <v>305</v>
      </c>
      <c r="B205" s="342">
        <v>1163153.1591796565</v>
      </c>
    </row>
    <row r="206" spans="1:2" x14ac:dyDescent="0.2">
      <c r="A206" s="508" t="s">
        <v>2199</v>
      </c>
      <c r="B206" s="342">
        <v>468700.00000000006</v>
      </c>
    </row>
    <row r="207" spans="1:2" ht="16" thickBot="1" x14ac:dyDescent="0.25">
      <c r="A207" s="509" t="s">
        <v>2439</v>
      </c>
      <c r="B207" s="342">
        <v>645444.27059546113</v>
      </c>
    </row>
    <row r="208" spans="1:2" ht="16" thickBot="1" x14ac:dyDescent="0.25">
      <c r="A208" s="506" t="s">
        <v>2623</v>
      </c>
      <c r="B208" s="341">
        <v>15995060.172147129</v>
      </c>
    </row>
    <row r="209" spans="1:2" x14ac:dyDescent="0.2">
      <c r="A209" s="507" t="s">
        <v>339</v>
      </c>
      <c r="B209" s="342">
        <v>12347738.387284342</v>
      </c>
    </row>
    <row r="210" spans="1:2" x14ac:dyDescent="0.2">
      <c r="A210" s="508" t="s">
        <v>295</v>
      </c>
      <c r="B210" s="342">
        <v>2483558.7651102506</v>
      </c>
    </row>
    <row r="211" spans="1:2" x14ac:dyDescent="0.2">
      <c r="A211" s="508" t="s">
        <v>265</v>
      </c>
      <c r="B211" s="342">
        <v>171001.68641920207</v>
      </c>
    </row>
    <row r="212" spans="1:2" x14ac:dyDescent="0.2">
      <c r="A212" s="508" t="s">
        <v>947</v>
      </c>
      <c r="B212" s="342">
        <v>32761.333333333332</v>
      </c>
    </row>
    <row r="213" spans="1:2" ht="16" thickBot="1" x14ac:dyDescent="0.25">
      <c r="A213" s="509" t="s">
        <v>2351</v>
      </c>
      <c r="B213" s="342">
        <v>960000</v>
      </c>
    </row>
    <row r="214" spans="1:2" ht="16" thickBot="1" x14ac:dyDescent="0.25">
      <c r="A214" s="506" t="s">
        <v>2038</v>
      </c>
      <c r="B214" s="341">
        <v>621550083.00040245</v>
      </c>
    </row>
    <row r="215" spans="1:2" x14ac:dyDescent="0.2">
      <c r="A215" s="507" t="s">
        <v>169</v>
      </c>
      <c r="B215" s="342">
        <v>591795.26</v>
      </c>
    </row>
    <row r="216" spans="1:2" x14ac:dyDescent="0.2">
      <c r="A216" s="508" t="s">
        <v>972</v>
      </c>
      <c r="B216" s="342">
        <v>28930.7909745</v>
      </c>
    </row>
    <row r="217" spans="1:2" x14ac:dyDescent="0.2">
      <c r="A217" s="508" t="s">
        <v>194</v>
      </c>
      <c r="B217" s="342">
        <v>2793604.9397484371</v>
      </c>
    </row>
    <row r="218" spans="1:2" x14ac:dyDescent="0.2">
      <c r="A218" s="508" t="s">
        <v>639</v>
      </c>
      <c r="B218" s="342">
        <v>960456.49800000014</v>
      </c>
    </row>
    <row r="219" spans="1:2" x14ac:dyDescent="0.2">
      <c r="A219" s="508" t="s">
        <v>1854</v>
      </c>
      <c r="B219" s="342">
        <v>1157322.1010580384</v>
      </c>
    </row>
    <row r="220" spans="1:2" x14ac:dyDescent="0.2">
      <c r="A220" s="508" t="s">
        <v>1055</v>
      </c>
      <c r="B220" s="342">
        <v>51662.126740178544</v>
      </c>
    </row>
    <row r="221" spans="1:2" x14ac:dyDescent="0.2">
      <c r="A221" s="508" t="s">
        <v>791</v>
      </c>
      <c r="B221" s="342">
        <v>1226842.5631799998</v>
      </c>
    </row>
    <row r="222" spans="1:2" x14ac:dyDescent="0.2">
      <c r="A222" s="508" t="s">
        <v>196</v>
      </c>
      <c r="B222" s="342">
        <v>2921276.3239038638</v>
      </c>
    </row>
    <row r="223" spans="1:2" x14ac:dyDescent="0.2">
      <c r="A223" s="508" t="s">
        <v>308</v>
      </c>
      <c r="B223" s="342">
        <v>377133.52520330343</v>
      </c>
    </row>
    <row r="224" spans="1:2" x14ac:dyDescent="0.2">
      <c r="A224" s="508" t="s">
        <v>1886</v>
      </c>
      <c r="B224" s="342">
        <v>217808.81</v>
      </c>
    </row>
    <row r="225" spans="1:2" x14ac:dyDescent="0.2">
      <c r="A225" s="508" t="s">
        <v>828</v>
      </c>
      <c r="B225" s="342">
        <v>3461538.461538461</v>
      </c>
    </row>
    <row r="226" spans="1:2" x14ac:dyDescent="0.2">
      <c r="A226" s="508" t="s">
        <v>803</v>
      </c>
      <c r="B226" s="342">
        <v>2207167.1477324464</v>
      </c>
    </row>
    <row r="227" spans="1:2" x14ac:dyDescent="0.2">
      <c r="A227" s="508" t="s">
        <v>804</v>
      </c>
      <c r="B227" s="342">
        <v>8817877.9499999993</v>
      </c>
    </row>
    <row r="228" spans="1:2" x14ac:dyDescent="0.2">
      <c r="A228" s="508" t="s">
        <v>1841</v>
      </c>
      <c r="B228" s="342">
        <v>11963309.671245804</v>
      </c>
    </row>
    <row r="229" spans="1:2" x14ac:dyDescent="0.2">
      <c r="A229" s="508" t="s">
        <v>1961</v>
      </c>
      <c r="B229" s="342">
        <v>16243651.199999999</v>
      </c>
    </row>
    <row r="230" spans="1:2" x14ac:dyDescent="0.2">
      <c r="A230" s="508" t="s">
        <v>637</v>
      </c>
      <c r="B230" s="342">
        <v>535262.93725612597</v>
      </c>
    </row>
    <row r="231" spans="1:2" x14ac:dyDescent="0.2">
      <c r="A231" s="508" t="s">
        <v>511</v>
      </c>
      <c r="B231" s="342">
        <v>13065615.199999999</v>
      </c>
    </row>
    <row r="232" spans="1:2" x14ac:dyDescent="0.2">
      <c r="A232" s="508" t="s">
        <v>790</v>
      </c>
      <c r="B232" s="342">
        <v>939834.83129390876</v>
      </c>
    </row>
    <row r="233" spans="1:2" x14ac:dyDescent="0.2">
      <c r="A233" s="508" t="s">
        <v>1070</v>
      </c>
      <c r="B233" s="342">
        <v>108104.96129815467</v>
      </c>
    </row>
    <row r="234" spans="1:2" x14ac:dyDescent="0.2">
      <c r="A234" s="508" t="s">
        <v>171</v>
      </c>
      <c r="B234" s="342">
        <v>16286636.066552581</v>
      </c>
    </row>
    <row r="235" spans="1:2" x14ac:dyDescent="0.2">
      <c r="A235" s="508" t="s">
        <v>1855</v>
      </c>
      <c r="B235" s="342">
        <v>5210028.1661999999</v>
      </c>
    </row>
    <row r="236" spans="1:2" x14ac:dyDescent="0.2">
      <c r="A236" s="508" t="s">
        <v>1084</v>
      </c>
      <c r="B236" s="342">
        <v>200000</v>
      </c>
    </row>
    <row r="237" spans="1:2" x14ac:dyDescent="0.2">
      <c r="A237" s="508" t="s">
        <v>796</v>
      </c>
      <c r="B237" s="342">
        <v>4638943.2694799993</v>
      </c>
    </row>
    <row r="238" spans="1:2" x14ac:dyDescent="0.2">
      <c r="A238" s="508" t="s">
        <v>1844</v>
      </c>
      <c r="B238" s="342">
        <v>12590854.577815307</v>
      </c>
    </row>
    <row r="239" spans="1:2" x14ac:dyDescent="0.2">
      <c r="A239" s="508" t="s">
        <v>672</v>
      </c>
      <c r="B239" s="342">
        <v>678549.67770902533</v>
      </c>
    </row>
    <row r="240" spans="1:2" x14ac:dyDescent="0.2">
      <c r="A240" s="508" t="s">
        <v>1960</v>
      </c>
      <c r="B240" s="342">
        <v>8973950.9530803766</v>
      </c>
    </row>
    <row r="241" spans="1:2" x14ac:dyDescent="0.2">
      <c r="A241" s="508" t="s">
        <v>166</v>
      </c>
      <c r="B241" s="342">
        <v>72660578.521582142</v>
      </c>
    </row>
    <row r="242" spans="1:2" x14ac:dyDescent="0.2">
      <c r="A242" s="508" t="s">
        <v>792</v>
      </c>
      <c r="B242" s="342">
        <v>12038436.949948048</v>
      </c>
    </row>
    <row r="243" spans="1:2" x14ac:dyDescent="0.2">
      <c r="A243" s="508" t="s">
        <v>184</v>
      </c>
      <c r="B243" s="342">
        <v>10266136.338314375</v>
      </c>
    </row>
    <row r="244" spans="1:2" x14ac:dyDescent="0.2">
      <c r="A244" s="508" t="s">
        <v>1845</v>
      </c>
      <c r="B244" s="342">
        <v>143391612.78031623</v>
      </c>
    </row>
    <row r="245" spans="1:2" x14ac:dyDescent="0.2">
      <c r="A245" s="508" t="s">
        <v>1064</v>
      </c>
      <c r="B245" s="342">
        <v>54631.942694203331</v>
      </c>
    </row>
    <row r="246" spans="1:2" x14ac:dyDescent="0.2">
      <c r="A246" s="508" t="s">
        <v>656</v>
      </c>
      <c r="B246" s="342">
        <v>172223.96542866362</v>
      </c>
    </row>
    <row r="247" spans="1:2" x14ac:dyDescent="0.2">
      <c r="A247" s="508" t="s">
        <v>973</v>
      </c>
      <c r="B247" s="342">
        <v>516621.26740178547</v>
      </c>
    </row>
    <row r="248" spans="1:2" x14ac:dyDescent="0.2">
      <c r="A248" s="508" t="s">
        <v>195</v>
      </c>
      <c r="B248" s="342">
        <v>8288358.5052725915</v>
      </c>
    </row>
    <row r="249" spans="1:2" x14ac:dyDescent="0.2">
      <c r="A249" s="508" t="s">
        <v>281</v>
      </c>
      <c r="B249" s="342">
        <v>1224157.6429759662</v>
      </c>
    </row>
    <row r="250" spans="1:2" x14ac:dyDescent="0.2">
      <c r="A250" s="508" t="s">
        <v>186</v>
      </c>
      <c r="B250" s="342">
        <v>1808174.4359062493</v>
      </c>
    </row>
    <row r="251" spans="1:2" x14ac:dyDescent="0.2">
      <c r="A251" s="508" t="s">
        <v>1850</v>
      </c>
      <c r="B251" s="342">
        <v>521869.13</v>
      </c>
    </row>
    <row r="252" spans="1:2" x14ac:dyDescent="0.2">
      <c r="A252" s="508" t="s">
        <v>1839</v>
      </c>
      <c r="B252" s="342">
        <v>4048742.88</v>
      </c>
    </row>
    <row r="253" spans="1:2" x14ac:dyDescent="0.2">
      <c r="A253" s="508" t="s">
        <v>1056</v>
      </c>
      <c r="B253" s="342">
        <v>41329.701392142837</v>
      </c>
    </row>
    <row r="254" spans="1:2" x14ac:dyDescent="0.2">
      <c r="A254" s="508" t="s">
        <v>1856</v>
      </c>
      <c r="B254" s="342">
        <v>2622672.85</v>
      </c>
    </row>
    <row r="255" spans="1:2" x14ac:dyDescent="0.2">
      <c r="A255" s="508" t="s">
        <v>1833</v>
      </c>
      <c r="B255" s="342">
        <v>5560537.6200000001</v>
      </c>
    </row>
    <row r="256" spans="1:2" x14ac:dyDescent="0.2">
      <c r="A256" s="508" t="s">
        <v>1068</v>
      </c>
      <c r="B256" s="342">
        <v>102212.33985895358</v>
      </c>
    </row>
    <row r="257" spans="1:2" x14ac:dyDescent="0.2">
      <c r="A257" s="508" t="s">
        <v>243</v>
      </c>
      <c r="B257" s="342">
        <v>26229113.273385111</v>
      </c>
    </row>
    <row r="258" spans="1:2" x14ac:dyDescent="0.2">
      <c r="A258" s="508" t="s">
        <v>1785</v>
      </c>
      <c r="B258" s="342">
        <v>6853014.9500000002</v>
      </c>
    </row>
    <row r="259" spans="1:2" x14ac:dyDescent="0.2">
      <c r="A259" s="508" t="s">
        <v>1797</v>
      </c>
      <c r="B259" s="342">
        <v>2400997.91</v>
      </c>
    </row>
    <row r="260" spans="1:2" x14ac:dyDescent="0.2">
      <c r="A260" s="508" t="s">
        <v>1049</v>
      </c>
      <c r="B260" s="342">
        <v>1761866.6666666667</v>
      </c>
    </row>
    <row r="261" spans="1:2" x14ac:dyDescent="0.2">
      <c r="A261" s="508" t="s">
        <v>1846</v>
      </c>
      <c r="B261" s="342">
        <v>27708575.872793265</v>
      </c>
    </row>
    <row r="262" spans="1:2" x14ac:dyDescent="0.2">
      <c r="A262" s="508" t="s">
        <v>505</v>
      </c>
      <c r="B262" s="342">
        <v>10552975.869999999</v>
      </c>
    </row>
    <row r="263" spans="1:2" x14ac:dyDescent="0.2">
      <c r="A263" s="508" t="s">
        <v>802</v>
      </c>
      <c r="B263" s="342">
        <v>1515942.0999098977</v>
      </c>
    </row>
    <row r="264" spans="1:2" x14ac:dyDescent="0.2">
      <c r="A264" s="508" t="s">
        <v>1081</v>
      </c>
      <c r="B264" s="342">
        <v>35000</v>
      </c>
    </row>
    <row r="265" spans="1:2" x14ac:dyDescent="0.2">
      <c r="A265" s="508" t="s">
        <v>202</v>
      </c>
      <c r="B265" s="342">
        <v>3398274.5502885701</v>
      </c>
    </row>
    <row r="266" spans="1:2" x14ac:dyDescent="0.2">
      <c r="A266" s="508" t="s">
        <v>1897</v>
      </c>
      <c r="B266" s="342">
        <v>502570.52</v>
      </c>
    </row>
    <row r="267" spans="1:2" x14ac:dyDescent="0.2">
      <c r="A267" s="508" t="s">
        <v>2223</v>
      </c>
      <c r="B267" s="342">
        <v>7220542.5300000003</v>
      </c>
    </row>
    <row r="268" spans="1:2" x14ac:dyDescent="0.2">
      <c r="A268" s="508" t="s">
        <v>2231</v>
      </c>
      <c r="B268" s="342">
        <v>320000</v>
      </c>
    </row>
    <row r="269" spans="1:2" x14ac:dyDescent="0.2">
      <c r="A269" s="508" t="s">
        <v>2153</v>
      </c>
      <c r="B269" s="342">
        <v>376036.42050000001</v>
      </c>
    </row>
    <row r="270" spans="1:2" x14ac:dyDescent="0.2">
      <c r="A270" s="508" t="s">
        <v>2160</v>
      </c>
      <c r="B270" s="342">
        <v>749517.60936000012</v>
      </c>
    </row>
    <row r="271" spans="1:2" x14ac:dyDescent="0.2">
      <c r="A271" s="508" t="s">
        <v>2152</v>
      </c>
      <c r="B271" s="342">
        <v>894917.98479999998</v>
      </c>
    </row>
    <row r="272" spans="1:2" x14ac:dyDescent="0.2">
      <c r="A272" s="508" t="s">
        <v>2202</v>
      </c>
      <c r="B272" s="342">
        <v>1308000</v>
      </c>
    </row>
    <row r="273" spans="1:2" x14ac:dyDescent="0.2">
      <c r="A273" s="508" t="s">
        <v>2136</v>
      </c>
      <c r="B273" s="342">
        <v>70818016.077899992</v>
      </c>
    </row>
    <row r="274" spans="1:2" x14ac:dyDescent="0.2">
      <c r="A274" s="508" t="s">
        <v>2325</v>
      </c>
      <c r="B274" s="342">
        <v>4520624.1295800004</v>
      </c>
    </row>
    <row r="275" spans="1:2" x14ac:dyDescent="0.2">
      <c r="A275" s="508" t="s">
        <v>2326</v>
      </c>
      <c r="B275" s="342">
        <v>1459703.8583399998</v>
      </c>
    </row>
    <row r="276" spans="1:2" x14ac:dyDescent="0.2">
      <c r="A276" s="508" t="s">
        <v>2367</v>
      </c>
      <c r="B276" s="342">
        <v>1923480</v>
      </c>
    </row>
    <row r="277" spans="1:2" x14ac:dyDescent="0.2">
      <c r="A277" s="508" t="s">
        <v>2331</v>
      </c>
      <c r="B277" s="342">
        <v>54415.832640000001</v>
      </c>
    </row>
    <row r="278" spans="1:2" x14ac:dyDescent="0.2">
      <c r="A278" s="508" t="s">
        <v>2424</v>
      </c>
      <c r="B278" s="342">
        <v>20199087.856517002</v>
      </c>
    </row>
    <row r="279" spans="1:2" x14ac:dyDescent="0.2">
      <c r="A279" s="508" t="s">
        <v>2327</v>
      </c>
      <c r="B279" s="342">
        <v>39318855.731219999</v>
      </c>
    </row>
    <row r="280" spans="1:2" x14ac:dyDescent="0.2">
      <c r="A280" s="508" t="s">
        <v>2347</v>
      </c>
      <c r="B280" s="342">
        <v>4185935.2173600001</v>
      </c>
    </row>
    <row r="281" spans="1:2" ht="16" thickBot="1" x14ac:dyDescent="0.25">
      <c r="A281" s="509" t="s">
        <v>2364</v>
      </c>
      <c r="B281" s="342">
        <v>7676163.1580399992</v>
      </c>
    </row>
    <row r="282" spans="1:2" ht="16" thickBot="1" x14ac:dyDescent="0.25">
      <c r="A282" s="506" t="s">
        <v>2617</v>
      </c>
      <c r="B282" s="341">
        <v>886098991.14275861</v>
      </c>
    </row>
    <row r="283" spans="1:2" x14ac:dyDescent="0.2">
      <c r="A283" s="507" t="s">
        <v>650</v>
      </c>
      <c r="B283" s="342">
        <v>1567483.6871513617</v>
      </c>
    </row>
    <row r="284" spans="1:2" x14ac:dyDescent="0.2">
      <c r="A284" s="508" t="s">
        <v>248</v>
      </c>
      <c r="B284" s="342">
        <v>431197.93877041503</v>
      </c>
    </row>
    <row r="285" spans="1:2" x14ac:dyDescent="0.2">
      <c r="A285" s="508" t="s">
        <v>385</v>
      </c>
      <c r="B285" s="342">
        <v>14118471.197441656</v>
      </c>
    </row>
    <row r="286" spans="1:2" x14ac:dyDescent="0.2">
      <c r="A286" s="508" t="s">
        <v>556</v>
      </c>
      <c r="B286" s="342">
        <v>8337480.1889537731</v>
      </c>
    </row>
    <row r="287" spans="1:2" x14ac:dyDescent="0.2">
      <c r="A287" s="508" t="s">
        <v>586</v>
      </c>
      <c r="B287" s="342">
        <v>1752063.1668112066</v>
      </c>
    </row>
    <row r="288" spans="1:2" x14ac:dyDescent="0.2">
      <c r="A288" s="508" t="s">
        <v>588</v>
      </c>
      <c r="B288" s="342">
        <v>177123.40122871631</v>
      </c>
    </row>
    <row r="289" spans="1:2" x14ac:dyDescent="0.2">
      <c r="A289" s="508" t="s">
        <v>574</v>
      </c>
      <c r="B289" s="342">
        <v>3242775.5976440655</v>
      </c>
    </row>
    <row r="290" spans="1:2" x14ac:dyDescent="0.2">
      <c r="A290" s="508" t="s">
        <v>559</v>
      </c>
      <c r="B290" s="342">
        <v>2852880.7959670243</v>
      </c>
    </row>
    <row r="291" spans="1:2" x14ac:dyDescent="0.2">
      <c r="A291" s="508" t="s">
        <v>585</v>
      </c>
      <c r="B291" s="342">
        <v>1321629.460357531</v>
      </c>
    </row>
    <row r="292" spans="1:2" x14ac:dyDescent="0.2">
      <c r="A292" s="508" t="s">
        <v>564</v>
      </c>
      <c r="B292" s="342">
        <v>5450446.1189032905</v>
      </c>
    </row>
    <row r="293" spans="1:2" x14ac:dyDescent="0.2">
      <c r="A293" s="508" t="s">
        <v>557</v>
      </c>
      <c r="B293" s="342">
        <v>4919936.3721394418</v>
      </c>
    </row>
    <row r="294" spans="1:2" x14ac:dyDescent="0.2">
      <c r="A294" s="508" t="s">
        <v>555</v>
      </c>
      <c r="B294" s="342">
        <v>23764578.300482132</v>
      </c>
    </row>
    <row r="295" spans="1:2" x14ac:dyDescent="0.2">
      <c r="A295" s="508" t="s">
        <v>571</v>
      </c>
      <c r="B295" s="342">
        <v>7721880.67223843</v>
      </c>
    </row>
    <row r="296" spans="1:2" x14ac:dyDescent="0.2">
      <c r="A296" s="508" t="s">
        <v>569</v>
      </c>
      <c r="B296" s="342">
        <v>980257.8576188439</v>
      </c>
    </row>
    <row r="297" spans="1:2" x14ac:dyDescent="0.2">
      <c r="A297" s="508" t="s">
        <v>558</v>
      </c>
      <c r="B297" s="342">
        <v>2546467.2459047735</v>
      </c>
    </row>
    <row r="298" spans="1:2" x14ac:dyDescent="0.2">
      <c r="A298" s="508" t="s">
        <v>572</v>
      </c>
      <c r="B298" s="342">
        <v>2306997.2150125373</v>
      </c>
    </row>
    <row r="299" spans="1:2" x14ac:dyDescent="0.2">
      <c r="A299" s="508" t="s">
        <v>575</v>
      </c>
      <c r="B299" s="342">
        <v>935084.49399723171</v>
      </c>
    </row>
    <row r="300" spans="1:2" x14ac:dyDescent="0.2">
      <c r="A300" s="508" t="s">
        <v>568</v>
      </c>
      <c r="B300" s="342">
        <v>900799.37904755992</v>
      </c>
    </row>
    <row r="301" spans="1:2" x14ac:dyDescent="0.2">
      <c r="A301" s="508" t="s">
        <v>939</v>
      </c>
      <c r="B301" s="342">
        <v>7390512.3635745561</v>
      </c>
    </row>
    <row r="302" spans="1:2" x14ac:dyDescent="0.2">
      <c r="A302" s="508" t="s">
        <v>403</v>
      </c>
      <c r="B302" s="342">
        <v>22127.527426704983</v>
      </c>
    </row>
    <row r="303" spans="1:2" x14ac:dyDescent="0.2">
      <c r="A303" s="508" t="s">
        <v>405</v>
      </c>
      <c r="B303" s="342">
        <v>13824.785115671781</v>
      </c>
    </row>
    <row r="304" spans="1:2" x14ac:dyDescent="0.2">
      <c r="A304" s="508" t="s">
        <v>404</v>
      </c>
      <c r="B304" s="342">
        <v>18541.001034174518</v>
      </c>
    </row>
    <row r="305" spans="1:2" x14ac:dyDescent="0.2">
      <c r="A305" s="508" t="s">
        <v>596</v>
      </c>
      <c r="B305" s="342">
        <v>1162397.8516540173</v>
      </c>
    </row>
    <row r="306" spans="1:2" x14ac:dyDescent="0.2">
      <c r="A306" s="508" t="s">
        <v>198</v>
      </c>
      <c r="B306" s="342">
        <v>92570553.008379728</v>
      </c>
    </row>
    <row r="307" spans="1:2" x14ac:dyDescent="0.2">
      <c r="A307" s="508" t="s">
        <v>590</v>
      </c>
      <c r="B307" s="342">
        <v>1239891.0417642852</v>
      </c>
    </row>
    <row r="308" spans="1:2" x14ac:dyDescent="0.2">
      <c r="A308" s="508" t="s">
        <v>594</v>
      </c>
      <c r="B308" s="342">
        <v>447695.02178518521</v>
      </c>
    </row>
    <row r="309" spans="1:2" x14ac:dyDescent="0.2">
      <c r="A309" s="508" t="s">
        <v>593</v>
      </c>
      <c r="B309" s="342">
        <v>548413.9657140245</v>
      </c>
    </row>
    <row r="310" spans="1:2" x14ac:dyDescent="0.2">
      <c r="A310" s="508" t="s">
        <v>595</v>
      </c>
      <c r="B310" s="342">
        <v>725253.4993191727</v>
      </c>
    </row>
    <row r="311" spans="1:2" x14ac:dyDescent="0.2">
      <c r="A311" s="508" t="s">
        <v>589</v>
      </c>
      <c r="B311" s="342">
        <v>1239891.0417642852</v>
      </c>
    </row>
    <row r="312" spans="1:2" x14ac:dyDescent="0.2">
      <c r="A312" s="508" t="s">
        <v>377</v>
      </c>
      <c r="B312" s="342">
        <v>622410.01670571405</v>
      </c>
    </row>
    <row r="313" spans="1:2" x14ac:dyDescent="0.2">
      <c r="A313" s="508" t="s">
        <v>1437</v>
      </c>
      <c r="B313" s="342">
        <v>245342.27005191005</v>
      </c>
    </row>
    <row r="314" spans="1:2" x14ac:dyDescent="0.2">
      <c r="A314" s="508" t="s">
        <v>180</v>
      </c>
      <c r="B314" s="342">
        <v>61863013.04526116</v>
      </c>
    </row>
    <row r="315" spans="1:2" x14ac:dyDescent="0.2">
      <c r="A315" s="508" t="s">
        <v>399</v>
      </c>
      <c r="B315" s="342">
        <v>224680.98011626204</v>
      </c>
    </row>
    <row r="316" spans="1:2" x14ac:dyDescent="0.2">
      <c r="A316" s="508" t="s">
        <v>396</v>
      </c>
      <c r="B316" s="342">
        <v>476457.16174694191</v>
      </c>
    </row>
    <row r="317" spans="1:2" x14ac:dyDescent="0.2">
      <c r="A317" s="508" t="s">
        <v>1092</v>
      </c>
      <c r="B317" s="342">
        <v>1823993</v>
      </c>
    </row>
    <row r="318" spans="1:2" x14ac:dyDescent="0.2">
      <c r="A318" s="508" t="s">
        <v>491</v>
      </c>
      <c r="B318" s="342">
        <v>1465411.69866</v>
      </c>
    </row>
    <row r="319" spans="1:2" x14ac:dyDescent="0.2">
      <c r="A319" s="508" t="s">
        <v>364</v>
      </c>
      <c r="B319" s="342">
        <v>12333751.804060001</v>
      </c>
    </row>
    <row r="320" spans="1:2" x14ac:dyDescent="0.2">
      <c r="A320" s="508" t="s">
        <v>573</v>
      </c>
      <c r="B320" s="342">
        <v>933510.79469958728</v>
      </c>
    </row>
    <row r="321" spans="1:2" x14ac:dyDescent="0.2">
      <c r="A321" s="508" t="s">
        <v>369</v>
      </c>
      <c r="B321" s="342">
        <v>13821409.12542</v>
      </c>
    </row>
    <row r="322" spans="1:2" x14ac:dyDescent="0.2">
      <c r="A322" s="508" t="s">
        <v>1077</v>
      </c>
      <c r="B322" s="342">
        <v>31600.631306229199</v>
      </c>
    </row>
    <row r="323" spans="1:2" x14ac:dyDescent="0.2">
      <c r="A323" s="508" t="s">
        <v>602</v>
      </c>
      <c r="B323" s="342">
        <v>8000000</v>
      </c>
    </row>
    <row r="324" spans="1:2" x14ac:dyDescent="0.2">
      <c r="A324" s="508" t="s">
        <v>182</v>
      </c>
      <c r="B324" s="342">
        <v>29903684.579404734</v>
      </c>
    </row>
    <row r="325" spans="1:2" x14ac:dyDescent="0.2">
      <c r="A325" s="508" t="s">
        <v>384</v>
      </c>
      <c r="B325" s="342">
        <v>12654395.789728075</v>
      </c>
    </row>
    <row r="326" spans="1:2" x14ac:dyDescent="0.2">
      <c r="A326" s="508" t="s">
        <v>994</v>
      </c>
      <c r="B326" s="342">
        <v>78000</v>
      </c>
    </row>
    <row r="327" spans="1:2" x14ac:dyDescent="0.2">
      <c r="A327" s="508" t="s">
        <v>322</v>
      </c>
      <c r="B327" s="342">
        <v>1956029.7703083153</v>
      </c>
    </row>
    <row r="328" spans="1:2" x14ac:dyDescent="0.2">
      <c r="A328" s="508" t="s">
        <v>642</v>
      </c>
      <c r="B328" s="342">
        <v>590692.4340079031</v>
      </c>
    </row>
    <row r="329" spans="1:2" x14ac:dyDescent="0.2">
      <c r="A329" s="508" t="s">
        <v>640</v>
      </c>
      <c r="B329" s="342">
        <v>5937230.668930578</v>
      </c>
    </row>
    <row r="330" spans="1:2" x14ac:dyDescent="0.2">
      <c r="A330" s="508" t="s">
        <v>315</v>
      </c>
      <c r="B330" s="342">
        <v>18250475.69423892</v>
      </c>
    </row>
    <row r="331" spans="1:2" x14ac:dyDescent="0.2">
      <c r="A331" s="508" t="s">
        <v>320</v>
      </c>
      <c r="B331" s="342">
        <v>46013924.813220002</v>
      </c>
    </row>
    <row r="332" spans="1:2" x14ac:dyDescent="0.2">
      <c r="A332" s="508" t="s">
        <v>597</v>
      </c>
      <c r="B332" s="342">
        <v>1209152.9442776083</v>
      </c>
    </row>
    <row r="333" spans="1:2" x14ac:dyDescent="0.2">
      <c r="A333" s="508" t="s">
        <v>203</v>
      </c>
      <c r="B333" s="342">
        <v>5942395.5697309906</v>
      </c>
    </row>
    <row r="334" spans="1:2" x14ac:dyDescent="0.2">
      <c r="A334" s="508" t="s">
        <v>390</v>
      </c>
      <c r="B334" s="342">
        <v>14377282.471247666</v>
      </c>
    </row>
    <row r="335" spans="1:2" x14ac:dyDescent="0.2">
      <c r="A335" s="508" t="s">
        <v>567</v>
      </c>
      <c r="B335" s="342">
        <v>35641547.401481137</v>
      </c>
    </row>
    <row r="336" spans="1:2" x14ac:dyDescent="0.2">
      <c r="A336" s="508" t="s">
        <v>380</v>
      </c>
      <c r="B336" s="342">
        <v>1382142.7966022249</v>
      </c>
    </row>
    <row r="337" spans="1:2" x14ac:dyDescent="0.2">
      <c r="A337" s="508" t="s">
        <v>584</v>
      </c>
      <c r="B337" s="342">
        <v>3526158.3501136913</v>
      </c>
    </row>
    <row r="338" spans="1:2" x14ac:dyDescent="0.2">
      <c r="A338" s="508" t="s">
        <v>207</v>
      </c>
      <c r="B338" s="342">
        <v>503350.81690603582</v>
      </c>
    </row>
    <row r="339" spans="1:2" x14ac:dyDescent="0.2">
      <c r="A339" s="508" t="s">
        <v>601</v>
      </c>
      <c r="B339" s="342">
        <v>6000000</v>
      </c>
    </row>
    <row r="340" spans="1:2" x14ac:dyDescent="0.2">
      <c r="A340" s="508" t="s">
        <v>587</v>
      </c>
      <c r="B340" s="342">
        <v>2292085.1646067668</v>
      </c>
    </row>
    <row r="341" spans="1:2" x14ac:dyDescent="0.2">
      <c r="A341" s="508" t="s">
        <v>565</v>
      </c>
      <c r="B341" s="342">
        <v>227313.35765678561</v>
      </c>
    </row>
    <row r="342" spans="1:2" x14ac:dyDescent="0.2">
      <c r="A342" s="508" t="s">
        <v>164</v>
      </c>
      <c r="B342" s="342">
        <v>1627012.5781373566</v>
      </c>
    </row>
    <row r="343" spans="1:2" x14ac:dyDescent="0.2">
      <c r="A343" s="508" t="s">
        <v>372</v>
      </c>
      <c r="B343" s="342">
        <v>8009734.5248315651</v>
      </c>
    </row>
    <row r="344" spans="1:2" x14ac:dyDescent="0.2">
      <c r="A344" s="508" t="s">
        <v>371</v>
      </c>
      <c r="B344" s="342">
        <v>2606655.5622800002</v>
      </c>
    </row>
    <row r="345" spans="1:2" x14ac:dyDescent="0.2">
      <c r="A345" s="508" t="s">
        <v>367</v>
      </c>
      <c r="B345" s="342">
        <v>177823727.19499999</v>
      </c>
    </row>
    <row r="346" spans="1:2" x14ac:dyDescent="0.2">
      <c r="A346" s="508" t="s">
        <v>319</v>
      </c>
      <c r="B346" s="342">
        <v>10503968.488714281</v>
      </c>
    </row>
    <row r="347" spans="1:2" x14ac:dyDescent="0.2">
      <c r="A347" s="508" t="s">
        <v>789</v>
      </c>
      <c r="B347" s="342">
        <v>1019152.8638744314</v>
      </c>
    </row>
    <row r="348" spans="1:2" x14ac:dyDescent="0.2">
      <c r="A348" s="508" t="s">
        <v>655</v>
      </c>
      <c r="B348" s="342">
        <v>191392.66130273131</v>
      </c>
    </row>
    <row r="349" spans="1:2" x14ac:dyDescent="0.2">
      <c r="A349" s="508" t="s">
        <v>566</v>
      </c>
      <c r="B349" s="342">
        <v>13367949.128423655</v>
      </c>
    </row>
    <row r="350" spans="1:2" x14ac:dyDescent="0.2">
      <c r="A350" s="508" t="s">
        <v>438</v>
      </c>
      <c r="B350" s="342">
        <v>150000</v>
      </c>
    </row>
    <row r="351" spans="1:2" x14ac:dyDescent="0.2">
      <c r="A351" s="508" t="s">
        <v>321</v>
      </c>
      <c r="B351" s="342">
        <v>11180226.628743859</v>
      </c>
    </row>
    <row r="352" spans="1:2" x14ac:dyDescent="0.2">
      <c r="A352" s="508" t="s">
        <v>193</v>
      </c>
      <c r="B352" s="342">
        <v>591846.15600047098</v>
      </c>
    </row>
    <row r="353" spans="1:2" x14ac:dyDescent="0.2">
      <c r="A353" s="508" t="s">
        <v>200</v>
      </c>
      <c r="B353" s="342">
        <v>53054937.677093774</v>
      </c>
    </row>
    <row r="354" spans="1:2" x14ac:dyDescent="0.2">
      <c r="A354" s="508" t="s">
        <v>570</v>
      </c>
      <c r="B354" s="342">
        <v>204830.00009945992</v>
      </c>
    </row>
    <row r="355" spans="1:2" x14ac:dyDescent="0.2">
      <c r="A355" s="508" t="s">
        <v>579</v>
      </c>
      <c r="B355" s="342">
        <v>1404806.5014777877</v>
      </c>
    </row>
    <row r="356" spans="1:2" x14ac:dyDescent="0.2">
      <c r="A356" s="508" t="s">
        <v>2147</v>
      </c>
      <c r="B356" s="342">
        <v>7871239.6773600001</v>
      </c>
    </row>
    <row r="357" spans="1:2" x14ac:dyDescent="0.2">
      <c r="A357" s="508" t="s">
        <v>2150</v>
      </c>
      <c r="B357" s="342">
        <v>17592144.18</v>
      </c>
    </row>
    <row r="358" spans="1:2" x14ac:dyDescent="0.2">
      <c r="A358" s="508" t="s">
        <v>2155</v>
      </c>
      <c r="B358" s="342">
        <v>77929793.288879991</v>
      </c>
    </row>
    <row r="359" spans="1:2" x14ac:dyDescent="0.2">
      <c r="A359" s="508" t="s">
        <v>2143</v>
      </c>
      <c r="B359" s="342">
        <v>315394.58106</v>
      </c>
    </row>
    <row r="360" spans="1:2" x14ac:dyDescent="0.2">
      <c r="A360" s="508" t="s">
        <v>2234</v>
      </c>
      <c r="B360" s="342">
        <v>13503734.013013363</v>
      </c>
    </row>
    <row r="361" spans="1:2" x14ac:dyDescent="0.2">
      <c r="A361" s="508" t="s">
        <v>2132</v>
      </c>
      <c r="B361" s="342">
        <v>47890.6662</v>
      </c>
    </row>
    <row r="362" spans="1:2" x14ac:dyDescent="0.2">
      <c r="A362" s="508" t="s">
        <v>2130</v>
      </c>
      <c r="B362" s="342">
        <v>24589.5</v>
      </c>
    </row>
    <row r="363" spans="1:2" x14ac:dyDescent="0.2">
      <c r="A363" s="508" t="s">
        <v>2387</v>
      </c>
      <c r="B363" s="342">
        <v>85800</v>
      </c>
    </row>
    <row r="364" spans="1:2" x14ac:dyDescent="0.2">
      <c r="A364" s="508" t="s">
        <v>2402</v>
      </c>
      <c r="B364" s="342">
        <v>28080</v>
      </c>
    </row>
    <row r="365" spans="1:2" x14ac:dyDescent="0.2">
      <c r="A365" s="508" t="s">
        <v>2385</v>
      </c>
      <c r="B365" s="342">
        <v>3000000</v>
      </c>
    </row>
    <row r="366" spans="1:2" x14ac:dyDescent="0.2">
      <c r="A366" s="508" t="s">
        <v>2386</v>
      </c>
      <c r="B366" s="342">
        <v>4000000</v>
      </c>
    </row>
    <row r="367" spans="1:2" x14ac:dyDescent="0.2">
      <c r="A367" s="508" t="s">
        <v>2437</v>
      </c>
      <c r="B367" s="342">
        <v>399374.81833472446</v>
      </c>
    </row>
    <row r="368" spans="1:2" x14ac:dyDescent="0.2">
      <c r="A368" s="508" t="s">
        <v>2335</v>
      </c>
      <c r="B368" s="342">
        <v>392340</v>
      </c>
    </row>
    <row r="369" spans="1:2" x14ac:dyDescent="0.2">
      <c r="A369" s="508" t="s">
        <v>2359</v>
      </c>
      <c r="B369" s="342">
        <v>1058842.83024</v>
      </c>
    </row>
    <row r="370" spans="1:2" x14ac:dyDescent="0.2">
      <c r="A370" s="508" t="s">
        <v>2363</v>
      </c>
      <c r="B370" s="342">
        <v>1058045.274</v>
      </c>
    </row>
    <row r="371" spans="1:2" ht="16" thickBot="1" x14ac:dyDescent="0.25">
      <c r="A371" s="509" t="s">
        <v>2420</v>
      </c>
      <c r="B371" s="342">
        <v>21385</v>
      </c>
    </row>
    <row r="372" spans="1:2" ht="16" thickBot="1" x14ac:dyDescent="0.25">
      <c r="A372" s="506" t="s">
        <v>2622</v>
      </c>
      <c r="B372" s="341">
        <v>161995671.87905833</v>
      </c>
    </row>
    <row r="373" spans="1:2" x14ac:dyDescent="0.2">
      <c r="A373" s="507" t="s">
        <v>1028</v>
      </c>
      <c r="B373" s="342">
        <v>4293438.2132399995</v>
      </c>
    </row>
    <row r="374" spans="1:2" x14ac:dyDescent="0.2">
      <c r="A374" s="508" t="s">
        <v>963</v>
      </c>
      <c r="B374" s="342">
        <v>11365</v>
      </c>
    </row>
    <row r="375" spans="1:2" x14ac:dyDescent="0.2">
      <c r="A375" s="508" t="s">
        <v>290</v>
      </c>
      <c r="B375" s="342">
        <v>626523.3320367455</v>
      </c>
    </row>
    <row r="376" spans="1:2" x14ac:dyDescent="0.2">
      <c r="A376" s="508" t="s">
        <v>1963</v>
      </c>
      <c r="B376" s="342">
        <v>2303607.2804381382</v>
      </c>
    </row>
    <row r="377" spans="1:2" x14ac:dyDescent="0.2">
      <c r="A377" s="508" t="s">
        <v>653</v>
      </c>
      <c r="B377" s="342">
        <v>204181.19404809564</v>
      </c>
    </row>
    <row r="378" spans="1:2" x14ac:dyDescent="0.2">
      <c r="A378" s="508" t="s">
        <v>288</v>
      </c>
      <c r="B378" s="342">
        <v>5329307.3039762713</v>
      </c>
    </row>
    <row r="379" spans="1:2" x14ac:dyDescent="0.2">
      <c r="A379" s="508" t="s">
        <v>300</v>
      </c>
      <c r="B379" s="342">
        <v>540680.23323896225</v>
      </c>
    </row>
    <row r="380" spans="1:2" x14ac:dyDescent="0.2">
      <c r="A380" s="508" t="s">
        <v>175</v>
      </c>
      <c r="B380" s="342">
        <v>45652777.200000003</v>
      </c>
    </row>
    <row r="381" spans="1:2" x14ac:dyDescent="0.2">
      <c r="A381" s="508" t="s">
        <v>652</v>
      </c>
      <c r="B381" s="342">
        <v>38832.464329176823</v>
      </c>
    </row>
    <row r="382" spans="1:2" x14ac:dyDescent="0.2">
      <c r="A382" s="508" t="s">
        <v>1082</v>
      </c>
      <c r="B382" s="342">
        <v>2430000</v>
      </c>
    </row>
    <row r="383" spans="1:2" x14ac:dyDescent="0.2">
      <c r="A383" s="508" t="s">
        <v>1002</v>
      </c>
      <c r="B383" s="342">
        <v>19500</v>
      </c>
    </row>
    <row r="384" spans="1:2" x14ac:dyDescent="0.2">
      <c r="A384" s="508" t="s">
        <v>277</v>
      </c>
      <c r="B384" s="342">
        <v>967053.2984755995</v>
      </c>
    </row>
    <row r="385" spans="1:2" x14ac:dyDescent="0.2">
      <c r="A385" s="508" t="s">
        <v>1045</v>
      </c>
      <c r="B385" s="342">
        <v>249999.88030930597</v>
      </c>
    </row>
    <row r="386" spans="1:2" x14ac:dyDescent="0.2">
      <c r="A386" s="508" t="s">
        <v>1032</v>
      </c>
      <c r="B386" s="342">
        <v>200000</v>
      </c>
    </row>
    <row r="387" spans="1:2" x14ac:dyDescent="0.2">
      <c r="A387" s="508" t="s">
        <v>1147</v>
      </c>
      <c r="B387" s="342">
        <v>832742.10669030191</v>
      </c>
    </row>
    <row r="388" spans="1:2" x14ac:dyDescent="0.2">
      <c r="A388" s="508" t="s">
        <v>989</v>
      </c>
      <c r="B388" s="342">
        <v>14465.395487249994</v>
      </c>
    </row>
    <row r="389" spans="1:2" x14ac:dyDescent="0.2">
      <c r="A389" s="508" t="s">
        <v>1060</v>
      </c>
      <c r="B389" s="342">
        <v>27654.736444017577</v>
      </c>
    </row>
    <row r="390" spans="1:2" x14ac:dyDescent="0.2">
      <c r="A390" s="508" t="s">
        <v>254</v>
      </c>
      <c r="B390" s="342">
        <v>101068.10124484875</v>
      </c>
    </row>
    <row r="391" spans="1:2" x14ac:dyDescent="0.2">
      <c r="A391" s="508" t="s">
        <v>962</v>
      </c>
      <c r="B391" s="342">
        <v>15498</v>
      </c>
    </row>
    <row r="392" spans="1:2" x14ac:dyDescent="0.2">
      <c r="A392" s="508" t="s">
        <v>1801</v>
      </c>
      <c r="B392" s="342">
        <v>11497736.48</v>
      </c>
    </row>
    <row r="393" spans="1:2" x14ac:dyDescent="0.2">
      <c r="A393" s="508" t="s">
        <v>825</v>
      </c>
      <c r="B393" s="342">
        <v>32737688</v>
      </c>
    </row>
    <row r="394" spans="1:2" x14ac:dyDescent="0.2">
      <c r="A394" s="508" t="s">
        <v>2286</v>
      </c>
      <c r="B394" s="342">
        <v>4240138.8257999998</v>
      </c>
    </row>
    <row r="395" spans="1:2" x14ac:dyDescent="0.2">
      <c r="A395" s="508" t="s">
        <v>2119</v>
      </c>
      <c r="B395" s="342">
        <v>99060</v>
      </c>
    </row>
    <row r="396" spans="1:2" x14ac:dyDescent="0.2">
      <c r="A396" s="508" t="s">
        <v>2236</v>
      </c>
      <c r="B396" s="342">
        <v>157294.409988826</v>
      </c>
    </row>
    <row r="397" spans="1:2" x14ac:dyDescent="0.2">
      <c r="A397" s="508" t="s">
        <v>2189</v>
      </c>
      <c r="B397" s="342">
        <v>6043000</v>
      </c>
    </row>
    <row r="398" spans="1:2" x14ac:dyDescent="0.2">
      <c r="A398" s="508" t="s">
        <v>2117</v>
      </c>
      <c r="B398" s="342">
        <v>28920598.074420001</v>
      </c>
    </row>
    <row r="399" spans="1:2" x14ac:dyDescent="0.2">
      <c r="A399" s="508" t="s">
        <v>2315</v>
      </c>
      <c r="B399" s="342">
        <v>3566316.554913858</v>
      </c>
    </row>
    <row r="400" spans="1:2" x14ac:dyDescent="0.2">
      <c r="A400" s="508" t="s">
        <v>2313</v>
      </c>
      <c r="B400" s="342">
        <v>8671884</v>
      </c>
    </row>
    <row r="401" spans="1:2" x14ac:dyDescent="0.2">
      <c r="A401" s="508" t="s">
        <v>2396</v>
      </c>
      <c r="B401" s="342">
        <v>4684.9132200000004</v>
      </c>
    </row>
    <row r="402" spans="1:2" x14ac:dyDescent="0.2">
      <c r="A402" s="508" t="s">
        <v>2416</v>
      </c>
      <c r="B402" s="342">
        <v>7800</v>
      </c>
    </row>
    <row r="403" spans="1:2" x14ac:dyDescent="0.2">
      <c r="A403" s="508" t="s">
        <v>2433</v>
      </c>
      <c r="B403" s="342">
        <v>340000</v>
      </c>
    </row>
    <row r="404" spans="1:2" x14ac:dyDescent="0.2">
      <c r="A404" s="508" t="s">
        <v>2434</v>
      </c>
      <c r="B404" s="342">
        <v>1800000</v>
      </c>
    </row>
    <row r="405" spans="1:2" x14ac:dyDescent="0.2">
      <c r="A405" s="508" t="s">
        <v>2428</v>
      </c>
      <c r="B405" s="342">
        <v>38725.955556955443</v>
      </c>
    </row>
    <row r="406" spans="1:2" x14ac:dyDescent="0.2">
      <c r="A406" s="508" t="s">
        <v>2407</v>
      </c>
      <c r="B406" s="342">
        <v>1640</v>
      </c>
    </row>
    <row r="407" spans="1:2" ht="16" thickBot="1" x14ac:dyDescent="0.25">
      <c r="A407" s="509" t="s">
        <v>2412</v>
      </c>
      <c r="B407" s="342">
        <v>10410.9252</v>
      </c>
    </row>
    <row r="408" spans="1:2" ht="16" thickBot="1" x14ac:dyDescent="0.25">
      <c r="A408" s="506" t="s">
        <v>2621</v>
      </c>
      <c r="B408" s="341">
        <v>47604216.444976576</v>
      </c>
    </row>
    <row r="409" spans="1:2" x14ac:dyDescent="0.2">
      <c r="A409" s="507" t="s">
        <v>352</v>
      </c>
      <c r="B409" s="342">
        <v>1653188.0556857134</v>
      </c>
    </row>
    <row r="410" spans="1:2" x14ac:dyDescent="0.2">
      <c r="A410" s="508" t="s">
        <v>358</v>
      </c>
      <c r="B410" s="342">
        <v>502001.28643241845</v>
      </c>
    </row>
    <row r="411" spans="1:2" x14ac:dyDescent="0.2">
      <c r="A411" s="508" t="s">
        <v>1962</v>
      </c>
      <c r="B411" s="342">
        <v>22959765.302476719</v>
      </c>
    </row>
    <row r="412" spans="1:2" ht="16" thickBot="1" x14ac:dyDescent="0.25">
      <c r="A412" s="509" t="s">
        <v>2164</v>
      </c>
      <c r="B412" s="342">
        <v>22489261.800381724</v>
      </c>
    </row>
    <row r="413" spans="1:2" ht="17" thickBot="1" x14ac:dyDescent="0.25">
      <c r="A413" s="340" t="s">
        <v>1452</v>
      </c>
      <c r="B413" s="343">
        <v>4758639619.7125158</v>
      </c>
    </row>
    <row r="417" spans="1:2" ht="16" thickBot="1" x14ac:dyDescent="0.25"/>
    <row r="418" spans="1:2" ht="16" thickBot="1" x14ac:dyDescent="0.25">
      <c r="A418" s="512" t="s">
        <v>2627</v>
      </c>
      <c r="B418" s="511" t="s">
        <v>2073</v>
      </c>
    </row>
    <row r="419" spans="1:2" x14ac:dyDescent="0.2">
      <c r="A419" t="s">
        <v>2628</v>
      </c>
      <c r="B419" s="316">
        <v>15995060.172147129</v>
      </c>
    </row>
    <row r="420" spans="1:2" x14ac:dyDescent="0.2">
      <c r="A420" t="s">
        <v>2629</v>
      </c>
      <c r="B420" s="316">
        <v>20062406.727314375</v>
      </c>
    </row>
    <row r="421" spans="1:2" x14ac:dyDescent="0.2">
      <c r="A421" t="s">
        <v>2630</v>
      </c>
      <c r="B421" s="316">
        <v>47604216.444976576</v>
      </c>
    </row>
    <row r="422" spans="1:2" x14ac:dyDescent="0.2">
      <c r="A422" t="s">
        <v>2635</v>
      </c>
      <c r="B422" s="316">
        <v>161995671.87905833</v>
      </c>
    </row>
    <row r="423" spans="1:2" x14ac:dyDescent="0.2">
      <c r="A423" t="s">
        <v>2631</v>
      </c>
      <c r="B423" s="316">
        <v>165669992.44987085</v>
      </c>
    </row>
    <row r="424" spans="1:2" x14ac:dyDescent="0.2">
      <c r="A424" t="s">
        <v>2632</v>
      </c>
      <c r="B424" s="316">
        <v>621550083.00040245</v>
      </c>
    </row>
    <row r="425" spans="1:2" x14ac:dyDescent="0.2">
      <c r="A425" t="s">
        <v>2633</v>
      </c>
      <c r="B425" s="316">
        <v>886098991.14275861</v>
      </c>
    </row>
    <row r="426" spans="1:2" x14ac:dyDescent="0.2">
      <c r="A426" t="s">
        <v>42</v>
      </c>
      <c r="B426" s="316">
        <v>1113189208.1956112</v>
      </c>
    </row>
    <row r="427" spans="1:2" ht="16" thickBot="1" x14ac:dyDescent="0.25">
      <c r="A427" t="s">
        <v>2634</v>
      </c>
      <c r="B427" s="316">
        <v>1726473989.7003796</v>
      </c>
    </row>
    <row r="428" spans="1:2" ht="17" thickBot="1" x14ac:dyDescent="0.25">
      <c r="A428" s="513" t="s">
        <v>1452</v>
      </c>
      <c r="B428" s="514">
        <f>SUM(B419:B427)</f>
        <v>4758639619.7125187</v>
      </c>
    </row>
    <row r="437" ht="16" thickBot="1" x14ac:dyDescent="0.25"/>
    <row r="456" ht="16" thickBot="1" x14ac:dyDescent="0.25"/>
    <row r="457" ht="16" thickBot="1" x14ac:dyDescent="0.25"/>
    <row r="474" ht="16" thickBot="1" x14ac:dyDescent="0.25"/>
    <row r="475" ht="16" thickBot="1" x14ac:dyDescent="0.25"/>
    <row r="520" ht="16" thickBot="1" x14ac:dyDescent="0.25"/>
    <row r="564" ht="16" thickBot="1" x14ac:dyDescent="0.25"/>
    <row r="607" ht="16" thickBot="1" x14ac:dyDescent="0.25"/>
    <row r="649" ht="16" thickBot="1" x14ac:dyDescent="0.25"/>
    <row r="650" ht="16" thickBot="1" x14ac:dyDescent="0.25"/>
    <row r="664" ht="16" thickBot="1" x14ac:dyDescent="0.25"/>
    <row r="665" ht="16" thickBot="1" x14ac:dyDescent="0.25"/>
    <row r="720" ht="16" thickBot="1" x14ac:dyDescent="0.25"/>
    <row r="725" spans="5:6" ht="16" thickBot="1" x14ac:dyDescent="0.25"/>
    <row r="726" spans="5:6" x14ac:dyDescent="0.2">
      <c r="E726" s="497" t="s">
        <v>2627</v>
      </c>
      <c r="F726" s="498" t="s">
        <v>2073</v>
      </c>
    </row>
    <row r="727" spans="5:6" x14ac:dyDescent="0.2">
      <c r="E727" s="499" t="s">
        <v>2619</v>
      </c>
      <c r="F727" s="316">
        <v>2774712579.3996658</v>
      </c>
    </row>
    <row r="728" spans="5:6" x14ac:dyDescent="0.2">
      <c r="E728" s="499" t="s">
        <v>2617</v>
      </c>
      <c r="F728" s="316">
        <v>1164536705.8019416</v>
      </c>
    </row>
    <row r="729" spans="5:6" x14ac:dyDescent="0.2">
      <c r="E729" s="499" t="s">
        <v>42</v>
      </c>
      <c r="F729" s="316">
        <v>1118389208.1956112</v>
      </c>
    </row>
    <row r="730" spans="5:6" x14ac:dyDescent="0.2">
      <c r="E730" s="499" t="s">
        <v>2038</v>
      </c>
      <c r="F730" s="316">
        <v>662350083.00040245</v>
      </c>
    </row>
    <row r="731" spans="5:6" x14ac:dyDescent="0.2">
      <c r="E731" s="499" t="s">
        <v>2624</v>
      </c>
      <c r="F731" s="316">
        <v>215669992.44987082</v>
      </c>
    </row>
    <row r="732" spans="5:6" x14ac:dyDescent="0.2">
      <c r="E732" s="499" t="s">
        <v>2622</v>
      </c>
      <c r="F732" s="316">
        <v>163338887.17430297</v>
      </c>
    </row>
    <row r="733" spans="5:6" x14ac:dyDescent="0.2">
      <c r="E733" s="499" t="s">
        <v>2621</v>
      </c>
      <c r="F733" s="316">
        <v>58177731.444976568</v>
      </c>
    </row>
    <row r="734" spans="5:6" x14ac:dyDescent="0.2">
      <c r="E734" s="499" t="s">
        <v>2625</v>
      </c>
      <c r="F734" s="316">
        <v>20526619.727314375</v>
      </c>
    </row>
    <row r="735" spans="5:6" x14ac:dyDescent="0.2">
      <c r="E735" s="499" t="s">
        <v>2623</v>
      </c>
      <c r="F735" s="316">
        <v>15995060.172147129</v>
      </c>
    </row>
    <row r="736" spans="5:6" ht="16" thickBot="1" x14ac:dyDescent="0.25">
      <c r="E736" s="500" t="s">
        <v>1452</v>
      </c>
      <c r="F736" s="501">
        <f>SUM(F727:F735)</f>
        <v>6193696867.3662329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64"/>
  <sheetViews>
    <sheetView workbookViewId="0">
      <pane xSplit="1" ySplit="1" topLeftCell="B2" activePane="bottomRight" state="frozen"/>
      <selection activeCell="C7" sqref="C7:E7"/>
      <selection pane="topRight" activeCell="C7" sqref="C7:E7"/>
      <selection pane="bottomLeft" activeCell="C7" sqref="C7:E7"/>
      <selection pane="bottomRight" activeCell="D9" sqref="D9"/>
    </sheetView>
  </sheetViews>
  <sheetFormatPr baseColWidth="10" defaultColWidth="8.83203125" defaultRowHeight="15" x14ac:dyDescent="0.2"/>
  <cols>
    <col min="1" max="1" width="15.5" customWidth="1"/>
    <col min="4" max="4" width="64.5" customWidth="1"/>
  </cols>
  <sheetData>
    <row r="1" spans="1:4" x14ac:dyDescent="0.2">
      <c r="A1" s="55" t="s">
        <v>1165</v>
      </c>
      <c r="B1" s="55" t="s">
        <v>1500</v>
      </c>
      <c r="C1" s="55" t="s">
        <v>1166</v>
      </c>
      <c r="D1" s="55" t="s">
        <v>1167</v>
      </c>
    </row>
    <row r="2" spans="1:4" x14ac:dyDescent="0.2">
      <c r="A2" t="s">
        <v>1181</v>
      </c>
      <c r="B2" t="s">
        <v>1182</v>
      </c>
      <c r="C2">
        <v>150</v>
      </c>
      <c r="D2" s="59" t="s">
        <v>1183</v>
      </c>
    </row>
    <row r="3" spans="1:4" x14ac:dyDescent="0.2">
      <c r="A3" t="s">
        <v>484</v>
      </c>
      <c r="D3" t="s">
        <v>1210</v>
      </c>
    </row>
    <row r="4" spans="1:4" x14ac:dyDescent="0.2">
      <c r="A4" s="30" t="s">
        <v>1871</v>
      </c>
      <c r="B4" s="30" t="s">
        <v>1874</v>
      </c>
      <c r="C4">
        <v>434</v>
      </c>
      <c r="D4" s="60" t="s">
        <v>1873</v>
      </c>
    </row>
    <row r="5" spans="1:4" x14ac:dyDescent="0.2">
      <c r="A5" s="30" t="s">
        <v>1872</v>
      </c>
      <c r="B5" s="30" t="s">
        <v>1874</v>
      </c>
      <c r="C5">
        <v>435</v>
      </c>
      <c r="D5" s="60" t="s">
        <v>1875</v>
      </c>
    </row>
    <row r="6" spans="1:4" x14ac:dyDescent="0.2">
      <c r="A6" t="s">
        <v>2278</v>
      </c>
      <c r="B6" t="s">
        <v>2280</v>
      </c>
      <c r="C6">
        <v>115</v>
      </c>
      <c r="D6" t="s">
        <v>2279</v>
      </c>
    </row>
    <row r="7" spans="1:4" x14ac:dyDescent="0.2">
      <c r="A7" s="30" t="s">
        <v>1508</v>
      </c>
      <c r="B7" s="30" t="s">
        <v>1507</v>
      </c>
      <c r="C7">
        <v>61</v>
      </c>
      <c r="D7" s="30" t="s">
        <v>1509</v>
      </c>
    </row>
    <row r="8" spans="1:4" x14ac:dyDescent="0.2">
      <c r="A8" t="s">
        <v>1184</v>
      </c>
      <c r="B8" t="s">
        <v>1182</v>
      </c>
      <c r="C8">
        <v>140</v>
      </c>
      <c r="D8" s="59" t="s">
        <v>1185</v>
      </c>
    </row>
    <row r="9" spans="1:4" x14ac:dyDescent="0.2">
      <c r="A9" t="s">
        <v>1186</v>
      </c>
      <c r="B9" t="s">
        <v>1182</v>
      </c>
      <c r="C9">
        <v>14</v>
      </c>
      <c r="D9" s="59" t="s">
        <v>1187</v>
      </c>
    </row>
    <row r="10" spans="1:4" x14ac:dyDescent="0.2">
      <c r="A10" t="s">
        <v>400</v>
      </c>
      <c r="D10" t="s">
        <v>1225</v>
      </c>
    </row>
    <row r="11" spans="1:4" x14ac:dyDescent="0.2">
      <c r="A11" s="30" t="s">
        <v>1233</v>
      </c>
      <c r="B11" s="30" t="s">
        <v>1234</v>
      </c>
      <c r="C11" s="30"/>
      <c r="D11" s="30" t="s">
        <v>1249</v>
      </c>
    </row>
    <row r="12" spans="1:4" x14ac:dyDescent="0.2">
      <c r="A12" s="30" t="s">
        <v>1231</v>
      </c>
      <c r="B12" s="30" t="s">
        <v>1232</v>
      </c>
      <c r="C12" s="30"/>
      <c r="D12" s="30" t="s">
        <v>1244</v>
      </c>
    </row>
    <row r="13" spans="1:4" x14ac:dyDescent="0.2">
      <c r="A13" t="s">
        <v>1188</v>
      </c>
      <c r="B13" t="s">
        <v>1169</v>
      </c>
      <c r="C13" t="s">
        <v>1189</v>
      </c>
      <c r="D13" s="59" t="s">
        <v>1190</v>
      </c>
    </row>
    <row r="14" spans="1:4" x14ac:dyDescent="0.2">
      <c r="A14" t="s">
        <v>1912</v>
      </c>
      <c r="B14" t="s">
        <v>1921</v>
      </c>
      <c r="C14">
        <v>428</v>
      </c>
      <c r="D14" s="60" t="s">
        <v>1913</v>
      </c>
    </row>
    <row r="15" spans="1:4" x14ac:dyDescent="0.2">
      <c r="A15" s="171" t="s">
        <v>1864</v>
      </c>
      <c r="B15" s="30" t="s">
        <v>1865</v>
      </c>
      <c r="C15">
        <v>432</v>
      </c>
      <c r="D15" s="171" t="s">
        <v>1914</v>
      </c>
    </row>
    <row r="16" spans="1:4" x14ac:dyDescent="0.2">
      <c r="A16" s="30" t="s">
        <v>769</v>
      </c>
      <c r="B16" s="30" t="s">
        <v>1247</v>
      </c>
      <c r="D16" t="s">
        <v>1246</v>
      </c>
    </row>
    <row r="17" spans="1:4" x14ac:dyDescent="0.2">
      <c r="A17" t="s">
        <v>1191</v>
      </c>
      <c r="B17" t="s">
        <v>1169</v>
      </c>
      <c r="C17">
        <v>100</v>
      </c>
      <c r="D17" s="59" t="s">
        <v>1192</v>
      </c>
    </row>
    <row r="18" spans="1:4" x14ac:dyDescent="0.2">
      <c r="A18" s="30" t="s">
        <v>1061</v>
      </c>
      <c r="B18" s="30" t="s">
        <v>1226</v>
      </c>
      <c r="C18" s="30"/>
      <c r="D18" s="30" t="s">
        <v>1235</v>
      </c>
    </row>
    <row r="19" spans="1:4" x14ac:dyDescent="0.2">
      <c r="A19" s="30" t="s">
        <v>1672</v>
      </c>
      <c r="B19" s="30" t="s">
        <v>1507</v>
      </c>
      <c r="C19" s="157" t="s">
        <v>1673</v>
      </c>
      <c r="D19" s="30" t="s">
        <v>1674</v>
      </c>
    </row>
    <row r="20" spans="1:4" x14ac:dyDescent="0.2">
      <c r="A20" s="30" t="s">
        <v>1498</v>
      </c>
      <c r="B20" s="30" t="s">
        <v>1413</v>
      </c>
      <c r="C20">
        <v>5</v>
      </c>
      <c r="D20" s="30" t="s">
        <v>1499</v>
      </c>
    </row>
    <row r="21" spans="1:4" x14ac:dyDescent="0.2">
      <c r="A21" t="s">
        <v>1193</v>
      </c>
      <c r="B21" t="s">
        <v>1182</v>
      </c>
      <c r="C21">
        <v>77</v>
      </c>
      <c r="D21" s="59" t="s">
        <v>1194</v>
      </c>
    </row>
    <row r="22" spans="1:4" x14ac:dyDescent="0.2">
      <c r="A22" s="30" t="s">
        <v>1442</v>
      </c>
      <c r="B22" s="30" t="s">
        <v>1865</v>
      </c>
      <c r="C22">
        <v>169</v>
      </c>
      <c r="D22" s="30" t="s">
        <v>1443</v>
      </c>
    </row>
    <row r="23" spans="1:4" x14ac:dyDescent="0.2">
      <c r="A23" t="s">
        <v>678</v>
      </c>
      <c r="D23" s="59" t="s">
        <v>1222</v>
      </c>
    </row>
    <row r="24" spans="1:4" x14ac:dyDescent="0.2">
      <c r="A24" s="30" t="s">
        <v>698</v>
      </c>
      <c r="B24" s="30" t="s">
        <v>1230</v>
      </c>
      <c r="C24" s="30"/>
      <c r="D24" s="30" t="s">
        <v>1241</v>
      </c>
    </row>
    <row r="25" spans="1:4" x14ac:dyDescent="0.2">
      <c r="A25" t="s">
        <v>348</v>
      </c>
      <c r="B25" t="s">
        <v>1169</v>
      </c>
      <c r="C25" t="s">
        <v>1195</v>
      </c>
      <c r="D25" s="59" t="s">
        <v>1196</v>
      </c>
    </row>
    <row r="26" spans="1:4" x14ac:dyDescent="0.2">
      <c r="A26" s="30" t="s">
        <v>1227</v>
      </c>
      <c r="B26" s="30" t="s">
        <v>1228</v>
      </c>
      <c r="C26" s="30"/>
      <c r="D26" s="30" t="s">
        <v>1237</v>
      </c>
    </row>
    <row r="27" spans="1:4" x14ac:dyDescent="0.2">
      <c r="A27" t="s">
        <v>1224</v>
      </c>
      <c r="D27" t="s">
        <v>1223</v>
      </c>
    </row>
    <row r="28" spans="1:4" x14ac:dyDescent="0.2">
      <c r="A28" s="30" t="s">
        <v>1816</v>
      </c>
      <c r="D28" s="30" t="s">
        <v>1818</v>
      </c>
    </row>
    <row r="29" spans="1:4" x14ac:dyDescent="0.2">
      <c r="A29" s="30" t="s">
        <v>1448</v>
      </c>
      <c r="D29" s="30" t="s">
        <v>1449</v>
      </c>
    </row>
    <row r="30" spans="1:4" x14ac:dyDescent="0.2">
      <c r="A30" t="s">
        <v>1168</v>
      </c>
      <c r="B30" t="s">
        <v>1169</v>
      </c>
      <c r="C30">
        <v>71</v>
      </c>
      <c r="D30" t="s">
        <v>1211</v>
      </c>
    </row>
    <row r="31" spans="1:4" x14ac:dyDescent="0.2">
      <c r="A31" t="s">
        <v>1197</v>
      </c>
      <c r="B31" t="s">
        <v>1182</v>
      </c>
      <c r="C31">
        <v>29</v>
      </c>
      <c r="D31" s="59" t="s">
        <v>1198</v>
      </c>
    </row>
    <row r="32" spans="1:4" x14ac:dyDescent="0.2">
      <c r="A32" t="s">
        <v>1199</v>
      </c>
      <c r="B32" t="s">
        <v>1169</v>
      </c>
      <c r="C32">
        <v>71</v>
      </c>
      <c r="D32" s="59" t="s">
        <v>1200</v>
      </c>
    </row>
    <row r="33" spans="1:4" x14ac:dyDescent="0.2">
      <c r="A33" t="s">
        <v>1928</v>
      </c>
      <c r="B33" t="s">
        <v>1921</v>
      </c>
      <c r="C33">
        <v>456</v>
      </c>
      <c r="D33" s="59" t="s">
        <v>1927</v>
      </c>
    </row>
    <row r="34" spans="1:4" x14ac:dyDescent="0.2">
      <c r="A34" t="s">
        <v>1924</v>
      </c>
      <c r="B34" t="s">
        <v>1921</v>
      </c>
      <c r="C34">
        <v>392</v>
      </c>
      <c r="D34" t="s">
        <v>1923</v>
      </c>
    </row>
    <row r="35" spans="1:4" x14ac:dyDescent="0.2">
      <c r="A35" s="30" t="s">
        <v>1505</v>
      </c>
      <c r="B35" s="30" t="s">
        <v>1507</v>
      </c>
      <c r="C35">
        <v>61</v>
      </c>
      <c r="D35" s="30" t="s">
        <v>1506</v>
      </c>
    </row>
    <row r="36" spans="1:4" x14ac:dyDescent="0.2">
      <c r="A36" s="30" t="s">
        <v>1035</v>
      </c>
      <c r="B36" s="30" t="s">
        <v>1229</v>
      </c>
      <c r="C36" s="30"/>
      <c r="D36" s="30" t="s">
        <v>1240</v>
      </c>
    </row>
    <row r="37" spans="1:4" x14ac:dyDescent="0.2">
      <c r="A37" s="30" t="s">
        <v>1675</v>
      </c>
      <c r="B37" s="30" t="s">
        <v>1507</v>
      </c>
      <c r="C37" s="157" t="s">
        <v>1673</v>
      </c>
      <c r="D37" s="30" t="s">
        <v>1676</v>
      </c>
    </row>
    <row r="38" spans="1:4" x14ac:dyDescent="0.2">
      <c r="A38" t="s">
        <v>1658</v>
      </c>
      <c r="B38" s="30" t="s">
        <v>1659</v>
      </c>
      <c r="C38">
        <v>45</v>
      </c>
      <c r="D38" s="30" t="s">
        <v>1821</v>
      </c>
    </row>
    <row r="39" spans="1:4" x14ac:dyDescent="0.2">
      <c r="A39" s="30" t="s">
        <v>1677</v>
      </c>
      <c r="B39" s="30" t="s">
        <v>1507</v>
      </c>
      <c r="C39" t="s">
        <v>1673</v>
      </c>
      <c r="D39" s="30" t="s">
        <v>1678</v>
      </c>
    </row>
    <row r="40" spans="1:4" x14ac:dyDescent="0.2">
      <c r="A40" t="s">
        <v>1170</v>
      </c>
      <c r="B40" t="s">
        <v>1169</v>
      </c>
      <c r="D40" t="s">
        <v>1212</v>
      </c>
    </row>
    <row r="41" spans="1:4" x14ac:dyDescent="0.2">
      <c r="A41" t="s">
        <v>1171</v>
      </c>
      <c r="D41" t="s">
        <v>1213</v>
      </c>
    </row>
    <row r="42" spans="1:4" x14ac:dyDescent="0.2">
      <c r="A42" t="s">
        <v>1934</v>
      </c>
      <c r="B42" s="30" t="s">
        <v>1874</v>
      </c>
      <c r="C42">
        <v>453</v>
      </c>
      <c r="D42" s="30" t="s">
        <v>1935</v>
      </c>
    </row>
    <row r="43" spans="1:4" x14ac:dyDescent="0.2">
      <c r="A43" t="s">
        <v>1955</v>
      </c>
      <c r="B43" s="30" t="s">
        <v>1874</v>
      </c>
      <c r="C43">
        <v>397</v>
      </c>
      <c r="D43" t="s">
        <v>1956</v>
      </c>
    </row>
    <row r="44" spans="1:4" x14ac:dyDescent="0.2">
      <c r="A44" t="s">
        <v>768</v>
      </c>
      <c r="B44" t="s">
        <v>1169</v>
      </c>
      <c r="C44" t="s">
        <v>1819</v>
      </c>
      <c r="D44" s="59" t="s">
        <v>1201</v>
      </c>
    </row>
    <row r="45" spans="1:4" x14ac:dyDescent="0.2">
      <c r="A45" t="s">
        <v>1172</v>
      </c>
      <c r="B45" t="s">
        <v>1169</v>
      </c>
      <c r="C45">
        <v>110</v>
      </c>
      <c r="D45" t="s">
        <v>1214</v>
      </c>
    </row>
    <row r="46" spans="1:4" x14ac:dyDescent="0.2">
      <c r="A46" t="s">
        <v>1173</v>
      </c>
      <c r="D46" t="s">
        <v>1215</v>
      </c>
    </row>
    <row r="47" spans="1:4" x14ac:dyDescent="0.2">
      <c r="A47" t="s">
        <v>1414</v>
      </c>
      <c r="B47" s="30" t="s">
        <v>1413</v>
      </c>
      <c r="C47">
        <v>565</v>
      </c>
      <c r="D47" s="30" t="s">
        <v>1415</v>
      </c>
    </row>
    <row r="48" spans="1:4" x14ac:dyDescent="0.2">
      <c r="A48" t="s">
        <v>1174</v>
      </c>
      <c r="D48" t="s">
        <v>1216</v>
      </c>
    </row>
    <row r="49" spans="1:4" x14ac:dyDescent="0.2">
      <c r="A49" t="s">
        <v>1887</v>
      </c>
      <c r="D49" t="s">
        <v>1888</v>
      </c>
    </row>
    <row r="50" spans="1:4" x14ac:dyDescent="0.2">
      <c r="A50" t="s">
        <v>1175</v>
      </c>
      <c r="D50" t="s">
        <v>1820</v>
      </c>
    </row>
    <row r="51" spans="1:4" x14ac:dyDescent="0.2">
      <c r="A51" t="s">
        <v>713</v>
      </c>
      <c r="D51" t="s">
        <v>420</v>
      </c>
    </row>
    <row r="52" spans="1:4" x14ac:dyDescent="0.2">
      <c r="A52" t="s">
        <v>1202</v>
      </c>
      <c r="C52">
        <v>114</v>
      </c>
      <c r="D52" s="59" t="s">
        <v>1203</v>
      </c>
    </row>
    <row r="53" spans="1:4" x14ac:dyDescent="0.2">
      <c r="A53" t="s">
        <v>1176</v>
      </c>
      <c r="D53" t="s">
        <v>1217</v>
      </c>
    </row>
    <row r="54" spans="1:4" x14ac:dyDescent="0.2">
      <c r="A54" t="s">
        <v>1204</v>
      </c>
      <c r="C54">
        <v>114</v>
      </c>
      <c r="D54" s="59" t="s">
        <v>1205</v>
      </c>
    </row>
    <row r="55" spans="1:4" x14ac:dyDescent="0.2">
      <c r="A55" t="s">
        <v>1944</v>
      </c>
      <c r="B55" t="s">
        <v>1921</v>
      </c>
      <c r="C55">
        <v>452</v>
      </c>
      <c r="D55" s="59" t="s">
        <v>1946</v>
      </c>
    </row>
    <row r="56" spans="1:4" x14ac:dyDescent="0.2">
      <c r="A56" t="s">
        <v>1177</v>
      </c>
      <c r="C56" t="s">
        <v>1178</v>
      </c>
      <c r="D56" t="s">
        <v>1218</v>
      </c>
    </row>
    <row r="57" spans="1:4" x14ac:dyDescent="0.2">
      <c r="A57" t="s">
        <v>1206</v>
      </c>
      <c r="B57" t="s">
        <v>1169</v>
      </c>
      <c r="C57">
        <v>109</v>
      </c>
      <c r="D57" s="59" t="s">
        <v>1207</v>
      </c>
    </row>
    <row r="58" spans="1:4" x14ac:dyDescent="0.2">
      <c r="A58" t="s">
        <v>1179</v>
      </c>
      <c r="D58" t="s">
        <v>1219</v>
      </c>
    </row>
    <row r="59" spans="1:4" x14ac:dyDescent="0.2">
      <c r="A59" t="s">
        <v>1411</v>
      </c>
      <c r="B59" s="30" t="s">
        <v>1413</v>
      </c>
      <c r="C59">
        <v>137</v>
      </c>
      <c r="D59" s="30" t="s">
        <v>1412</v>
      </c>
    </row>
    <row r="60" spans="1:4" x14ac:dyDescent="0.2">
      <c r="A60" t="s">
        <v>1208</v>
      </c>
      <c r="B60" t="s">
        <v>1182</v>
      </c>
      <c r="C60">
        <v>131</v>
      </c>
      <c r="D60" s="59" t="s">
        <v>1209</v>
      </c>
    </row>
    <row r="61" spans="1:4" x14ac:dyDescent="0.2">
      <c r="A61" t="s">
        <v>1957</v>
      </c>
      <c r="B61" t="s">
        <v>1874</v>
      </c>
      <c r="C61">
        <v>657</v>
      </c>
      <c r="D61" t="s">
        <v>1958</v>
      </c>
    </row>
    <row r="62" spans="1:4" x14ac:dyDescent="0.2">
      <c r="A62" t="s">
        <v>1009</v>
      </c>
      <c r="D62" s="59" t="s">
        <v>1221</v>
      </c>
    </row>
    <row r="63" spans="1:4" x14ac:dyDescent="0.2">
      <c r="A63" t="s">
        <v>1180</v>
      </c>
      <c r="D63" t="s">
        <v>1220</v>
      </c>
    </row>
    <row r="64" spans="1:4" x14ac:dyDescent="0.2">
      <c r="A64" s="30" t="s">
        <v>1310</v>
      </c>
      <c r="C64">
        <v>4</v>
      </c>
      <c r="D64" s="60" t="s">
        <v>1309</v>
      </c>
    </row>
  </sheetData>
  <sortState xmlns:xlrd2="http://schemas.microsoft.com/office/spreadsheetml/2017/richdata2" ref="A2:D64">
    <sortCondition ref="A2:A64"/>
  </sortState>
  <hyperlinks>
    <hyperlink ref="D64" r:id="rId1" display="https://www.ifpri.org/project/weai" xr:uid="{00000000-0004-0000-0500-000000000000}"/>
    <hyperlink ref="D4" r:id="rId2" display="https://www.brd.rw/" xr:uid="{C7A67D76-3E30-43D6-907B-3CC505E34817}"/>
    <hyperlink ref="D5" r:id="rId3" display="https://www.google.com/url?sa=t&amp;rct=j&amp;q=&amp;esrc=s&amp;source=web&amp;cd=&amp;ved=2ahUKEwjF-qLx3eWAAxXQVqQEHZ0EBqMQFnoECA4QAQ&amp;url=https%3A%2F%2Fbdf.rw%2F&amp;usg=AOvVaw2eNJSSd4VfmPTVo_Tv2Lk1&amp;opi=89978449" xr:uid="{423E9B2A-70C8-4AD2-ADFC-BC62E68AEF63}"/>
    <hyperlink ref="D14" r:id="rId4" display="https://en.wikipedia.org/wiki/European_Development_Fund" xr:uid="{8B579556-7B99-41D5-8484-7BE73F3CA7F6}"/>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AV857"/>
  <sheetViews>
    <sheetView showGridLines="0" tabSelected="1" zoomScale="120" zoomScaleNormal="120" zoomScalePageLayoutView="40" workbookViewId="0">
      <pane xSplit="3" ySplit="2" topLeftCell="AH3" activePane="bottomRight" state="frozen"/>
      <selection activeCell="C7" sqref="C7:E7"/>
      <selection pane="topRight" activeCell="C7" sqref="C7:E7"/>
      <selection pane="bottomLeft" activeCell="C7" sqref="C7:E7"/>
      <selection pane="bottomRight" activeCell="AN2" sqref="AM2:AN2"/>
    </sheetView>
  </sheetViews>
  <sheetFormatPr baseColWidth="10" defaultColWidth="9.1640625" defaultRowHeight="13" x14ac:dyDescent="0.15"/>
  <cols>
    <col min="1" max="1" width="30.1640625" style="42" customWidth="1"/>
    <col min="2" max="2" width="29.83203125" style="42" customWidth="1"/>
    <col min="3" max="3" width="34.5" style="43" customWidth="1"/>
    <col min="4" max="4" width="42.6640625" style="42" customWidth="1"/>
    <col min="5" max="5" width="34.1640625" style="479" customWidth="1"/>
    <col min="6" max="6" width="36.5" style="43" customWidth="1"/>
    <col min="7" max="7" width="23.33203125" style="480" customWidth="1"/>
    <col min="8" max="8" width="47.1640625" style="479" customWidth="1"/>
    <col min="9" max="9" width="20.83203125" style="42" customWidth="1"/>
    <col min="10" max="10" width="49.1640625" style="42" customWidth="1"/>
    <col min="11" max="11" width="34.6640625" style="43" customWidth="1"/>
    <col min="12" max="12" width="34.6640625" style="43" hidden="1" customWidth="1"/>
    <col min="13" max="13" width="34.6640625" style="43" customWidth="1"/>
    <col min="14" max="14" width="20.83203125" style="43" customWidth="1"/>
    <col min="15" max="15" width="23.6640625" style="42" customWidth="1"/>
    <col min="16" max="16" width="43" style="43" customWidth="1"/>
    <col min="17" max="17" width="37.33203125" style="42" customWidth="1"/>
    <col min="18" max="18" width="53.5" style="42" customWidth="1"/>
    <col min="19" max="19" width="60.6640625" style="37" customWidth="1"/>
    <col min="20" max="21" width="26.83203125" style="485" customWidth="1"/>
    <col min="22" max="23" width="26.83203125" style="482" customWidth="1"/>
    <col min="24" max="24" width="26.83203125" style="483" customWidth="1"/>
    <col min="25" max="25" width="26.83203125" style="482" customWidth="1"/>
    <col min="26" max="26" width="26.83203125" style="483" customWidth="1"/>
    <col min="27" max="27" width="64.83203125" style="43" customWidth="1"/>
    <col min="28" max="28" width="26.83203125" style="484" customWidth="1"/>
    <col min="29" max="30" width="28.1640625" style="43" customWidth="1"/>
    <col min="31" max="31" width="35.1640625" style="45" customWidth="1"/>
    <col min="32" max="32" width="36" style="45" customWidth="1"/>
    <col min="33" max="33" width="22.83203125" style="43" customWidth="1"/>
    <col min="34" max="34" width="23.6640625" style="43" customWidth="1"/>
    <col min="35" max="37" width="26.83203125" style="43" customWidth="1"/>
    <col min="38" max="38" width="23.6640625" style="43" customWidth="1"/>
    <col min="39" max="42" width="26.83203125" style="43" customWidth="1"/>
    <col min="43" max="43" width="22.1640625" style="43" customWidth="1"/>
    <col min="44" max="44" width="24.33203125" style="43" customWidth="1"/>
    <col min="45" max="45" width="26.83203125" style="485" customWidth="1"/>
    <col min="46" max="46" width="52.33203125" style="43" customWidth="1"/>
    <col min="47" max="47" width="12" style="46" customWidth="1"/>
    <col min="48" max="48" width="9.1640625" style="46"/>
    <col min="49" max="16384" width="9.1640625" style="45"/>
  </cols>
  <sheetData>
    <row r="1" spans="1:48" ht="36" customHeight="1" x14ac:dyDescent="0.15">
      <c r="A1" s="289" t="s">
        <v>83</v>
      </c>
      <c r="B1" s="290"/>
      <c r="C1" s="290"/>
      <c r="D1" s="291"/>
      <c r="E1" s="292"/>
      <c r="F1" s="292"/>
      <c r="G1" s="292"/>
      <c r="H1" s="292"/>
      <c r="I1" s="292"/>
      <c r="J1" s="292"/>
      <c r="K1" s="292"/>
      <c r="L1" s="292"/>
      <c r="M1" s="292"/>
      <c r="N1" s="292"/>
      <c r="O1" s="292"/>
      <c r="P1" s="292"/>
      <c r="Q1" s="292"/>
      <c r="R1" s="293"/>
      <c r="S1" s="294" t="s">
        <v>2184</v>
      </c>
      <c r="T1" s="294"/>
      <c r="U1" s="294"/>
      <c r="V1" s="294"/>
      <c r="W1" s="294"/>
      <c r="X1" s="294"/>
      <c r="Y1" s="294"/>
      <c r="Z1" s="294"/>
      <c r="AA1" s="294"/>
      <c r="AB1" s="295"/>
      <c r="AC1" s="295"/>
      <c r="AD1" s="295"/>
      <c r="AE1" s="295"/>
      <c r="AF1" s="295"/>
      <c r="AG1" s="295"/>
      <c r="AH1" s="295"/>
      <c r="AI1" s="294"/>
      <c r="AJ1" s="294"/>
      <c r="AK1" s="294"/>
      <c r="AL1" s="295"/>
      <c r="AM1" s="295"/>
      <c r="AN1" s="295"/>
      <c r="AO1" s="295"/>
      <c r="AP1" s="295"/>
      <c r="AQ1" s="295"/>
      <c r="AR1" s="294"/>
      <c r="AS1" s="294"/>
      <c r="AT1" s="296"/>
    </row>
    <row r="2" spans="1:48" s="44" customFormat="1" ht="38.25" customHeight="1" x14ac:dyDescent="0.2">
      <c r="A2" s="48" t="s">
        <v>84</v>
      </c>
      <c r="B2" s="48" t="s">
        <v>5</v>
      </c>
      <c r="C2" s="48" t="s">
        <v>85</v>
      </c>
      <c r="D2" s="48" t="s">
        <v>7</v>
      </c>
      <c r="E2" s="48" t="s">
        <v>8</v>
      </c>
      <c r="F2" s="48" t="s">
        <v>86</v>
      </c>
      <c r="G2" s="48" t="s">
        <v>2020</v>
      </c>
      <c r="H2" s="47" t="s">
        <v>12</v>
      </c>
      <c r="I2" s="599" t="s">
        <v>11</v>
      </c>
      <c r="J2" s="47" t="s">
        <v>87</v>
      </c>
      <c r="K2" s="47" t="s">
        <v>14</v>
      </c>
      <c r="L2" s="47" t="s">
        <v>14</v>
      </c>
      <c r="M2" s="47" t="s">
        <v>2021</v>
      </c>
      <c r="N2" s="47" t="s">
        <v>88</v>
      </c>
      <c r="O2" s="47" t="s">
        <v>89</v>
      </c>
      <c r="P2" s="47" t="s">
        <v>90</v>
      </c>
      <c r="Q2" s="86" t="s">
        <v>10</v>
      </c>
      <c r="R2" s="86" t="s">
        <v>91</v>
      </c>
      <c r="S2" s="51" t="s">
        <v>93</v>
      </c>
      <c r="T2" s="51" t="s">
        <v>2023</v>
      </c>
      <c r="U2" s="51" t="s">
        <v>2024</v>
      </c>
      <c r="V2" s="598" t="s">
        <v>2026</v>
      </c>
      <c r="W2" s="598" t="s">
        <v>2027</v>
      </c>
      <c r="X2" s="598" t="s">
        <v>2028</v>
      </c>
      <c r="Y2" s="598" t="s">
        <v>2029</v>
      </c>
      <c r="Z2" s="598" t="s">
        <v>2030</v>
      </c>
      <c r="AA2" s="51" t="s">
        <v>1515</v>
      </c>
      <c r="AB2" s="51" t="s">
        <v>1516</v>
      </c>
      <c r="AC2" s="598" t="s">
        <v>395</v>
      </c>
      <c r="AD2" s="51" t="s">
        <v>1095</v>
      </c>
      <c r="AE2" s="598" t="s">
        <v>18</v>
      </c>
      <c r="AF2" s="598" t="s">
        <v>393</v>
      </c>
      <c r="AG2" s="51" t="s">
        <v>92</v>
      </c>
      <c r="AH2" s="598" t="s">
        <v>20</v>
      </c>
      <c r="AI2" s="598" t="s">
        <v>2036</v>
      </c>
      <c r="AJ2" s="598" t="s">
        <v>2037</v>
      </c>
      <c r="AK2" s="598" t="s">
        <v>94</v>
      </c>
      <c r="AL2" s="598" t="s">
        <v>1444</v>
      </c>
      <c r="AM2" s="598" t="s">
        <v>21</v>
      </c>
      <c r="AN2" s="598" t="s">
        <v>2031</v>
      </c>
      <c r="AO2" s="598" t="s">
        <v>2032</v>
      </c>
      <c r="AP2" s="51" t="s">
        <v>2033</v>
      </c>
      <c r="AQ2" s="51" t="s">
        <v>2034</v>
      </c>
      <c r="AR2" s="51" t="s">
        <v>2035</v>
      </c>
      <c r="AS2" s="51" t="s">
        <v>95</v>
      </c>
      <c r="AT2" s="51" t="s">
        <v>96</v>
      </c>
    </row>
    <row r="3" spans="1:48" s="40" customFormat="1" ht="182" x14ac:dyDescent="0.15">
      <c r="A3" s="297" t="s">
        <v>1566</v>
      </c>
      <c r="B3" s="182" t="s">
        <v>1262</v>
      </c>
      <c r="C3" s="184" t="s">
        <v>1567</v>
      </c>
      <c r="D3" s="177" t="s">
        <v>1144</v>
      </c>
      <c r="E3" s="176" t="s">
        <v>1105</v>
      </c>
      <c r="F3" s="209" t="s">
        <v>1144</v>
      </c>
      <c r="G3" s="181"/>
      <c r="H3" s="176" t="s">
        <v>47</v>
      </c>
      <c r="I3" s="176" t="s">
        <v>40</v>
      </c>
      <c r="J3" s="177" t="s">
        <v>105</v>
      </c>
      <c r="K3" s="178" t="s">
        <v>421</v>
      </c>
      <c r="L3" s="178" t="s">
        <v>421</v>
      </c>
      <c r="M3" s="178" t="s">
        <v>421</v>
      </c>
      <c r="N3" s="209" t="s">
        <v>1144</v>
      </c>
      <c r="O3" s="177" t="s">
        <v>1784</v>
      </c>
      <c r="P3" s="178"/>
      <c r="Q3" s="177" t="s">
        <v>106</v>
      </c>
      <c r="R3" s="177" t="s">
        <v>1679</v>
      </c>
      <c r="S3" s="465" t="s">
        <v>481</v>
      </c>
      <c r="T3" s="349">
        <v>0</v>
      </c>
      <c r="U3" s="350">
        <f t="shared" ref="U3:U9" si="0">T3/$G$4</f>
        <v>0</v>
      </c>
      <c r="V3" s="351"/>
      <c r="W3" s="351"/>
      <c r="X3" s="352"/>
      <c r="Y3" s="351"/>
      <c r="Z3" s="352"/>
      <c r="AA3" s="270" t="s">
        <v>2025</v>
      </c>
      <c r="AB3" s="353">
        <v>280000</v>
      </c>
      <c r="AC3" s="354" t="s">
        <v>409</v>
      </c>
      <c r="AD3" s="354" t="s">
        <v>409</v>
      </c>
      <c r="AE3" s="354" t="s">
        <v>104</v>
      </c>
      <c r="AF3" s="354" t="s">
        <v>2063</v>
      </c>
      <c r="AG3" s="354"/>
      <c r="AH3" s="270" t="s">
        <v>41</v>
      </c>
      <c r="AI3" s="270">
        <v>2021</v>
      </c>
      <c r="AJ3" s="270">
        <v>2024</v>
      </c>
      <c r="AK3" s="270" t="s">
        <v>496</v>
      </c>
      <c r="AL3" s="270" t="s">
        <v>1445</v>
      </c>
      <c r="AM3" s="270" t="s">
        <v>75</v>
      </c>
      <c r="AN3" s="270"/>
      <c r="AO3" s="270"/>
      <c r="AP3" s="270" t="s">
        <v>1094</v>
      </c>
      <c r="AQ3" s="354"/>
      <c r="AR3" s="354" t="s">
        <v>2038</v>
      </c>
      <c r="AS3" s="349">
        <v>0</v>
      </c>
      <c r="AT3" s="355" t="s">
        <v>480</v>
      </c>
      <c r="AU3" s="54"/>
      <c r="AV3" s="54"/>
    </row>
    <row r="4" spans="1:48" s="40" customFormat="1" ht="68.5" customHeight="1" x14ac:dyDescent="0.15">
      <c r="A4" s="298" t="s">
        <v>1566</v>
      </c>
      <c r="B4" s="211" t="s">
        <v>1262</v>
      </c>
      <c r="C4" s="213" t="s">
        <v>1567</v>
      </c>
      <c r="D4" s="177" t="s">
        <v>1144</v>
      </c>
      <c r="E4" s="176" t="s">
        <v>1105</v>
      </c>
      <c r="F4" s="209" t="s">
        <v>1144</v>
      </c>
      <c r="G4" s="183">
        <v>235000000</v>
      </c>
      <c r="H4" s="176" t="s">
        <v>47</v>
      </c>
      <c r="I4" s="176" t="s">
        <v>40</v>
      </c>
      <c r="J4" s="177" t="s">
        <v>105</v>
      </c>
      <c r="K4" s="178" t="s">
        <v>421</v>
      </c>
      <c r="L4" s="178" t="s">
        <v>421</v>
      </c>
      <c r="M4" s="178" t="s">
        <v>421</v>
      </c>
      <c r="N4" s="209" t="s">
        <v>1144</v>
      </c>
      <c r="O4" s="177" t="s">
        <v>1784</v>
      </c>
      <c r="P4" s="178"/>
      <c r="Q4" s="177" t="s">
        <v>106</v>
      </c>
      <c r="R4" s="177" t="s">
        <v>1679</v>
      </c>
      <c r="S4" s="465" t="s">
        <v>1785</v>
      </c>
      <c r="T4" s="349">
        <f>SUM(V4:Z4)</f>
        <v>6853014.9500000002</v>
      </c>
      <c r="U4" s="350">
        <f t="shared" si="0"/>
        <v>2.9161765744680851E-2</v>
      </c>
      <c r="V4" s="351"/>
      <c r="W4" s="349">
        <v>6853014.9500000002</v>
      </c>
      <c r="X4" s="352"/>
      <c r="Y4" s="351"/>
      <c r="Z4" s="352"/>
      <c r="AA4" s="270"/>
      <c r="AB4" s="270" t="s">
        <v>1450</v>
      </c>
      <c r="AC4" s="354" t="s">
        <v>409</v>
      </c>
      <c r="AD4" s="354" t="s">
        <v>409</v>
      </c>
      <c r="AE4" s="354" t="s">
        <v>1786</v>
      </c>
      <c r="AF4" s="354" t="s">
        <v>2063</v>
      </c>
      <c r="AG4" s="354"/>
      <c r="AH4" s="270" t="s">
        <v>37</v>
      </c>
      <c r="AI4" s="270">
        <v>2021</v>
      </c>
      <c r="AJ4" s="270">
        <v>2022</v>
      </c>
      <c r="AK4" s="270" t="s">
        <v>1788</v>
      </c>
      <c r="AL4" s="270" t="s">
        <v>1450</v>
      </c>
      <c r="AM4" s="270" t="s">
        <v>74</v>
      </c>
      <c r="AN4" s="270" t="s">
        <v>1787</v>
      </c>
      <c r="AO4" s="270" t="s">
        <v>426</v>
      </c>
      <c r="AP4" s="270" t="s">
        <v>1996</v>
      </c>
      <c r="AQ4" s="354"/>
      <c r="AR4" s="354" t="s">
        <v>2038</v>
      </c>
      <c r="AS4" s="349">
        <v>6853014.9500000002</v>
      </c>
      <c r="AT4" s="355" t="s">
        <v>1789</v>
      </c>
      <c r="AU4" s="54"/>
      <c r="AV4" s="54"/>
    </row>
    <row r="5" spans="1:48" s="40" customFormat="1" ht="68.5" customHeight="1" x14ac:dyDescent="0.15">
      <c r="A5" s="298" t="s">
        <v>1566</v>
      </c>
      <c r="B5" s="211" t="s">
        <v>1262</v>
      </c>
      <c r="C5" s="213" t="s">
        <v>1567</v>
      </c>
      <c r="D5" s="177" t="s">
        <v>1144</v>
      </c>
      <c r="E5" s="176" t="s">
        <v>1105</v>
      </c>
      <c r="F5" s="209" t="s">
        <v>1144</v>
      </c>
      <c r="G5" s="233"/>
      <c r="H5" s="176" t="s">
        <v>47</v>
      </c>
      <c r="I5" s="176" t="s">
        <v>40</v>
      </c>
      <c r="J5" s="177" t="s">
        <v>105</v>
      </c>
      <c r="K5" s="178" t="s">
        <v>421</v>
      </c>
      <c r="L5" s="178" t="s">
        <v>421</v>
      </c>
      <c r="M5" s="178" t="s">
        <v>421</v>
      </c>
      <c r="N5" s="209" t="s">
        <v>1144</v>
      </c>
      <c r="O5" s="177" t="s">
        <v>1784</v>
      </c>
      <c r="P5" s="178"/>
      <c r="Q5" s="177" t="s">
        <v>106</v>
      </c>
      <c r="R5" s="177" t="s">
        <v>1679</v>
      </c>
      <c r="S5" s="465" t="s">
        <v>1797</v>
      </c>
      <c r="T5" s="349">
        <f>SUM(V5:Z5)</f>
        <v>2400997.91</v>
      </c>
      <c r="U5" s="350">
        <f t="shared" si="0"/>
        <v>1.0217012382978724E-2</v>
      </c>
      <c r="V5" s="349">
        <v>2400997.91</v>
      </c>
      <c r="W5" s="351"/>
      <c r="X5" s="352"/>
      <c r="Y5" s="351"/>
      <c r="Z5" s="352"/>
      <c r="AA5" s="270"/>
      <c r="AB5" s="270" t="s">
        <v>1450</v>
      </c>
      <c r="AC5" s="354" t="s">
        <v>409</v>
      </c>
      <c r="AD5" s="354" t="s">
        <v>409</v>
      </c>
      <c r="AE5" s="354" t="s">
        <v>1786</v>
      </c>
      <c r="AF5" s="354" t="s">
        <v>2063</v>
      </c>
      <c r="AG5" s="354"/>
      <c r="AH5" s="270" t="s">
        <v>35</v>
      </c>
      <c r="AI5" s="270">
        <v>2020</v>
      </c>
      <c r="AJ5" s="270">
        <v>2025</v>
      </c>
      <c r="AK5" s="270" t="s">
        <v>1799</v>
      </c>
      <c r="AL5" s="270" t="s">
        <v>1450</v>
      </c>
      <c r="AM5" s="270" t="s">
        <v>74</v>
      </c>
      <c r="AN5" s="270" t="s">
        <v>1798</v>
      </c>
      <c r="AO5" s="270" t="s">
        <v>424</v>
      </c>
      <c r="AP5" s="270" t="s">
        <v>1996</v>
      </c>
      <c r="AQ5" s="354"/>
      <c r="AR5" s="354" t="s">
        <v>2038</v>
      </c>
      <c r="AS5" s="349">
        <v>2400997.91</v>
      </c>
      <c r="AT5" s="355" t="s">
        <v>1800</v>
      </c>
      <c r="AU5" s="54"/>
      <c r="AV5" s="54"/>
    </row>
    <row r="6" spans="1:48" s="40" customFormat="1" ht="44.25" customHeight="1" x14ac:dyDescent="0.15">
      <c r="A6" s="298" t="s">
        <v>1566</v>
      </c>
      <c r="B6" s="211" t="s">
        <v>1262</v>
      </c>
      <c r="C6" s="184" t="s">
        <v>1349</v>
      </c>
      <c r="D6" s="177" t="s">
        <v>1144</v>
      </c>
      <c r="E6" s="176" t="s">
        <v>1144</v>
      </c>
      <c r="F6" s="209" t="s">
        <v>1144</v>
      </c>
      <c r="G6" s="233"/>
      <c r="H6" s="176" t="s">
        <v>47</v>
      </c>
      <c r="I6" s="176" t="s">
        <v>40</v>
      </c>
      <c r="J6" s="177" t="s">
        <v>105</v>
      </c>
      <c r="K6" s="178" t="s">
        <v>421</v>
      </c>
      <c r="L6" s="178" t="s">
        <v>421</v>
      </c>
      <c r="M6" s="178" t="s">
        <v>421</v>
      </c>
      <c r="N6" s="209" t="s">
        <v>1144</v>
      </c>
      <c r="O6" s="177"/>
      <c r="P6" s="178"/>
      <c r="Q6" s="177"/>
      <c r="R6" s="177" t="s">
        <v>1679</v>
      </c>
      <c r="S6" s="466" t="s">
        <v>1845</v>
      </c>
      <c r="T6" s="356">
        <f>SUM(V6:Z6)</f>
        <v>143391612.78031623</v>
      </c>
      <c r="U6" s="350">
        <f t="shared" si="0"/>
        <v>0.61017707566092017</v>
      </c>
      <c r="V6" s="351">
        <v>997369.24169813446</v>
      </c>
      <c r="W6" s="351">
        <v>2400199.04</v>
      </c>
      <c r="X6" s="351">
        <v>997369.24169813446</v>
      </c>
      <c r="Y6" s="351">
        <v>4021369.8486000001</v>
      </c>
      <c r="Z6" s="357">
        <v>134975305.40831998</v>
      </c>
      <c r="AA6" s="358" t="s">
        <v>1450</v>
      </c>
      <c r="AB6" s="270" t="s">
        <v>1450</v>
      </c>
      <c r="AC6" s="354" t="s">
        <v>409</v>
      </c>
      <c r="AD6" s="354" t="s">
        <v>409</v>
      </c>
      <c r="AE6" s="354" t="s">
        <v>104</v>
      </c>
      <c r="AF6" s="354" t="s">
        <v>2063</v>
      </c>
      <c r="AG6" s="354"/>
      <c r="AH6" s="270" t="s">
        <v>35</v>
      </c>
      <c r="AI6" s="270" t="s">
        <v>2017</v>
      </c>
      <c r="AJ6" s="270">
        <v>2026</v>
      </c>
      <c r="AK6" s="270" t="s">
        <v>2449</v>
      </c>
      <c r="AL6" s="270" t="s">
        <v>1450</v>
      </c>
      <c r="AM6" s="270" t="s">
        <v>75</v>
      </c>
      <c r="AN6" s="270" t="s">
        <v>167</v>
      </c>
      <c r="AO6" s="270" t="s">
        <v>531</v>
      </c>
      <c r="AP6" s="270" t="s">
        <v>531</v>
      </c>
      <c r="AQ6" s="354" t="s">
        <v>2068</v>
      </c>
      <c r="AR6" s="354" t="s">
        <v>2038</v>
      </c>
      <c r="AS6" s="359">
        <v>73322988.553156272</v>
      </c>
      <c r="AT6" s="360" t="s">
        <v>2450</v>
      </c>
      <c r="AU6" s="54"/>
      <c r="AV6" s="54"/>
    </row>
    <row r="7" spans="1:48" s="40" customFormat="1" ht="44.25" customHeight="1" x14ac:dyDescent="0.15">
      <c r="A7" s="298" t="s">
        <v>1566</v>
      </c>
      <c r="B7" s="211" t="s">
        <v>1262</v>
      </c>
      <c r="C7" s="214" t="s">
        <v>1349</v>
      </c>
      <c r="D7" s="177" t="s">
        <v>1144</v>
      </c>
      <c r="E7" s="176" t="s">
        <v>1144</v>
      </c>
      <c r="F7" s="209" t="s">
        <v>1144</v>
      </c>
      <c r="G7" s="233"/>
      <c r="H7" s="176" t="s">
        <v>47</v>
      </c>
      <c r="I7" s="176" t="s">
        <v>40</v>
      </c>
      <c r="J7" s="177" t="s">
        <v>105</v>
      </c>
      <c r="K7" s="178" t="s">
        <v>421</v>
      </c>
      <c r="L7" s="178" t="s">
        <v>421</v>
      </c>
      <c r="M7" s="178" t="s">
        <v>421</v>
      </c>
      <c r="N7" s="209" t="s">
        <v>1144</v>
      </c>
      <c r="O7" s="177"/>
      <c r="P7" s="178"/>
      <c r="Q7" s="177"/>
      <c r="R7" s="177" t="s">
        <v>1679</v>
      </c>
      <c r="S7" s="466" t="s">
        <v>2325</v>
      </c>
      <c r="T7" s="356">
        <f>SUM(V7:Z7)</f>
        <v>4520624.1295800004</v>
      </c>
      <c r="U7" s="350">
        <f t="shared" si="0"/>
        <v>1.9236698423744682E-2</v>
      </c>
      <c r="V7" s="351"/>
      <c r="W7" s="351"/>
      <c r="X7" s="351"/>
      <c r="Y7" s="351">
        <v>999361.45686000003</v>
      </c>
      <c r="Z7" s="357">
        <v>3521262.6727200001</v>
      </c>
      <c r="AA7" s="358" t="s">
        <v>1450</v>
      </c>
      <c r="AB7" s="270" t="s">
        <v>1450</v>
      </c>
      <c r="AC7" s="354" t="s">
        <v>409</v>
      </c>
      <c r="AD7" s="354" t="s">
        <v>409</v>
      </c>
      <c r="AE7" s="354" t="s">
        <v>2339</v>
      </c>
      <c r="AF7" s="354" t="s">
        <v>2062</v>
      </c>
      <c r="AG7" s="354"/>
      <c r="AH7" s="270" t="s">
        <v>35</v>
      </c>
      <c r="AI7" s="270">
        <v>2023</v>
      </c>
      <c r="AJ7" s="270">
        <v>2026</v>
      </c>
      <c r="AK7" s="270" t="s">
        <v>2340</v>
      </c>
      <c r="AL7" s="270" t="s">
        <v>1450</v>
      </c>
      <c r="AM7" s="270" t="s">
        <v>75</v>
      </c>
      <c r="AN7" s="270" t="s">
        <v>167</v>
      </c>
      <c r="AO7" s="270" t="s">
        <v>531</v>
      </c>
      <c r="AP7" s="270" t="s">
        <v>531</v>
      </c>
      <c r="AQ7" s="354" t="s">
        <v>2068</v>
      </c>
      <c r="AR7" s="354" t="s">
        <v>2038</v>
      </c>
      <c r="AS7" s="359">
        <v>4520624.1295800004</v>
      </c>
      <c r="AT7" s="360" t="s">
        <v>2341</v>
      </c>
      <c r="AU7" s="54"/>
      <c r="AV7" s="54"/>
    </row>
    <row r="8" spans="1:48" s="40" customFormat="1" ht="44.25" customHeight="1" x14ac:dyDescent="0.15">
      <c r="A8" s="298" t="s">
        <v>1566</v>
      </c>
      <c r="B8" s="211" t="s">
        <v>1262</v>
      </c>
      <c r="C8" s="214" t="s">
        <v>1349</v>
      </c>
      <c r="D8" s="177" t="s">
        <v>1144</v>
      </c>
      <c r="E8" s="176" t="s">
        <v>1144</v>
      </c>
      <c r="F8" s="209" t="s">
        <v>1144</v>
      </c>
      <c r="G8" s="233"/>
      <c r="H8" s="176" t="s">
        <v>47</v>
      </c>
      <c r="I8" s="176" t="s">
        <v>40</v>
      </c>
      <c r="J8" s="177" t="s">
        <v>105</v>
      </c>
      <c r="K8" s="178" t="s">
        <v>421</v>
      </c>
      <c r="L8" s="178" t="s">
        <v>421</v>
      </c>
      <c r="M8" s="178" t="s">
        <v>421</v>
      </c>
      <c r="N8" s="209" t="s">
        <v>1144</v>
      </c>
      <c r="O8" s="177"/>
      <c r="P8" s="178"/>
      <c r="Q8" s="177"/>
      <c r="R8" s="177" t="s">
        <v>1679</v>
      </c>
      <c r="S8" s="466" t="s">
        <v>2326</v>
      </c>
      <c r="T8" s="356">
        <f>SUM(V8:Z8)</f>
        <v>1459703.8583399998</v>
      </c>
      <c r="U8" s="350">
        <f t="shared" si="0"/>
        <v>6.2115057801702123E-3</v>
      </c>
      <c r="V8" s="351"/>
      <c r="W8" s="351"/>
      <c r="X8" s="351"/>
      <c r="Y8" s="351">
        <v>502418.30417999998</v>
      </c>
      <c r="Z8" s="357">
        <v>957285.55415999994</v>
      </c>
      <c r="AA8" s="358" t="s">
        <v>1450</v>
      </c>
      <c r="AB8" s="270" t="s">
        <v>1450</v>
      </c>
      <c r="AC8" s="354" t="s">
        <v>409</v>
      </c>
      <c r="AD8" s="354" t="s">
        <v>409</v>
      </c>
      <c r="AE8" s="354" t="s">
        <v>2342</v>
      </c>
      <c r="AF8" s="354" t="s">
        <v>2062</v>
      </c>
      <c r="AG8" s="354"/>
      <c r="AH8" s="270" t="s">
        <v>35</v>
      </c>
      <c r="AI8" s="270">
        <v>2023</v>
      </c>
      <c r="AJ8" s="270">
        <v>2026</v>
      </c>
      <c r="AK8" s="270" t="s">
        <v>2340</v>
      </c>
      <c r="AL8" s="270" t="s">
        <v>1450</v>
      </c>
      <c r="AM8" s="270" t="s">
        <v>75</v>
      </c>
      <c r="AN8" s="270" t="s">
        <v>2343</v>
      </c>
      <c r="AO8" s="270" t="s">
        <v>426</v>
      </c>
      <c r="AP8" s="270" t="s">
        <v>1997</v>
      </c>
      <c r="AQ8" s="354" t="s">
        <v>2068</v>
      </c>
      <c r="AR8" s="354" t="s">
        <v>2038</v>
      </c>
      <c r="AS8" s="359">
        <v>1459703.8583399998</v>
      </c>
      <c r="AT8" s="360" t="s">
        <v>2344</v>
      </c>
      <c r="AU8" s="54"/>
      <c r="AV8" s="54"/>
    </row>
    <row r="9" spans="1:48" s="40" customFormat="1" ht="66" customHeight="1" x14ac:dyDescent="0.15">
      <c r="A9" s="298" t="s">
        <v>1566</v>
      </c>
      <c r="B9" s="212" t="s">
        <v>1262</v>
      </c>
      <c r="C9" s="180" t="s">
        <v>1503</v>
      </c>
      <c r="D9" s="177" t="s">
        <v>1144</v>
      </c>
      <c r="E9" s="176" t="s">
        <v>1144</v>
      </c>
      <c r="F9" s="209" t="s">
        <v>1144</v>
      </c>
      <c r="G9" s="207"/>
      <c r="H9" s="176" t="s">
        <v>47</v>
      </c>
      <c r="I9" s="176" t="s">
        <v>40</v>
      </c>
      <c r="J9" s="177" t="s">
        <v>105</v>
      </c>
      <c r="K9" s="178" t="s">
        <v>421</v>
      </c>
      <c r="L9" s="178" t="s">
        <v>421</v>
      </c>
      <c r="M9" s="178" t="s">
        <v>421</v>
      </c>
      <c r="N9" s="209" t="s">
        <v>1144</v>
      </c>
      <c r="O9" s="177"/>
      <c r="P9" s="276" t="s">
        <v>1325</v>
      </c>
      <c r="Q9" s="177"/>
      <c r="R9" s="177" t="s">
        <v>1679</v>
      </c>
      <c r="S9" s="465" t="s">
        <v>1497</v>
      </c>
      <c r="T9" s="356">
        <v>0</v>
      </c>
      <c r="U9" s="350">
        <f t="shared" si="0"/>
        <v>0</v>
      </c>
      <c r="V9" s="351"/>
      <c r="W9" s="351"/>
      <c r="X9" s="351"/>
      <c r="Y9" s="351"/>
      <c r="Z9" s="352"/>
      <c r="AA9" s="361" t="s">
        <v>1519</v>
      </c>
      <c r="AB9" s="270" t="s">
        <v>1450</v>
      </c>
      <c r="AC9" s="354" t="s">
        <v>1094</v>
      </c>
      <c r="AD9" s="354" t="s">
        <v>1094</v>
      </c>
      <c r="AE9" s="354" t="s">
        <v>1537</v>
      </c>
      <c r="AF9" s="354" t="s">
        <v>1094</v>
      </c>
      <c r="AG9" s="354"/>
      <c r="AH9" s="270" t="s">
        <v>1094</v>
      </c>
      <c r="AI9" s="270"/>
      <c r="AJ9" s="270"/>
      <c r="AK9" s="270" t="s">
        <v>1094</v>
      </c>
      <c r="AL9" s="270" t="s">
        <v>1450</v>
      </c>
      <c r="AM9" s="270" t="s">
        <v>1094</v>
      </c>
      <c r="AN9" s="270"/>
      <c r="AO9" s="270"/>
      <c r="AP9" s="270" t="s">
        <v>1094</v>
      </c>
      <c r="AQ9" s="354"/>
      <c r="AR9" s="354"/>
      <c r="AS9" s="356"/>
      <c r="AT9" s="360"/>
      <c r="AU9" s="54"/>
      <c r="AV9" s="54"/>
    </row>
    <row r="10" spans="1:48" s="40" customFormat="1" ht="25.5" customHeight="1" x14ac:dyDescent="0.15">
      <c r="A10" s="298" t="s">
        <v>1566</v>
      </c>
      <c r="B10" s="184" t="s">
        <v>1263</v>
      </c>
      <c r="C10" s="184" t="s">
        <v>1350</v>
      </c>
      <c r="D10" s="184" t="s">
        <v>1144</v>
      </c>
      <c r="E10" s="182" t="s">
        <v>1144</v>
      </c>
      <c r="F10" s="209" t="s">
        <v>1144</v>
      </c>
      <c r="G10" s="206">
        <v>279000000</v>
      </c>
      <c r="H10" s="176" t="s">
        <v>47</v>
      </c>
      <c r="I10" s="176" t="s">
        <v>40</v>
      </c>
      <c r="J10" s="177" t="s">
        <v>105</v>
      </c>
      <c r="K10" s="178" t="s">
        <v>421</v>
      </c>
      <c r="L10" s="178" t="s">
        <v>421</v>
      </c>
      <c r="M10" s="178" t="s">
        <v>421</v>
      </c>
      <c r="N10" s="209" t="s">
        <v>1144</v>
      </c>
      <c r="O10" s="177"/>
      <c r="P10" s="180" t="s">
        <v>1307</v>
      </c>
      <c r="Q10" s="177" t="s">
        <v>110</v>
      </c>
      <c r="R10" s="177" t="s">
        <v>1679</v>
      </c>
      <c r="S10" s="467" t="s">
        <v>196</v>
      </c>
      <c r="T10" s="356">
        <f>SUM(V10:Z10)</f>
        <v>2921276.3239038638</v>
      </c>
      <c r="U10" s="350">
        <f>T10/$G$10</f>
        <v>1.0470524458436787E-2</v>
      </c>
      <c r="V10" s="357">
        <v>747654.29818386398</v>
      </c>
      <c r="W10" s="352">
        <v>1095821.01</v>
      </c>
      <c r="X10" s="352"/>
      <c r="Y10" s="352">
        <v>270418.2</v>
      </c>
      <c r="Z10" s="352">
        <v>807382.81571999996</v>
      </c>
      <c r="AA10" s="358" t="s">
        <v>1450</v>
      </c>
      <c r="AB10" s="270" t="s">
        <v>1450</v>
      </c>
      <c r="AC10" s="354" t="s">
        <v>409</v>
      </c>
      <c r="AD10" s="354" t="s">
        <v>409</v>
      </c>
      <c r="AE10" s="354" t="s">
        <v>104</v>
      </c>
      <c r="AF10" s="354" t="s">
        <v>2063</v>
      </c>
      <c r="AG10" s="270"/>
      <c r="AH10" s="270" t="s">
        <v>35</v>
      </c>
      <c r="AI10" s="270" t="s">
        <v>2017</v>
      </c>
      <c r="AJ10" s="270">
        <v>2026</v>
      </c>
      <c r="AK10" s="270" t="s">
        <v>2451</v>
      </c>
      <c r="AL10" s="270" t="s">
        <v>1450</v>
      </c>
      <c r="AM10" s="270" t="s">
        <v>75</v>
      </c>
      <c r="AN10" s="270" t="s">
        <v>167</v>
      </c>
      <c r="AO10" s="270" t="s">
        <v>531</v>
      </c>
      <c r="AP10" s="270" t="s">
        <v>531</v>
      </c>
      <c r="AQ10" s="354" t="s">
        <v>2068</v>
      </c>
      <c r="AR10" s="354" t="s">
        <v>2038</v>
      </c>
      <c r="AS10" s="359">
        <v>2921276.3239038638</v>
      </c>
      <c r="AT10" s="360" t="s">
        <v>2452</v>
      </c>
      <c r="AU10" s="54"/>
      <c r="AV10" s="54"/>
    </row>
    <row r="11" spans="1:48" s="40" customFormat="1" ht="25.5" customHeight="1" x14ac:dyDescent="0.15">
      <c r="A11" s="298" t="s">
        <v>1566</v>
      </c>
      <c r="B11" s="213" t="s">
        <v>1263</v>
      </c>
      <c r="C11" s="213" t="s">
        <v>1350</v>
      </c>
      <c r="D11" s="172" t="s">
        <v>1144</v>
      </c>
      <c r="E11" s="174" t="s">
        <v>1144</v>
      </c>
      <c r="F11" s="209" t="s">
        <v>1144</v>
      </c>
      <c r="G11" s="175"/>
      <c r="H11" s="176" t="s">
        <v>47</v>
      </c>
      <c r="I11" s="176" t="s">
        <v>40</v>
      </c>
      <c r="J11" s="177" t="s">
        <v>105</v>
      </c>
      <c r="K11" s="178" t="s">
        <v>421</v>
      </c>
      <c r="L11" s="178" t="s">
        <v>421</v>
      </c>
      <c r="M11" s="178" t="s">
        <v>421</v>
      </c>
      <c r="N11" s="209" t="s">
        <v>1144</v>
      </c>
      <c r="O11" s="177"/>
      <c r="P11" s="173" t="s">
        <v>1307</v>
      </c>
      <c r="Q11" s="177"/>
      <c r="R11" s="177" t="s">
        <v>1679</v>
      </c>
      <c r="S11" s="466" t="s">
        <v>828</v>
      </c>
      <c r="T11" s="359">
        <v>3461538.461538461</v>
      </c>
      <c r="U11" s="350">
        <f t="shared" ref="U11:U18" si="1">T11/$G$10</f>
        <v>1.2406947890818856E-2</v>
      </c>
      <c r="V11" s="357">
        <v>692307.69230769225</v>
      </c>
      <c r="W11" s="357">
        <v>692307.69230769225</v>
      </c>
      <c r="X11" s="357">
        <v>692307.69230769225</v>
      </c>
      <c r="Y11" s="357">
        <v>692307.69230769225</v>
      </c>
      <c r="Z11" s="357">
        <v>692307.69230769225</v>
      </c>
      <c r="AA11" s="358" t="s">
        <v>1450</v>
      </c>
      <c r="AB11" s="270" t="s">
        <v>1450</v>
      </c>
      <c r="AC11" s="354" t="s">
        <v>409</v>
      </c>
      <c r="AD11" s="354" t="s">
        <v>409</v>
      </c>
      <c r="AE11" s="354" t="s">
        <v>826</v>
      </c>
      <c r="AF11" s="354" t="s">
        <v>2065</v>
      </c>
      <c r="AG11" s="270"/>
      <c r="AH11" s="270" t="s">
        <v>33</v>
      </c>
      <c r="AI11" s="270" t="s">
        <v>2017</v>
      </c>
      <c r="AJ11" s="270">
        <v>2025</v>
      </c>
      <c r="AK11" s="270" t="s">
        <v>829</v>
      </c>
      <c r="AL11" s="270" t="s">
        <v>1450</v>
      </c>
      <c r="AM11" s="270" t="s">
        <v>75</v>
      </c>
      <c r="AN11" s="270" t="s">
        <v>821</v>
      </c>
      <c r="AO11" s="270" t="s">
        <v>426</v>
      </c>
      <c r="AP11" s="270" t="s">
        <v>1997</v>
      </c>
      <c r="AQ11" s="354"/>
      <c r="AR11" s="354" t="s">
        <v>2038</v>
      </c>
      <c r="AS11" s="359">
        <v>3461538.461538461</v>
      </c>
      <c r="AT11" s="360"/>
      <c r="AU11" s="54"/>
      <c r="AV11" s="54"/>
    </row>
    <row r="12" spans="1:48" s="40" customFormat="1" ht="25.5" customHeight="1" x14ac:dyDescent="0.15">
      <c r="A12" s="298" t="s">
        <v>1566</v>
      </c>
      <c r="B12" s="213" t="s">
        <v>1263</v>
      </c>
      <c r="C12" s="213" t="s">
        <v>1350</v>
      </c>
      <c r="D12" s="172" t="s">
        <v>1144</v>
      </c>
      <c r="E12" s="174" t="s">
        <v>1144</v>
      </c>
      <c r="F12" s="209" t="s">
        <v>1144</v>
      </c>
      <c r="G12" s="175"/>
      <c r="H12" s="176" t="s">
        <v>47</v>
      </c>
      <c r="I12" s="176" t="s">
        <v>40</v>
      </c>
      <c r="J12" s="177" t="s">
        <v>105</v>
      </c>
      <c r="K12" s="178" t="s">
        <v>421</v>
      </c>
      <c r="L12" s="178" t="s">
        <v>421</v>
      </c>
      <c r="M12" s="178" t="s">
        <v>421</v>
      </c>
      <c r="N12" s="209" t="s">
        <v>1144</v>
      </c>
      <c r="O12" s="177"/>
      <c r="P12" s="173" t="s">
        <v>1307</v>
      </c>
      <c r="Q12" s="177"/>
      <c r="R12" s="177" t="s">
        <v>1679</v>
      </c>
      <c r="S12" s="466" t="s">
        <v>1064</v>
      </c>
      <c r="T12" s="359">
        <v>54631.942694203331</v>
      </c>
      <c r="U12" s="350">
        <f t="shared" si="1"/>
        <v>1.9581341467456392E-4</v>
      </c>
      <c r="V12" s="357">
        <v>36421.29512946889</v>
      </c>
      <c r="W12" s="357">
        <v>18210.647564734445</v>
      </c>
      <c r="X12" s="357"/>
      <c r="Y12" s="357"/>
      <c r="Z12" s="357"/>
      <c r="AA12" s="358" t="s">
        <v>1450</v>
      </c>
      <c r="AB12" s="270" t="s">
        <v>1450</v>
      </c>
      <c r="AC12" s="354" t="s">
        <v>409</v>
      </c>
      <c r="AD12" s="354" t="s">
        <v>409</v>
      </c>
      <c r="AE12" s="354" t="s">
        <v>1065</v>
      </c>
      <c r="AF12" s="354" t="s">
        <v>2065</v>
      </c>
      <c r="AG12" s="270"/>
      <c r="AH12" s="270" t="s">
        <v>37</v>
      </c>
      <c r="AI12" s="270" t="s">
        <v>2017</v>
      </c>
      <c r="AJ12" s="270">
        <v>2020</v>
      </c>
      <c r="AK12" s="270" t="s">
        <v>1071</v>
      </c>
      <c r="AL12" s="270" t="s">
        <v>1450</v>
      </c>
      <c r="AM12" s="270" t="s">
        <v>75</v>
      </c>
      <c r="AN12" s="270"/>
      <c r="AO12" s="270" t="s">
        <v>426</v>
      </c>
      <c r="AP12" s="270" t="s">
        <v>1997</v>
      </c>
      <c r="AQ12" s="354"/>
      <c r="AR12" s="354" t="s">
        <v>2038</v>
      </c>
      <c r="AS12" s="359">
        <v>36421.29512946889</v>
      </c>
      <c r="AT12" s="360"/>
      <c r="AU12" s="54"/>
      <c r="AV12" s="54"/>
    </row>
    <row r="13" spans="1:48" s="40" customFormat="1" ht="43" customHeight="1" x14ac:dyDescent="0.15">
      <c r="A13" s="298" t="s">
        <v>1566</v>
      </c>
      <c r="B13" s="213" t="s">
        <v>1263</v>
      </c>
      <c r="C13" s="213" t="s">
        <v>1350</v>
      </c>
      <c r="D13" s="172" t="s">
        <v>1144</v>
      </c>
      <c r="E13" s="174" t="s">
        <v>1144</v>
      </c>
      <c r="F13" s="209" t="s">
        <v>1144</v>
      </c>
      <c r="G13" s="175"/>
      <c r="H13" s="176" t="s">
        <v>47</v>
      </c>
      <c r="I13" s="176" t="s">
        <v>40</v>
      </c>
      <c r="J13" s="177" t="s">
        <v>105</v>
      </c>
      <c r="K13" s="178" t="s">
        <v>421</v>
      </c>
      <c r="L13" s="178" t="s">
        <v>421</v>
      </c>
      <c r="M13" s="178" t="s">
        <v>421</v>
      </c>
      <c r="N13" s="209" t="s">
        <v>1144</v>
      </c>
      <c r="O13" s="177"/>
      <c r="P13" s="173" t="s">
        <v>1307</v>
      </c>
      <c r="Q13" s="177"/>
      <c r="R13" s="177" t="s">
        <v>1679</v>
      </c>
      <c r="S13" s="468" t="s">
        <v>792</v>
      </c>
      <c r="T13" s="356">
        <f>SUM(V13:Z13)</f>
        <v>12038436.949948048</v>
      </c>
      <c r="U13" s="350">
        <f t="shared" ref="U13" si="2">T13/$G$10</f>
        <v>4.314851953386397E-2</v>
      </c>
      <c r="V13" s="351">
        <v>1321845.7547713197</v>
      </c>
      <c r="W13" s="351">
        <v>2685977.7772357226</v>
      </c>
      <c r="X13" s="351">
        <v>2802092.1662210063</v>
      </c>
      <c r="Y13" s="351">
        <v>2595462.81384</v>
      </c>
      <c r="Z13" s="352">
        <v>2633058.4378800001</v>
      </c>
      <c r="AA13" s="358" t="s">
        <v>1450</v>
      </c>
      <c r="AB13" s="270" t="s">
        <v>1450</v>
      </c>
      <c r="AC13" s="354" t="s">
        <v>409</v>
      </c>
      <c r="AD13" s="354" t="s">
        <v>409</v>
      </c>
      <c r="AE13" s="354" t="s">
        <v>104</v>
      </c>
      <c r="AF13" s="354" t="s">
        <v>2063</v>
      </c>
      <c r="AG13" s="270"/>
      <c r="AH13" s="270" t="s">
        <v>35</v>
      </c>
      <c r="AI13" s="270">
        <v>2020</v>
      </c>
      <c r="AJ13" s="270">
        <v>2026</v>
      </c>
      <c r="AK13" s="270" t="s">
        <v>2453</v>
      </c>
      <c r="AL13" s="270" t="s">
        <v>1450</v>
      </c>
      <c r="AM13" s="270" t="s">
        <v>75</v>
      </c>
      <c r="AN13" s="270" t="s">
        <v>361</v>
      </c>
      <c r="AO13" s="270" t="s">
        <v>425</v>
      </c>
      <c r="AP13" s="270" t="s">
        <v>1996</v>
      </c>
      <c r="AQ13" s="354" t="s">
        <v>2068</v>
      </c>
      <c r="AR13" s="354" t="s">
        <v>2038</v>
      </c>
      <c r="AS13" s="359">
        <v>10785058.715008</v>
      </c>
      <c r="AT13" s="360" t="s">
        <v>2151</v>
      </c>
      <c r="AU13" s="54"/>
      <c r="AV13" s="54"/>
    </row>
    <row r="14" spans="1:48" s="40" customFormat="1" ht="61.5" customHeight="1" x14ac:dyDescent="0.15">
      <c r="A14" s="298" t="s">
        <v>1566</v>
      </c>
      <c r="B14" s="213" t="s">
        <v>1263</v>
      </c>
      <c r="C14" s="184" t="s">
        <v>1501</v>
      </c>
      <c r="D14" s="184" t="s">
        <v>1144</v>
      </c>
      <c r="E14" s="209" t="s">
        <v>1144</v>
      </c>
      <c r="F14" s="209" t="s">
        <v>1144</v>
      </c>
      <c r="G14" s="175"/>
      <c r="H14" s="176" t="s">
        <v>47</v>
      </c>
      <c r="I14" s="176" t="s">
        <v>40</v>
      </c>
      <c r="J14" s="177" t="s">
        <v>105</v>
      </c>
      <c r="K14" s="178" t="s">
        <v>421</v>
      </c>
      <c r="L14" s="178" t="s">
        <v>421</v>
      </c>
      <c r="M14" s="178" t="s">
        <v>421</v>
      </c>
      <c r="N14" s="209" t="s">
        <v>1144</v>
      </c>
      <c r="O14" s="177"/>
      <c r="P14" s="427" t="s">
        <v>1307</v>
      </c>
      <c r="Q14" s="177"/>
      <c r="R14" s="177" t="s">
        <v>1679</v>
      </c>
      <c r="S14" s="465" t="s">
        <v>1497</v>
      </c>
      <c r="T14" s="356">
        <v>0</v>
      </c>
      <c r="U14" s="350">
        <f t="shared" si="1"/>
        <v>0</v>
      </c>
      <c r="V14" s="362"/>
      <c r="W14" s="362"/>
      <c r="X14" s="362"/>
      <c r="Y14" s="362"/>
      <c r="Z14" s="363"/>
      <c r="AA14" s="270" t="s">
        <v>1519</v>
      </c>
      <c r="AB14" s="270" t="s">
        <v>1450</v>
      </c>
      <c r="AC14" s="354" t="s">
        <v>1094</v>
      </c>
      <c r="AD14" s="354" t="s">
        <v>1094</v>
      </c>
      <c r="AE14" s="354" t="s">
        <v>1537</v>
      </c>
      <c r="AF14" s="354" t="s">
        <v>1094</v>
      </c>
      <c r="AG14" s="270"/>
      <c r="AH14" s="270" t="s">
        <v>1094</v>
      </c>
      <c r="AI14" s="270"/>
      <c r="AJ14" s="270"/>
      <c r="AK14" s="270" t="s">
        <v>1094</v>
      </c>
      <c r="AL14" s="270" t="s">
        <v>1450</v>
      </c>
      <c r="AM14" s="270" t="s">
        <v>1094</v>
      </c>
      <c r="AN14" s="270"/>
      <c r="AO14" s="270"/>
      <c r="AP14" s="270" t="s">
        <v>1094</v>
      </c>
      <c r="AQ14" s="354"/>
      <c r="AR14" s="354"/>
      <c r="AS14" s="362"/>
      <c r="AT14" s="360"/>
      <c r="AU14" s="54"/>
      <c r="AV14" s="54"/>
    </row>
    <row r="15" spans="1:48" s="40" customFormat="1" ht="27.75" customHeight="1" x14ac:dyDescent="0.15">
      <c r="A15" s="298" t="s">
        <v>1566</v>
      </c>
      <c r="B15" s="213" t="s">
        <v>1263</v>
      </c>
      <c r="C15" s="184" t="s">
        <v>1351</v>
      </c>
      <c r="D15" s="184" t="s">
        <v>1144</v>
      </c>
      <c r="E15" s="182" t="s">
        <v>1144</v>
      </c>
      <c r="F15" s="209" t="s">
        <v>1144</v>
      </c>
      <c r="G15" s="175"/>
      <c r="H15" s="176" t="s">
        <v>47</v>
      </c>
      <c r="I15" s="176" t="s">
        <v>40</v>
      </c>
      <c r="J15" s="177" t="s">
        <v>105</v>
      </c>
      <c r="K15" s="178" t="s">
        <v>421</v>
      </c>
      <c r="L15" s="178" t="s">
        <v>421</v>
      </c>
      <c r="M15" s="178" t="s">
        <v>421</v>
      </c>
      <c r="N15" s="209" t="s">
        <v>1144</v>
      </c>
      <c r="O15" s="177"/>
      <c r="P15" s="178"/>
      <c r="Q15" s="177" t="s">
        <v>110</v>
      </c>
      <c r="R15" s="177" t="s">
        <v>1679</v>
      </c>
      <c r="S15" s="467" t="s">
        <v>637</v>
      </c>
      <c r="T15" s="359">
        <v>535262.93725612597</v>
      </c>
      <c r="U15" s="350">
        <f t="shared" si="1"/>
        <v>1.9185051514556486E-3</v>
      </c>
      <c r="V15" s="357">
        <v>535262.93725612597</v>
      </c>
      <c r="W15" s="351"/>
      <c r="X15" s="352"/>
      <c r="Y15" s="351"/>
      <c r="Z15" s="352"/>
      <c r="AA15" s="358" t="s">
        <v>1450</v>
      </c>
      <c r="AB15" s="270" t="s">
        <v>1450</v>
      </c>
      <c r="AC15" s="354" t="s">
        <v>409</v>
      </c>
      <c r="AD15" s="354" t="s">
        <v>409</v>
      </c>
      <c r="AE15" s="354" t="s">
        <v>104</v>
      </c>
      <c r="AF15" s="354" t="s">
        <v>2063</v>
      </c>
      <c r="AG15" s="354"/>
      <c r="AH15" s="270" t="s">
        <v>37</v>
      </c>
      <c r="AI15" s="270" t="s">
        <v>2017</v>
      </c>
      <c r="AJ15" s="270">
        <v>2021</v>
      </c>
      <c r="AK15" s="270" t="s">
        <v>638</v>
      </c>
      <c r="AL15" s="270" t="s">
        <v>1450</v>
      </c>
      <c r="AM15" s="270" t="s">
        <v>75</v>
      </c>
      <c r="AN15" s="270" t="s">
        <v>135</v>
      </c>
      <c r="AO15" s="270" t="s">
        <v>531</v>
      </c>
      <c r="AP15" s="270" t="s">
        <v>531</v>
      </c>
      <c r="AQ15" s="354"/>
      <c r="AR15" s="354" t="s">
        <v>2038</v>
      </c>
      <c r="AS15" s="359">
        <v>535262.93725612597</v>
      </c>
      <c r="AT15" s="360"/>
      <c r="AU15" s="54"/>
      <c r="AV15" s="54"/>
    </row>
    <row r="16" spans="1:48" s="40" customFormat="1" ht="27.75" customHeight="1" x14ac:dyDescent="0.15">
      <c r="A16" s="298" t="s">
        <v>1566</v>
      </c>
      <c r="B16" s="213" t="s">
        <v>1263</v>
      </c>
      <c r="C16" s="213" t="s">
        <v>1351</v>
      </c>
      <c r="D16" s="172" t="s">
        <v>1144</v>
      </c>
      <c r="E16" s="174" t="s">
        <v>1144</v>
      </c>
      <c r="F16" s="209" t="s">
        <v>1144</v>
      </c>
      <c r="G16" s="175"/>
      <c r="H16" s="176" t="s">
        <v>47</v>
      </c>
      <c r="I16" s="176" t="s">
        <v>40</v>
      </c>
      <c r="J16" s="177" t="s">
        <v>105</v>
      </c>
      <c r="K16" s="178" t="s">
        <v>421</v>
      </c>
      <c r="L16" s="178" t="s">
        <v>421</v>
      </c>
      <c r="M16" s="178" t="s">
        <v>421</v>
      </c>
      <c r="N16" s="209" t="s">
        <v>1144</v>
      </c>
      <c r="O16" s="177"/>
      <c r="P16" s="178"/>
      <c r="Q16" s="177"/>
      <c r="R16" s="177" t="s">
        <v>1679</v>
      </c>
      <c r="S16" s="468" t="s">
        <v>1841</v>
      </c>
      <c r="T16" s="359">
        <v>11963309.671245804</v>
      </c>
      <c r="U16" s="350">
        <f t="shared" si="1"/>
        <v>4.2879246133497508E-2</v>
      </c>
      <c r="V16" s="357">
        <v>2481654.835622902</v>
      </c>
      <c r="W16" s="357">
        <v>2481654.835622902</v>
      </c>
      <c r="X16" s="352">
        <v>7000000</v>
      </c>
      <c r="Y16" s="351"/>
      <c r="Z16" s="352"/>
      <c r="AA16" s="358" t="s">
        <v>1450</v>
      </c>
      <c r="AB16" s="270" t="s">
        <v>1450</v>
      </c>
      <c r="AC16" s="354" t="s">
        <v>409</v>
      </c>
      <c r="AD16" s="354" t="s">
        <v>409</v>
      </c>
      <c r="AE16" s="354" t="s">
        <v>1840</v>
      </c>
      <c r="AF16" s="354" t="s">
        <v>2066</v>
      </c>
      <c r="AG16" s="354"/>
      <c r="AH16" s="270" t="s">
        <v>37</v>
      </c>
      <c r="AI16" s="270" t="s">
        <v>2017</v>
      </c>
      <c r="AJ16" s="270">
        <v>2023</v>
      </c>
      <c r="AK16" s="270" t="s">
        <v>787</v>
      </c>
      <c r="AL16" s="270" t="s">
        <v>1450</v>
      </c>
      <c r="AM16" s="270" t="s">
        <v>75</v>
      </c>
      <c r="AN16" s="270" t="s">
        <v>1842</v>
      </c>
      <c r="AO16" s="270" t="s">
        <v>531</v>
      </c>
      <c r="AP16" s="270" t="s">
        <v>531</v>
      </c>
      <c r="AQ16" s="354"/>
      <c r="AR16" s="354" t="s">
        <v>2038</v>
      </c>
      <c r="AS16" s="359">
        <v>63000000</v>
      </c>
      <c r="AT16" s="360" t="s">
        <v>1843</v>
      </c>
      <c r="AU16" s="54"/>
      <c r="AV16" s="54"/>
    </row>
    <row r="17" spans="1:48" s="40" customFormat="1" ht="51.5" customHeight="1" x14ac:dyDescent="0.15">
      <c r="A17" s="298" t="s">
        <v>1566</v>
      </c>
      <c r="B17" s="213" t="s">
        <v>1263</v>
      </c>
      <c r="C17" s="213" t="s">
        <v>1351</v>
      </c>
      <c r="D17" s="172" t="s">
        <v>1144</v>
      </c>
      <c r="E17" s="174" t="s">
        <v>1144</v>
      </c>
      <c r="F17" s="209" t="s">
        <v>1144</v>
      </c>
      <c r="G17" s="175"/>
      <c r="H17" s="176" t="s">
        <v>47</v>
      </c>
      <c r="I17" s="176" t="s">
        <v>40</v>
      </c>
      <c r="J17" s="177" t="s">
        <v>105</v>
      </c>
      <c r="K17" s="178" t="s">
        <v>421</v>
      </c>
      <c r="L17" s="178" t="s">
        <v>421</v>
      </c>
      <c r="M17" s="178" t="s">
        <v>421</v>
      </c>
      <c r="N17" s="209" t="s">
        <v>1144</v>
      </c>
      <c r="O17" s="177"/>
      <c r="P17" s="178"/>
      <c r="Q17" s="177"/>
      <c r="R17" s="177" t="s">
        <v>1679</v>
      </c>
      <c r="S17" s="468" t="s">
        <v>1839</v>
      </c>
      <c r="T17" s="356">
        <f>SUM(V17:Z17)</f>
        <v>4048742.88</v>
      </c>
      <c r="U17" s="350">
        <f t="shared" si="1"/>
        <v>1.4511623225806451E-2</v>
      </c>
      <c r="V17" s="357"/>
      <c r="W17" s="357"/>
      <c r="X17" s="357"/>
      <c r="Y17" s="357">
        <v>3892742.88</v>
      </c>
      <c r="Z17" s="352">
        <v>156000</v>
      </c>
      <c r="AA17" s="358" t="s">
        <v>1450</v>
      </c>
      <c r="AB17" s="270" t="s">
        <v>1450</v>
      </c>
      <c r="AC17" s="354" t="s">
        <v>409</v>
      </c>
      <c r="AD17" s="354" t="s">
        <v>409</v>
      </c>
      <c r="AE17" s="354" t="s">
        <v>104</v>
      </c>
      <c r="AF17" s="354" t="s">
        <v>2063</v>
      </c>
      <c r="AG17" s="354"/>
      <c r="AH17" s="270" t="s">
        <v>35</v>
      </c>
      <c r="AI17" s="270" t="s">
        <v>2017</v>
      </c>
      <c r="AJ17" s="270">
        <v>2026</v>
      </c>
      <c r="AK17" s="270" t="s">
        <v>2454</v>
      </c>
      <c r="AL17" s="270" t="s">
        <v>1450</v>
      </c>
      <c r="AM17" s="270" t="s">
        <v>75</v>
      </c>
      <c r="AN17" s="270" t="s">
        <v>188</v>
      </c>
      <c r="AO17" s="270" t="s">
        <v>427</v>
      </c>
      <c r="AP17" s="270" t="s">
        <v>1997</v>
      </c>
      <c r="AQ17" s="354"/>
      <c r="AR17" s="354" t="s">
        <v>2038</v>
      </c>
      <c r="AS17" s="359">
        <v>65069100</v>
      </c>
      <c r="AT17" s="360" t="s">
        <v>2455</v>
      </c>
      <c r="AU17" s="54"/>
      <c r="AV17" s="54"/>
    </row>
    <row r="18" spans="1:48" s="40" customFormat="1" ht="49.5" customHeight="1" x14ac:dyDescent="0.15">
      <c r="A18" s="298" t="s">
        <v>1566</v>
      </c>
      <c r="B18" s="214" t="s">
        <v>1263</v>
      </c>
      <c r="C18" s="214" t="s">
        <v>1351</v>
      </c>
      <c r="D18" s="428" t="s">
        <v>1144</v>
      </c>
      <c r="E18" s="209" t="s">
        <v>1144</v>
      </c>
      <c r="F18" s="209" t="s">
        <v>1144</v>
      </c>
      <c r="G18" s="185"/>
      <c r="H18" s="176" t="s">
        <v>47</v>
      </c>
      <c r="I18" s="176" t="s">
        <v>40</v>
      </c>
      <c r="J18" s="177" t="s">
        <v>105</v>
      </c>
      <c r="K18" s="178" t="s">
        <v>421</v>
      </c>
      <c r="L18" s="178" t="s">
        <v>421</v>
      </c>
      <c r="M18" s="178" t="s">
        <v>421</v>
      </c>
      <c r="N18" s="209" t="s">
        <v>1144</v>
      </c>
      <c r="O18" s="177"/>
      <c r="P18" s="178"/>
      <c r="Q18" s="177"/>
      <c r="R18" s="177" t="s">
        <v>1679</v>
      </c>
      <c r="S18" s="468" t="s">
        <v>1897</v>
      </c>
      <c r="T18" s="359">
        <v>502570.52</v>
      </c>
      <c r="U18" s="350">
        <f t="shared" si="1"/>
        <v>1.8013280286738353E-3</v>
      </c>
      <c r="V18" s="357"/>
      <c r="W18" s="357">
        <v>169501.02</v>
      </c>
      <c r="X18" s="357"/>
      <c r="Y18" s="357"/>
      <c r="Z18" s="352"/>
      <c r="AA18" s="358" t="s">
        <v>1450</v>
      </c>
      <c r="AB18" s="270" t="s">
        <v>1450</v>
      </c>
      <c r="AC18" s="354" t="s">
        <v>409</v>
      </c>
      <c r="AD18" s="354" t="s">
        <v>409</v>
      </c>
      <c r="AE18" s="354" t="s">
        <v>1898</v>
      </c>
      <c r="AF18" s="354" t="s">
        <v>2063</v>
      </c>
      <c r="AG18" s="354"/>
      <c r="AH18" s="270" t="s">
        <v>35</v>
      </c>
      <c r="AI18" s="270">
        <v>2020</v>
      </c>
      <c r="AJ18" s="270">
        <v>2023</v>
      </c>
      <c r="AK18" s="270" t="s">
        <v>1900</v>
      </c>
      <c r="AL18" s="270" t="s">
        <v>1450</v>
      </c>
      <c r="AM18" s="270" t="s">
        <v>75</v>
      </c>
      <c r="AN18" s="270" t="s">
        <v>1899</v>
      </c>
      <c r="AO18" s="270" t="s">
        <v>424</v>
      </c>
      <c r="AP18" s="270" t="s">
        <v>1997</v>
      </c>
      <c r="AQ18" s="354"/>
      <c r="AR18" s="354" t="s">
        <v>2038</v>
      </c>
      <c r="AS18" s="359">
        <v>502570.52</v>
      </c>
      <c r="AT18" s="360" t="s">
        <v>1901</v>
      </c>
      <c r="AU18" s="54"/>
      <c r="AV18" s="54"/>
    </row>
    <row r="19" spans="1:48" s="40" customFormat="1" ht="25.5" customHeight="1" x14ac:dyDescent="0.15">
      <c r="A19" s="298" t="s">
        <v>1566</v>
      </c>
      <c r="B19" s="177" t="s">
        <v>1264</v>
      </c>
      <c r="C19" s="177" t="s">
        <v>1352</v>
      </c>
      <c r="D19" s="177" t="s">
        <v>1144</v>
      </c>
      <c r="E19" s="176" t="s">
        <v>1144</v>
      </c>
      <c r="F19" s="209" t="s">
        <v>1144</v>
      </c>
      <c r="G19" s="183">
        <v>30500000</v>
      </c>
      <c r="H19" s="176" t="s">
        <v>47</v>
      </c>
      <c r="I19" s="176" t="s">
        <v>40</v>
      </c>
      <c r="J19" s="177" t="s">
        <v>105</v>
      </c>
      <c r="K19" s="178" t="s">
        <v>421</v>
      </c>
      <c r="L19" s="178" t="s">
        <v>421</v>
      </c>
      <c r="M19" s="178" t="s">
        <v>421</v>
      </c>
      <c r="N19" s="209" t="s">
        <v>1144</v>
      </c>
      <c r="O19" s="177"/>
      <c r="P19" s="429" t="s">
        <v>1110</v>
      </c>
      <c r="Q19" s="177" t="s">
        <v>111</v>
      </c>
      <c r="R19" s="177" t="s">
        <v>1679</v>
      </c>
      <c r="S19" s="468" t="s">
        <v>1961</v>
      </c>
      <c r="T19" s="359">
        <v>16243651.199999999</v>
      </c>
      <c r="U19" s="350">
        <f>T19/$G$19</f>
        <v>0.53257872786885241</v>
      </c>
      <c r="V19" s="357">
        <v>291316.99245156237</v>
      </c>
      <c r="W19" s="357">
        <v>291316.99245156237</v>
      </c>
      <c r="X19" s="357">
        <v>291316.99245156237</v>
      </c>
      <c r="Y19" s="357">
        <v>291316.99245156237</v>
      </c>
      <c r="Z19" s="352"/>
      <c r="AA19" s="358" t="s">
        <v>1450</v>
      </c>
      <c r="AB19" s="270" t="s">
        <v>1450</v>
      </c>
      <c r="AC19" s="354" t="s">
        <v>409</v>
      </c>
      <c r="AD19" s="354" t="s">
        <v>409</v>
      </c>
      <c r="AE19" s="354" t="s">
        <v>104</v>
      </c>
      <c r="AF19" s="354" t="s">
        <v>2063</v>
      </c>
      <c r="AG19" s="354"/>
      <c r="AH19" s="270" t="s">
        <v>35</v>
      </c>
      <c r="AI19" s="270" t="s">
        <v>2017</v>
      </c>
      <c r="AJ19" s="270">
        <v>2024</v>
      </c>
      <c r="AK19" s="270" t="s">
        <v>793</v>
      </c>
      <c r="AL19" s="270" t="s">
        <v>1450</v>
      </c>
      <c r="AM19" s="270" t="s">
        <v>75</v>
      </c>
      <c r="AN19" s="270" t="s">
        <v>167</v>
      </c>
      <c r="AO19" s="270" t="s">
        <v>531</v>
      </c>
      <c r="AP19" s="270" t="s">
        <v>531</v>
      </c>
      <c r="AQ19" s="354"/>
      <c r="AR19" s="354" t="s">
        <v>2038</v>
      </c>
      <c r="AS19" s="359">
        <v>16243651.199999999</v>
      </c>
      <c r="AT19" s="360" t="s">
        <v>1849</v>
      </c>
      <c r="AU19" s="54"/>
      <c r="AV19" s="54"/>
    </row>
    <row r="20" spans="1:48" s="40" customFormat="1" ht="54" customHeight="1" x14ac:dyDescent="0.15">
      <c r="A20" s="298" t="s">
        <v>1566</v>
      </c>
      <c r="B20" s="184" t="s">
        <v>1265</v>
      </c>
      <c r="C20" s="177" t="s">
        <v>1353</v>
      </c>
      <c r="D20" s="177" t="s">
        <v>1144</v>
      </c>
      <c r="E20" s="176" t="s">
        <v>1109</v>
      </c>
      <c r="F20" s="209" t="s">
        <v>1144</v>
      </c>
      <c r="G20" s="183">
        <v>77000000</v>
      </c>
      <c r="H20" s="176" t="s">
        <v>47</v>
      </c>
      <c r="I20" s="176" t="s">
        <v>40</v>
      </c>
      <c r="J20" s="177" t="s">
        <v>105</v>
      </c>
      <c r="K20" s="178" t="s">
        <v>421</v>
      </c>
      <c r="L20" s="178" t="s">
        <v>421</v>
      </c>
      <c r="M20" s="178" t="s">
        <v>421</v>
      </c>
      <c r="N20" s="209" t="s">
        <v>1144</v>
      </c>
      <c r="O20" s="177"/>
      <c r="P20" s="429" t="s">
        <v>1113</v>
      </c>
      <c r="Q20" s="177" t="s">
        <v>111</v>
      </c>
      <c r="R20" s="177" t="s">
        <v>1679</v>
      </c>
      <c r="S20" s="465" t="s">
        <v>1497</v>
      </c>
      <c r="T20" s="356">
        <v>0</v>
      </c>
      <c r="U20" s="350">
        <f>T20/$G$20</f>
        <v>0</v>
      </c>
      <c r="V20" s="351"/>
      <c r="W20" s="351"/>
      <c r="X20" s="352"/>
      <c r="Y20" s="351"/>
      <c r="Z20" s="352"/>
      <c r="AA20" s="270" t="s">
        <v>1519</v>
      </c>
      <c r="AB20" s="270" t="s">
        <v>1450</v>
      </c>
      <c r="AC20" s="354" t="s">
        <v>1094</v>
      </c>
      <c r="AD20" s="354" t="s">
        <v>1094</v>
      </c>
      <c r="AE20" s="354" t="s">
        <v>1537</v>
      </c>
      <c r="AF20" s="354" t="s">
        <v>1094</v>
      </c>
      <c r="AG20" s="354"/>
      <c r="AH20" s="270" t="s">
        <v>1094</v>
      </c>
      <c r="AI20" s="270"/>
      <c r="AJ20" s="270"/>
      <c r="AK20" s="270" t="s">
        <v>1094</v>
      </c>
      <c r="AL20" s="270" t="s">
        <v>1450</v>
      </c>
      <c r="AM20" s="270" t="s">
        <v>1094</v>
      </c>
      <c r="AN20" s="270"/>
      <c r="AO20" s="270"/>
      <c r="AP20" s="270" t="s">
        <v>1094</v>
      </c>
      <c r="AQ20" s="354"/>
      <c r="AR20" s="354"/>
      <c r="AS20" s="359"/>
      <c r="AT20" s="360"/>
      <c r="AU20" s="54"/>
      <c r="AV20" s="54"/>
    </row>
    <row r="21" spans="1:48" s="40" customFormat="1" ht="182" x14ac:dyDescent="0.15">
      <c r="A21" s="298" t="s">
        <v>1566</v>
      </c>
      <c r="B21" s="213" t="s">
        <v>1265</v>
      </c>
      <c r="C21" s="177" t="s">
        <v>1354</v>
      </c>
      <c r="D21" s="430" t="s">
        <v>1150</v>
      </c>
      <c r="E21" s="176" t="s">
        <v>1109</v>
      </c>
      <c r="F21" s="209" t="s">
        <v>1144</v>
      </c>
      <c r="G21" s="233"/>
      <c r="H21" s="176" t="s">
        <v>47</v>
      </c>
      <c r="I21" s="176" t="s">
        <v>40</v>
      </c>
      <c r="J21" s="177" t="s">
        <v>105</v>
      </c>
      <c r="K21" s="178" t="s">
        <v>421</v>
      </c>
      <c r="L21" s="178" t="s">
        <v>421</v>
      </c>
      <c r="M21" s="178" t="s">
        <v>421</v>
      </c>
      <c r="N21" s="209" t="s">
        <v>1144</v>
      </c>
      <c r="O21" s="177"/>
      <c r="P21" s="178"/>
      <c r="Q21" s="177"/>
      <c r="R21" s="177" t="s">
        <v>1679</v>
      </c>
      <c r="S21" s="465" t="s">
        <v>1497</v>
      </c>
      <c r="T21" s="356">
        <v>0</v>
      </c>
      <c r="U21" s="350">
        <f t="shared" ref="U21:U23" si="3">T21/$G$20</f>
        <v>0</v>
      </c>
      <c r="V21" s="351"/>
      <c r="W21" s="351"/>
      <c r="X21" s="352"/>
      <c r="Y21" s="351"/>
      <c r="Z21" s="352"/>
      <c r="AA21" s="270" t="s">
        <v>1519</v>
      </c>
      <c r="AB21" s="270" t="s">
        <v>1450</v>
      </c>
      <c r="AC21" s="354" t="s">
        <v>1094</v>
      </c>
      <c r="AD21" s="354" t="s">
        <v>1094</v>
      </c>
      <c r="AE21" s="354" t="s">
        <v>1537</v>
      </c>
      <c r="AF21" s="354" t="s">
        <v>1094</v>
      </c>
      <c r="AG21" s="354"/>
      <c r="AH21" s="270" t="s">
        <v>1094</v>
      </c>
      <c r="AI21" s="270"/>
      <c r="AJ21" s="270"/>
      <c r="AK21" s="270" t="s">
        <v>1094</v>
      </c>
      <c r="AL21" s="270" t="s">
        <v>1450</v>
      </c>
      <c r="AM21" s="270" t="s">
        <v>1094</v>
      </c>
      <c r="AN21" s="270"/>
      <c r="AO21" s="270"/>
      <c r="AP21" s="270" t="s">
        <v>1094</v>
      </c>
      <c r="AQ21" s="354"/>
      <c r="AR21" s="354"/>
      <c r="AS21" s="359"/>
      <c r="AT21" s="360"/>
      <c r="AU21" s="54"/>
      <c r="AV21" s="54"/>
    </row>
    <row r="22" spans="1:48" s="40" customFormat="1" ht="182" x14ac:dyDescent="0.15">
      <c r="A22" s="298" t="s">
        <v>1566</v>
      </c>
      <c r="B22" s="213" t="s">
        <v>1265</v>
      </c>
      <c r="C22" s="177" t="s">
        <v>1355</v>
      </c>
      <c r="D22" s="177" t="s">
        <v>1144</v>
      </c>
      <c r="E22" s="176" t="s">
        <v>1144</v>
      </c>
      <c r="F22" s="209" t="s">
        <v>1144</v>
      </c>
      <c r="G22" s="233"/>
      <c r="H22" s="176" t="s">
        <v>47</v>
      </c>
      <c r="I22" s="176" t="s">
        <v>40</v>
      </c>
      <c r="J22" s="177" t="s">
        <v>105</v>
      </c>
      <c r="K22" s="178" t="s">
        <v>421</v>
      </c>
      <c r="L22" s="178" t="s">
        <v>421</v>
      </c>
      <c r="M22" s="178" t="s">
        <v>421</v>
      </c>
      <c r="N22" s="209" t="s">
        <v>1144</v>
      </c>
      <c r="O22" s="177"/>
      <c r="P22" s="178"/>
      <c r="Q22" s="177"/>
      <c r="R22" s="177" t="s">
        <v>1679</v>
      </c>
      <c r="S22" s="469" t="s">
        <v>1427</v>
      </c>
      <c r="T22" s="349">
        <v>0</v>
      </c>
      <c r="U22" s="350">
        <f t="shared" si="3"/>
        <v>0</v>
      </c>
      <c r="V22" s="351"/>
      <c r="W22" s="351"/>
      <c r="X22" s="352"/>
      <c r="Y22" s="351"/>
      <c r="Z22" s="352"/>
      <c r="AA22" s="358" t="s">
        <v>1546</v>
      </c>
      <c r="AB22" s="353">
        <v>280000</v>
      </c>
      <c r="AC22" s="354" t="s">
        <v>409</v>
      </c>
      <c r="AD22" s="354" t="s">
        <v>409</v>
      </c>
      <c r="AE22" s="354" t="s">
        <v>104</v>
      </c>
      <c r="AF22" s="354" t="s">
        <v>2063</v>
      </c>
      <c r="AG22" s="354"/>
      <c r="AH22" s="270" t="s">
        <v>41</v>
      </c>
      <c r="AI22" s="270"/>
      <c r="AJ22" s="270"/>
      <c r="AK22" s="270" t="s">
        <v>1094</v>
      </c>
      <c r="AL22" s="270" t="s">
        <v>1446</v>
      </c>
      <c r="AM22" s="270" t="s">
        <v>74</v>
      </c>
      <c r="AN22" s="270"/>
      <c r="AO22" s="270"/>
      <c r="AP22" s="270" t="s">
        <v>1094</v>
      </c>
      <c r="AQ22" s="354"/>
      <c r="AR22" s="354" t="s">
        <v>2038</v>
      </c>
      <c r="AS22" s="349">
        <v>0</v>
      </c>
      <c r="AT22" s="360" t="s">
        <v>523</v>
      </c>
      <c r="AU22" s="54"/>
      <c r="AV22" s="54"/>
    </row>
    <row r="23" spans="1:48" s="40" customFormat="1" ht="182" x14ac:dyDescent="0.15">
      <c r="A23" s="298" t="s">
        <v>1566</v>
      </c>
      <c r="B23" s="214" t="s">
        <v>1265</v>
      </c>
      <c r="C23" s="184" t="s">
        <v>1502</v>
      </c>
      <c r="D23" s="177" t="s">
        <v>1305</v>
      </c>
      <c r="E23" s="176" t="s">
        <v>1144</v>
      </c>
      <c r="F23" s="209" t="s">
        <v>1144</v>
      </c>
      <c r="G23" s="207"/>
      <c r="H23" s="176" t="s">
        <v>47</v>
      </c>
      <c r="I23" s="176" t="s">
        <v>40</v>
      </c>
      <c r="J23" s="177" t="s">
        <v>105</v>
      </c>
      <c r="K23" s="178" t="s">
        <v>421</v>
      </c>
      <c r="L23" s="178" t="s">
        <v>421</v>
      </c>
      <c r="M23" s="178" t="s">
        <v>421</v>
      </c>
      <c r="N23" s="209" t="s">
        <v>1144</v>
      </c>
      <c r="O23" s="177"/>
      <c r="P23" s="429" t="s">
        <v>1312</v>
      </c>
      <c r="Q23" s="177"/>
      <c r="R23" s="177" t="s">
        <v>1679</v>
      </c>
      <c r="S23" s="465" t="s">
        <v>1488</v>
      </c>
      <c r="T23" s="349">
        <v>0</v>
      </c>
      <c r="U23" s="350">
        <f t="shared" si="3"/>
        <v>0</v>
      </c>
      <c r="V23" s="351"/>
      <c r="W23" s="351"/>
      <c r="X23" s="352"/>
      <c r="Y23" s="351"/>
      <c r="Z23" s="352"/>
      <c r="AA23" s="270" t="s">
        <v>1648</v>
      </c>
      <c r="AB23" s="353">
        <v>280000</v>
      </c>
      <c r="AC23" s="354" t="s">
        <v>409</v>
      </c>
      <c r="AD23" s="354" t="s">
        <v>409</v>
      </c>
      <c r="AE23" s="354" t="s">
        <v>1489</v>
      </c>
      <c r="AF23" s="354" t="s">
        <v>2066</v>
      </c>
      <c r="AG23" s="354"/>
      <c r="AH23" s="270" t="s">
        <v>41</v>
      </c>
      <c r="AI23" s="270"/>
      <c r="AJ23" s="270"/>
      <c r="AK23" s="270" t="s">
        <v>1094</v>
      </c>
      <c r="AL23" s="270" t="s">
        <v>1445</v>
      </c>
      <c r="AM23" s="270" t="s">
        <v>75</v>
      </c>
      <c r="AN23" s="270"/>
      <c r="AO23" s="270"/>
      <c r="AP23" s="270" t="s">
        <v>1094</v>
      </c>
      <c r="AQ23" s="354"/>
      <c r="AR23" s="354" t="s">
        <v>2038</v>
      </c>
      <c r="AS23" s="349">
        <v>0</v>
      </c>
      <c r="AT23" s="360" t="s">
        <v>1536</v>
      </c>
      <c r="AU23" s="54"/>
      <c r="AV23" s="54"/>
    </row>
    <row r="24" spans="1:48" s="40" customFormat="1" ht="76.5" customHeight="1" x14ac:dyDescent="0.15">
      <c r="A24" s="298" t="s">
        <v>1566</v>
      </c>
      <c r="B24" s="184" t="s">
        <v>1266</v>
      </c>
      <c r="C24" s="184" t="s">
        <v>1356</v>
      </c>
      <c r="D24" s="430" t="s">
        <v>1308</v>
      </c>
      <c r="E24" s="184" t="s">
        <v>1568</v>
      </c>
      <c r="F24" s="209" t="s">
        <v>1144</v>
      </c>
      <c r="G24" s="582">
        <v>924000000</v>
      </c>
      <c r="H24" s="176" t="s">
        <v>47</v>
      </c>
      <c r="I24" s="176" t="s">
        <v>40</v>
      </c>
      <c r="J24" s="177" t="s">
        <v>105</v>
      </c>
      <c r="K24" s="178" t="s">
        <v>421</v>
      </c>
      <c r="L24" s="178" t="s">
        <v>421</v>
      </c>
      <c r="M24" s="178" t="s">
        <v>421</v>
      </c>
      <c r="N24" s="209" t="s">
        <v>1144</v>
      </c>
      <c r="O24" s="177"/>
      <c r="P24" s="179" t="s">
        <v>1106</v>
      </c>
      <c r="Q24" s="177" t="s">
        <v>112</v>
      </c>
      <c r="R24" s="177" t="s">
        <v>1679</v>
      </c>
      <c r="S24" s="466" t="s">
        <v>1068</v>
      </c>
      <c r="T24" s="359">
        <v>102212.33985895358</v>
      </c>
      <c r="U24" s="350">
        <f>T24/$G$24</f>
        <v>1.1061941543176794E-4</v>
      </c>
      <c r="V24" s="364">
        <v>34070.779952984529</v>
      </c>
      <c r="W24" s="364">
        <v>34070.779952984529</v>
      </c>
      <c r="X24" s="364">
        <v>34070.779952984529</v>
      </c>
      <c r="Y24" s="351"/>
      <c r="Z24" s="352"/>
      <c r="AA24" s="358" t="s">
        <v>1450</v>
      </c>
      <c r="AB24" s="270" t="s">
        <v>1450</v>
      </c>
      <c r="AC24" s="354" t="s">
        <v>409</v>
      </c>
      <c r="AD24" s="354" t="s">
        <v>409</v>
      </c>
      <c r="AE24" s="354" t="s">
        <v>1065</v>
      </c>
      <c r="AF24" s="354" t="s">
        <v>2065</v>
      </c>
      <c r="AG24" s="354"/>
      <c r="AH24" s="270" t="s">
        <v>35</v>
      </c>
      <c r="AI24" s="270">
        <v>2020</v>
      </c>
      <c r="AJ24" s="270">
        <v>2023</v>
      </c>
      <c r="AK24" s="270" t="s">
        <v>1075</v>
      </c>
      <c r="AL24" s="270" t="s">
        <v>1450</v>
      </c>
      <c r="AM24" s="270" t="s">
        <v>75</v>
      </c>
      <c r="AN24" s="270" t="s">
        <v>469</v>
      </c>
      <c r="AO24" s="270" t="s">
        <v>426</v>
      </c>
      <c r="AP24" s="270" t="s">
        <v>1997</v>
      </c>
      <c r="AQ24" s="354"/>
      <c r="AR24" s="354" t="s">
        <v>2038</v>
      </c>
      <c r="AS24" s="359">
        <v>102212.33985895358</v>
      </c>
      <c r="AT24" s="360" t="s">
        <v>1076</v>
      </c>
      <c r="AU24" s="54"/>
      <c r="AV24" s="54"/>
    </row>
    <row r="25" spans="1:48" s="40" customFormat="1" ht="52.5" customHeight="1" x14ac:dyDescent="0.15">
      <c r="A25" s="298" t="s">
        <v>1566</v>
      </c>
      <c r="B25" s="213" t="s">
        <v>1266</v>
      </c>
      <c r="C25" s="213" t="s">
        <v>1356</v>
      </c>
      <c r="D25" s="177" t="s">
        <v>1144</v>
      </c>
      <c r="E25" s="172" t="s">
        <v>1568</v>
      </c>
      <c r="F25" s="209" t="s">
        <v>1144</v>
      </c>
      <c r="G25" s="583"/>
      <c r="H25" s="176" t="s">
        <v>47</v>
      </c>
      <c r="I25" s="176" t="s">
        <v>40</v>
      </c>
      <c r="J25" s="177" t="s">
        <v>107</v>
      </c>
      <c r="K25" s="178" t="s">
        <v>79</v>
      </c>
      <c r="L25" s="178" t="s">
        <v>79</v>
      </c>
      <c r="M25" s="178" t="s">
        <v>2018</v>
      </c>
      <c r="N25" s="209" t="s">
        <v>1144</v>
      </c>
      <c r="O25" s="177"/>
      <c r="P25" s="178"/>
      <c r="Q25" s="177"/>
      <c r="R25" s="177" t="s">
        <v>1679</v>
      </c>
      <c r="S25" s="466" t="s">
        <v>243</v>
      </c>
      <c r="T25" s="359">
        <v>26229113.273385111</v>
      </c>
      <c r="U25" s="350">
        <f t="shared" ref="U25" si="4">T25/$G$24</f>
        <v>2.8386486226607263E-2</v>
      </c>
      <c r="V25" s="357">
        <v>5245822.6546770222</v>
      </c>
      <c r="W25" s="357">
        <v>5245822.6546770222</v>
      </c>
      <c r="X25" s="357">
        <v>5245822.6546770222</v>
      </c>
      <c r="Y25" s="357">
        <v>5245822.6546770222</v>
      </c>
      <c r="Z25" s="357">
        <v>5245822.6546770222</v>
      </c>
      <c r="AA25" s="358" t="s">
        <v>1450</v>
      </c>
      <c r="AB25" s="270" t="s">
        <v>1450</v>
      </c>
      <c r="AC25" s="354" t="s">
        <v>409</v>
      </c>
      <c r="AD25" s="354" t="s">
        <v>409</v>
      </c>
      <c r="AE25" s="354" t="s">
        <v>2305</v>
      </c>
      <c r="AF25" s="354" t="s">
        <v>2063</v>
      </c>
      <c r="AG25" s="270"/>
      <c r="AH25" s="270" t="s">
        <v>35</v>
      </c>
      <c r="AI25" s="270">
        <v>2020</v>
      </c>
      <c r="AJ25" s="270">
        <v>2025</v>
      </c>
      <c r="AK25" s="270" t="s">
        <v>245</v>
      </c>
      <c r="AL25" s="270" t="s">
        <v>1450</v>
      </c>
      <c r="AM25" s="270" t="s">
        <v>75</v>
      </c>
      <c r="AN25" s="270" t="s">
        <v>244</v>
      </c>
      <c r="AO25" s="270" t="s">
        <v>426</v>
      </c>
      <c r="AP25" s="270" t="s">
        <v>1997</v>
      </c>
      <c r="AQ25" s="354"/>
      <c r="AR25" s="354" t="s">
        <v>2038</v>
      </c>
      <c r="AS25" s="359">
        <v>26229113.273385111</v>
      </c>
      <c r="AT25" s="360" t="s">
        <v>246</v>
      </c>
      <c r="AU25" s="54"/>
      <c r="AV25" s="54"/>
    </row>
    <row r="26" spans="1:48" s="40" customFormat="1" ht="52.5" customHeight="1" x14ac:dyDescent="0.15">
      <c r="A26" s="298" t="s">
        <v>1566</v>
      </c>
      <c r="B26" s="213" t="s">
        <v>1266</v>
      </c>
      <c r="C26" s="213" t="s">
        <v>1356</v>
      </c>
      <c r="D26" s="177" t="s">
        <v>1144</v>
      </c>
      <c r="E26" s="172" t="s">
        <v>1568</v>
      </c>
      <c r="F26" s="209" t="s">
        <v>1144</v>
      </c>
      <c r="G26" s="583"/>
      <c r="H26" s="176" t="s">
        <v>47</v>
      </c>
      <c r="I26" s="176" t="s">
        <v>40</v>
      </c>
      <c r="J26" s="177" t="s">
        <v>107</v>
      </c>
      <c r="K26" s="178" t="s">
        <v>79</v>
      </c>
      <c r="L26" s="178" t="s">
        <v>79</v>
      </c>
      <c r="M26" s="178" t="s">
        <v>2018</v>
      </c>
      <c r="N26" s="209" t="s">
        <v>1144</v>
      </c>
      <c r="O26" s="177"/>
      <c r="P26" s="178"/>
      <c r="Q26" s="177"/>
      <c r="R26" s="177" t="s">
        <v>1679</v>
      </c>
      <c r="S26" s="466" t="s">
        <v>2367</v>
      </c>
      <c r="T26" s="356">
        <f>SUM(V26:Z26)</f>
        <v>1923480</v>
      </c>
      <c r="U26" s="350">
        <f t="shared" ref="U26:U27" si="5">T26/$G$24</f>
        <v>2.0816883116883118E-3</v>
      </c>
      <c r="V26" s="357"/>
      <c r="W26" s="357"/>
      <c r="X26" s="357"/>
      <c r="Y26" s="357">
        <v>641160</v>
      </c>
      <c r="Z26" s="357">
        <v>1282320</v>
      </c>
      <c r="AA26" s="358" t="s">
        <v>1450</v>
      </c>
      <c r="AB26" s="270" t="s">
        <v>1450</v>
      </c>
      <c r="AC26" s="354" t="s">
        <v>409</v>
      </c>
      <c r="AD26" s="354" t="s">
        <v>409</v>
      </c>
      <c r="AE26" s="354" t="s">
        <v>2365</v>
      </c>
      <c r="AF26" s="354" t="s">
        <v>2062</v>
      </c>
      <c r="AG26" s="270"/>
      <c r="AH26" s="270" t="s">
        <v>35</v>
      </c>
      <c r="AI26" s="270">
        <v>2023</v>
      </c>
      <c r="AJ26" s="270">
        <v>2026</v>
      </c>
      <c r="AK26" s="270" t="s">
        <v>2368</v>
      </c>
      <c r="AL26" s="270" t="s">
        <v>1450</v>
      </c>
      <c r="AM26" s="270" t="s">
        <v>75</v>
      </c>
      <c r="AN26" s="270" t="s">
        <v>1890</v>
      </c>
      <c r="AO26" s="270" t="s">
        <v>531</v>
      </c>
      <c r="AP26" s="270" t="s">
        <v>531</v>
      </c>
      <c r="AQ26" s="354" t="s">
        <v>2068</v>
      </c>
      <c r="AR26" s="354" t="s">
        <v>2038</v>
      </c>
      <c r="AS26" s="359">
        <v>1923480</v>
      </c>
      <c r="AT26" s="360" t="s">
        <v>2369</v>
      </c>
      <c r="AU26" s="54"/>
      <c r="AV26" s="54"/>
    </row>
    <row r="27" spans="1:48" s="40" customFormat="1" ht="52.5" customHeight="1" x14ac:dyDescent="0.15">
      <c r="A27" s="298" t="s">
        <v>1566</v>
      </c>
      <c r="B27" s="214" t="s">
        <v>1266</v>
      </c>
      <c r="C27" s="214" t="s">
        <v>1356</v>
      </c>
      <c r="D27" s="177" t="s">
        <v>1144</v>
      </c>
      <c r="E27" s="428" t="s">
        <v>1568</v>
      </c>
      <c r="F27" s="209" t="s">
        <v>1144</v>
      </c>
      <c r="G27" s="584"/>
      <c r="H27" s="176" t="s">
        <v>47</v>
      </c>
      <c r="I27" s="176" t="s">
        <v>40</v>
      </c>
      <c r="J27" s="177" t="s">
        <v>105</v>
      </c>
      <c r="K27" s="178" t="s">
        <v>421</v>
      </c>
      <c r="L27" s="178" t="s">
        <v>421</v>
      </c>
      <c r="M27" s="178" t="s">
        <v>421</v>
      </c>
      <c r="N27" s="209" t="s">
        <v>1144</v>
      </c>
      <c r="O27" s="177"/>
      <c r="P27" s="178"/>
      <c r="Q27" s="177"/>
      <c r="R27" s="177" t="s">
        <v>1679</v>
      </c>
      <c r="S27" s="466" t="s">
        <v>511</v>
      </c>
      <c r="T27" s="359">
        <v>13065615.199999999</v>
      </c>
      <c r="U27" s="350">
        <f t="shared" si="5"/>
        <v>1.4140276190476189E-2</v>
      </c>
      <c r="V27" s="357">
        <v>6532807.5999999996</v>
      </c>
      <c r="W27" s="357">
        <v>6532807.5999999996</v>
      </c>
      <c r="X27" s="352"/>
      <c r="Y27" s="351"/>
      <c r="Z27" s="352"/>
      <c r="AA27" s="358" t="s">
        <v>1450</v>
      </c>
      <c r="AB27" s="270" t="s">
        <v>1450</v>
      </c>
      <c r="AC27" s="354" t="s">
        <v>409</v>
      </c>
      <c r="AD27" s="354" t="s">
        <v>409</v>
      </c>
      <c r="AE27" s="354" t="s">
        <v>104</v>
      </c>
      <c r="AF27" s="354" t="s">
        <v>2063</v>
      </c>
      <c r="AG27" s="270"/>
      <c r="AH27" s="270" t="s">
        <v>37</v>
      </c>
      <c r="AI27" s="270" t="s">
        <v>2017</v>
      </c>
      <c r="AJ27" s="270">
        <v>2022</v>
      </c>
      <c r="AK27" s="270" t="s">
        <v>514</v>
      </c>
      <c r="AL27" s="270" t="s">
        <v>1450</v>
      </c>
      <c r="AM27" s="270" t="s">
        <v>75</v>
      </c>
      <c r="AN27" s="270" t="s">
        <v>512</v>
      </c>
      <c r="AO27" s="270" t="s">
        <v>424</v>
      </c>
      <c r="AP27" s="270" t="s">
        <v>1997</v>
      </c>
      <c r="AQ27" s="354"/>
      <c r="AR27" s="354" t="s">
        <v>2038</v>
      </c>
      <c r="AS27" s="359">
        <v>13065615.199999999</v>
      </c>
      <c r="AT27" s="360" t="s">
        <v>513</v>
      </c>
      <c r="AU27" s="54"/>
      <c r="AV27" s="54"/>
    </row>
    <row r="28" spans="1:48" s="40" customFormat="1" ht="63.75" customHeight="1" x14ac:dyDescent="0.15">
      <c r="A28" s="298" t="s">
        <v>1566</v>
      </c>
      <c r="B28" s="184" t="s">
        <v>1267</v>
      </c>
      <c r="C28" s="184" t="s">
        <v>1357</v>
      </c>
      <c r="D28" s="184" t="s">
        <v>1144</v>
      </c>
      <c r="E28" s="182" t="s">
        <v>173</v>
      </c>
      <c r="F28" s="209" t="s">
        <v>1144</v>
      </c>
      <c r="G28" s="575">
        <v>173000000</v>
      </c>
      <c r="H28" s="176" t="s">
        <v>47</v>
      </c>
      <c r="I28" s="176" t="s">
        <v>40</v>
      </c>
      <c r="J28" s="182" t="s">
        <v>105</v>
      </c>
      <c r="K28" s="178" t="s">
        <v>421</v>
      </c>
      <c r="L28" s="431" t="s">
        <v>421</v>
      </c>
      <c r="M28" s="178" t="s">
        <v>421</v>
      </c>
      <c r="N28" s="209" t="s">
        <v>1144</v>
      </c>
      <c r="O28" s="182"/>
      <c r="P28" s="431" t="s">
        <v>1107</v>
      </c>
      <c r="Q28" s="184" t="s">
        <v>112</v>
      </c>
      <c r="R28" s="177" t="s">
        <v>1679</v>
      </c>
      <c r="S28" s="466" t="s">
        <v>171</v>
      </c>
      <c r="T28" s="356">
        <f>SUM(V28:Z28)</f>
        <v>16286636.066552581</v>
      </c>
      <c r="U28" s="350">
        <f>T28/$G$28</f>
        <v>9.4142405008974459E-2</v>
      </c>
      <c r="V28" s="357">
        <v>1430665.2210308607</v>
      </c>
      <c r="W28" s="357">
        <v>1430665.2210308607</v>
      </c>
      <c r="X28" s="357">
        <v>1430665.2210308607</v>
      </c>
      <c r="Y28" s="352">
        <v>3676837.5937799998</v>
      </c>
      <c r="Z28" s="352">
        <v>8317802.8096799999</v>
      </c>
      <c r="AA28" s="358" t="s">
        <v>1450</v>
      </c>
      <c r="AB28" s="270" t="s">
        <v>1450</v>
      </c>
      <c r="AC28" s="354" t="s">
        <v>409</v>
      </c>
      <c r="AD28" s="354" t="s">
        <v>409</v>
      </c>
      <c r="AE28" s="354" t="s">
        <v>172</v>
      </c>
      <c r="AF28" s="354" t="s">
        <v>2063</v>
      </c>
      <c r="AG28" s="270"/>
      <c r="AH28" s="270" t="s">
        <v>35</v>
      </c>
      <c r="AI28" s="270" t="s">
        <v>2017</v>
      </c>
      <c r="AJ28" s="270">
        <v>2026</v>
      </c>
      <c r="AK28" s="270" t="s">
        <v>2456</v>
      </c>
      <c r="AL28" s="270" t="s">
        <v>1450</v>
      </c>
      <c r="AM28" s="270" t="s">
        <v>75</v>
      </c>
      <c r="AN28" s="270" t="s">
        <v>167</v>
      </c>
      <c r="AO28" s="270" t="s">
        <v>531</v>
      </c>
      <c r="AP28" s="270" t="s">
        <v>531</v>
      </c>
      <c r="AQ28" s="354" t="s">
        <v>2068</v>
      </c>
      <c r="AR28" s="354" t="s">
        <v>2038</v>
      </c>
      <c r="AS28" s="359">
        <v>11881779.452732582</v>
      </c>
      <c r="AT28" s="360" t="s">
        <v>2457</v>
      </c>
      <c r="AU28" s="425"/>
      <c r="AV28" s="54"/>
    </row>
    <row r="29" spans="1:48" s="40" customFormat="1" ht="182" x14ac:dyDescent="0.15">
      <c r="A29" s="298" t="s">
        <v>1566</v>
      </c>
      <c r="B29" s="213" t="s">
        <v>1267</v>
      </c>
      <c r="C29" s="213" t="s">
        <v>1357</v>
      </c>
      <c r="D29" s="172" t="s">
        <v>1144</v>
      </c>
      <c r="E29" s="174" t="s">
        <v>173</v>
      </c>
      <c r="F29" s="209" t="s">
        <v>1144</v>
      </c>
      <c r="G29" s="576"/>
      <c r="H29" s="176" t="s">
        <v>47</v>
      </c>
      <c r="I29" s="176" t="s">
        <v>40</v>
      </c>
      <c r="J29" s="174" t="s">
        <v>105</v>
      </c>
      <c r="K29" s="178" t="s">
        <v>421</v>
      </c>
      <c r="L29" s="432" t="s">
        <v>421</v>
      </c>
      <c r="M29" s="178" t="s">
        <v>421</v>
      </c>
      <c r="N29" s="209" t="s">
        <v>1144</v>
      </c>
      <c r="O29" s="174"/>
      <c r="P29" s="432" t="s">
        <v>1107</v>
      </c>
      <c r="Q29" s="172" t="s">
        <v>112</v>
      </c>
      <c r="R29" s="177" t="s">
        <v>1679</v>
      </c>
      <c r="S29" s="466" t="s">
        <v>802</v>
      </c>
      <c r="T29" s="356">
        <f>SUM(V29:Z29)</f>
        <v>1515942.0999098977</v>
      </c>
      <c r="U29" s="350">
        <f>T29/$G$28</f>
        <v>8.7626710977450738E-3</v>
      </c>
      <c r="V29" s="357">
        <v>237293.04600494885</v>
      </c>
      <c r="W29" s="357">
        <v>237293.04600494885</v>
      </c>
      <c r="X29" s="352"/>
      <c r="Y29" s="352">
        <v>604556.00789999997</v>
      </c>
      <c r="Z29" s="351">
        <v>436800</v>
      </c>
      <c r="AA29" s="358" t="s">
        <v>1450</v>
      </c>
      <c r="AB29" s="270" t="s">
        <v>1450</v>
      </c>
      <c r="AC29" s="354" t="s">
        <v>409</v>
      </c>
      <c r="AD29" s="354" t="s">
        <v>409</v>
      </c>
      <c r="AE29" s="354" t="s">
        <v>172</v>
      </c>
      <c r="AF29" s="354" t="s">
        <v>2063</v>
      </c>
      <c r="AG29" s="270"/>
      <c r="AH29" s="270" t="s">
        <v>35</v>
      </c>
      <c r="AI29" s="270" t="s">
        <v>2017</v>
      </c>
      <c r="AJ29" s="270">
        <v>2026</v>
      </c>
      <c r="AK29" s="270" t="s">
        <v>2458</v>
      </c>
      <c r="AL29" s="270" t="s">
        <v>1450</v>
      </c>
      <c r="AM29" s="270" t="s">
        <v>75</v>
      </c>
      <c r="AN29" s="270" t="s">
        <v>167</v>
      </c>
      <c r="AO29" s="270" t="s">
        <v>531</v>
      </c>
      <c r="AP29" s="270" t="s">
        <v>531</v>
      </c>
      <c r="AQ29" s="354" t="s">
        <v>2068</v>
      </c>
      <c r="AR29" s="354" t="s">
        <v>2038</v>
      </c>
      <c r="AS29" s="359">
        <v>1515942.0999098977</v>
      </c>
      <c r="AT29" s="360" t="s">
        <v>2459</v>
      </c>
      <c r="AU29" s="54"/>
      <c r="AV29" s="54"/>
    </row>
    <row r="30" spans="1:48" s="40" customFormat="1" ht="182" x14ac:dyDescent="0.15">
      <c r="A30" s="298" t="s">
        <v>1566</v>
      </c>
      <c r="B30" s="213" t="s">
        <v>1267</v>
      </c>
      <c r="C30" s="213" t="s">
        <v>1357</v>
      </c>
      <c r="D30" s="172" t="s">
        <v>1144</v>
      </c>
      <c r="E30" s="174" t="s">
        <v>173</v>
      </c>
      <c r="F30" s="209" t="s">
        <v>1144</v>
      </c>
      <c r="G30" s="576"/>
      <c r="H30" s="176" t="s">
        <v>47</v>
      </c>
      <c r="I30" s="176" t="s">
        <v>40</v>
      </c>
      <c r="J30" s="174" t="s">
        <v>105</v>
      </c>
      <c r="K30" s="178" t="s">
        <v>421</v>
      </c>
      <c r="L30" s="432" t="s">
        <v>421</v>
      </c>
      <c r="M30" s="178" t="s">
        <v>421</v>
      </c>
      <c r="N30" s="209" t="s">
        <v>1144</v>
      </c>
      <c r="O30" s="174"/>
      <c r="P30" s="432" t="s">
        <v>1107</v>
      </c>
      <c r="Q30" s="172" t="s">
        <v>112</v>
      </c>
      <c r="R30" s="172" t="s">
        <v>1679</v>
      </c>
      <c r="S30" s="465" t="s">
        <v>1008</v>
      </c>
      <c r="T30" s="349">
        <v>0</v>
      </c>
      <c r="U30" s="350">
        <f>T30/$G$28</f>
        <v>0</v>
      </c>
      <c r="V30" s="357"/>
      <c r="W30" s="357"/>
      <c r="X30" s="352"/>
      <c r="Y30" s="351"/>
      <c r="Z30" s="352"/>
      <c r="AA30" s="270" t="s">
        <v>1606</v>
      </c>
      <c r="AB30" s="353">
        <v>270000</v>
      </c>
      <c r="AC30" s="354" t="s">
        <v>409</v>
      </c>
      <c r="AD30" s="354" t="s">
        <v>409</v>
      </c>
      <c r="AE30" s="354" t="s">
        <v>1010</v>
      </c>
      <c r="AF30" s="354" t="s">
        <v>2065</v>
      </c>
      <c r="AG30" s="270"/>
      <c r="AH30" s="270" t="s">
        <v>41</v>
      </c>
      <c r="AI30" s="270"/>
      <c r="AJ30" s="270"/>
      <c r="AK30" s="270" t="s">
        <v>1094</v>
      </c>
      <c r="AL30" s="270" t="s">
        <v>1445</v>
      </c>
      <c r="AM30" s="270" t="s">
        <v>75</v>
      </c>
      <c r="AN30" s="270"/>
      <c r="AO30" s="270"/>
      <c r="AP30" s="270" t="s">
        <v>1094</v>
      </c>
      <c r="AQ30" s="354"/>
      <c r="AR30" s="354" t="s">
        <v>2038</v>
      </c>
      <c r="AS30" s="349">
        <v>0</v>
      </c>
      <c r="AT30" s="360" t="s">
        <v>523</v>
      </c>
      <c r="AU30" s="54"/>
      <c r="AV30" s="54"/>
    </row>
    <row r="31" spans="1:48" s="40" customFormat="1" ht="182" x14ac:dyDescent="0.15">
      <c r="A31" s="298" t="s">
        <v>1566</v>
      </c>
      <c r="B31" s="214" t="s">
        <v>1267</v>
      </c>
      <c r="C31" s="214" t="s">
        <v>1357</v>
      </c>
      <c r="D31" s="428" t="s">
        <v>1144</v>
      </c>
      <c r="E31" s="209" t="s">
        <v>173</v>
      </c>
      <c r="F31" s="209" t="s">
        <v>1144</v>
      </c>
      <c r="G31" s="578"/>
      <c r="H31" s="176" t="s">
        <v>47</v>
      </c>
      <c r="I31" s="176" t="s">
        <v>40</v>
      </c>
      <c r="J31" s="209" t="s">
        <v>105</v>
      </c>
      <c r="K31" s="178" t="s">
        <v>421</v>
      </c>
      <c r="L31" s="433" t="s">
        <v>421</v>
      </c>
      <c r="M31" s="178" t="s">
        <v>421</v>
      </c>
      <c r="N31" s="209" t="s">
        <v>1144</v>
      </c>
      <c r="O31" s="209"/>
      <c r="P31" s="433" t="s">
        <v>1107</v>
      </c>
      <c r="Q31" s="428" t="s">
        <v>112</v>
      </c>
      <c r="R31" s="428" t="s">
        <v>1679</v>
      </c>
      <c r="S31" s="466" t="s">
        <v>639</v>
      </c>
      <c r="T31" s="365">
        <v>960456.49800000014</v>
      </c>
      <c r="U31" s="350">
        <f>T31/$G$28</f>
        <v>5.5517716647398851E-3</v>
      </c>
      <c r="V31" s="351">
        <v>320152.16600000003</v>
      </c>
      <c r="W31" s="351">
        <v>320152.16600000003</v>
      </c>
      <c r="X31" s="351">
        <v>320152.16600000003</v>
      </c>
      <c r="Y31" s="351"/>
      <c r="Z31" s="352"/>
      <c r="AA31" s="358" t="s">
        <v>1450</v>
      </c>
      <c r="AB31" s="270" t="s">
        <v>1450</v>
      </c>
      <c r="AC31" s="354" t="s">
        <v>409</v>
      </c>
      <c r="AD31" s="354" t="s">
        <v>409</v>
      </c>
      <c r="AE31" s="354" t="s">
        <v>172</v>
      </c>
      <c r="AF31" s="354" t="s">
        <v>2063</v>
      </c>
      <c r="AG31" s="270"/>
      <c r="AH31" s="270" t="s">
        <v>37</v>
      </c>
      <c r="AI31" s="270" t="s">
        <v>2017</v>
      </c>
      <c r="AJ31" s="270">
        <v>2022</v>
      </c>
      <c r="AK31" s="270" t="s">
        <v>1836</v>
      </c>
      <c r="AL31" s="270" t="s">
        <v>1450</v>
      </c>
      <c r="AM31" s="270" t="s">
        <v>75</v>
      </c>
      <c r="AN31" s="270" t="s">
        <v>1837</v>
      </c>
      <c r="AO31" s="270" t="s">
        <v>426</v>
      </c>
      <c r="AP31" s="270" t="s">
        <v>1997</v>
      </c>
      <c r="AQ31" s="354"/>
      <c r="AR31" s="354" t="s">
        <v>2038</v>
      </c>
      <c r="AS31" s="359">
        <v>1600760.83</v>
      </c>
      <c r="AT31" s="360" t="s">
        <v>1838</v>
      </c>
      <c r="AU31" s="54"/>
      <c r="AV31" s="54"/>
    </row>
    <row r="32" spans="1:48" s="40" customFormat="1" ht="182" x14ac:dyDescent="0.15">
      <c r="A32" s="298" t="s">
        <v>1566</v>
      </c>
      <c r="B32" s="177" t="s">
        <v>1268</v>
      </c>
      <c r="C32" s="177" t="s">
        <v>1359</v>
      </c>
      <c r="D32" s="177" t="s">
        <v>1144</v>
      </c>
      <c r="E32" s="177" t="s">
        <v>1144</v>
      </c>
      <c r="F32" s="209" t="s">
        <v>1144</v>
      </c>
      <c r="G32" s="208">
        <v>128000000</v>
      </c>
      <c r="H32" s="176" t="s">
        <v>47</v>
      </c>
      <c r="I32" s="176" t="s">
        <v>40</v>
      </c>
      <c r="J32" s="177" t="s">
        <v>105</v>
      </c>
      <c r="K32" s="178" t="s">
        <v>421</v>
      </c>
      <c r="L32" s="178" t="s">
        <v>421</v>
      </c>
      <c r="M32" s="178" t="s">
        <v>421</v>
      </c>
      <c r="N32" s="209" t="s">
        <v>1144</v>
      </c>
      <c r="O32" s="177"/>
      <c r="P32" s="429" t="s">
        <v>1108</v>
      </c>
      <c r="Q32" s="177" t="s">
        <v>112</v>
      </c>
      <c r="R32" s="177" t="s">
        <v>1679</v>
      </c>
      <c r="S32" s="465" t="s">
        <v>801</v>
      </c>
      <c r="T32" s="349">
        <v>0</v>
      </c>
      <c r="U32" s="350">
        <f>T32/$G$32</f>
        <v>0</v>
      </c>
      <c r="V32" s="351"/>
      <c r="W32" s="351"/>
      <c r="X32" s="352"/>
      <c r="Y32" s="351"/>
      <c r="Z32" s="352"/>
      <c r="AA32" s="270" t="s">
        <v>1518</v>
      </c>
      <c r="AB32" s="353">
        <v>280000</v>
      </c>
      <c r="AC32" s="354" t="s">
        <v>409</v>
      </c>
      <c r="AD32" s="354" t="s">
        <v>409</v>
      </c>
      <c r="AE32" s="354" t="s">
        <v>104</v>
      </c>
      <c r="AF32" s="354" t="s">
        <v>2063</v>
      </c>
      <c r="AG32" s="270"/>
      <c r="AH32" s="270" t="s">
        <v>41</v>
      </c>
      <c r="AI32" s="270"/>
      <c r="AJ32" s="270"/>
      <c r="AK32" s="270" t="s">
        <v>1094</v>
      </c>
      <c r="AL32" s="270" t="s">
        <v>1446</v>
      </c>
      <c r="AM32" s="270" t="s">
        <v>75</v>
      </c>
      <c r="AN32" s="270"/>
      <c r="AO32" s="270"/>
      <c r="AP32" s="270" t="s">
        <v>1094</v>
      </c>
      <c r="AQ32" s="354"/>
      <c r="AR32" s="354" t="s">
        <v>2038</v>
      </c>
      <c r="AS32" s="349">
        <v>0</v>
      </c>
      <c r="AT32" s="360" t="s">
        <v>523</v>
      </c>
      <c r="AU32" s="54"/>
      <c r="AV32" s="54"/>
    </row>
    <row r="33" spans="1:48" s="40" customFormat="1" ht="63.75" customHeight="1" x14ac:dyDescent="0.15">
      <c r="A33" s="298" t="s">
        <v>1566</v>
      </c>
      <c r="B33" s="184" t="s">
        <v>1269</v>
      </c>
      <c r="C33" s="184" t="s">
        <v>1358</v>
      </c>
      <c r="D33" s="184" t="s">
        <v>1144</v>
      </c>
      <c r="E33" s="182" t="s">
        <v>1112</v>
      </c>
      <c r="F33" s="209" t="s">
        <v>1144</v>
      </c>
      <c r="G33" s="579">
        <v>156000000</v>
      </c>
      <c r="H33" s="176" t="s">
        <v>47</v>
      </c>
      <c r="I33" s="176" t="s">
        <v>40</v>
      </c>
      <c r="J33" s="177" t="s">
        <v>105</v>
      </c>
      <c r="K33" s="178" t="s">
        <v>421</v>
      </c>
      <c r="L33" s="178" t="s">
        <v>421</v>
      </c>
      <c r="M33" s="178" t="s">
        <v>421</v>
      </c>
      <c r="N33" s="209" t="s">
        <v>1144</v>
      </c>
      <c r="O33" s="177"/>
      <c r="P33" s="429" t="s">
        <v>1111</v>
      </c>
      <c r="Q33" s="177" t="s">
        <v>110</v>
      </c>
      <c r="R33" s="177" t="s">
        <v>1679</v>
      </c>
      <c r="S33" s="466" t="s">
        <v>194</v>
      </c>
      <c r="T33" s="356">
        <f>SUM(V33:Z33)</f>
        <v>2793604.9397484371</v>
      </c>
      <c r="U33" s="350">
        <f>T33/$G$33</f>
        <v>1.7907723972746391E-2</v>
      </c>
      <c r="V33" s="357">
        <v>994495.93974843714</v>
      </c>
      <c r="W33" s="351"/>
      <c r="X33" s="357"/>
      <c r="Y33" s="357">
        <v>780000</v>
      </c>
      <c r="Z33" s="357">
        <v>1019109</v>
      </c>
      <c r="AA33" s="358" t="s">
        <v>1450</v>
      </c>
      <c r="AB33" s="270" t="s">
        <v>1450</v>
      </c>
      <c r="AC33" s="354" t="s">
        <v>409</v>
      </c>
      <c r="AD33" s="354" t="s">
        <v>409</v>
      </c>
      <c r="AE33" s="354" t="s">
        <v>104</v>
      </c>
      <c r="AF33" s="354" t="s">
        <v>2063</v>
      </c>
      <c r="AG33" s="270"/>
      <c r="AH33" s="270" t="s">
        <v>35</v>
      </c>
      <c r="AI33" s="270" t="s">
        <v>2017</v>
      </c>
      <c r="AJ33" s="270">
        <v>2026</v>
      </c>
      <c r="AK33" s="270" t="s">
        <v>2460</v>
      </c>
      <c r="AL33" s="270" t="s">
        <v>1450</v>
      </c>
      <c r="AM33" s="270" t="s">
        <v>75</v>
      </c>
      <c r="AN33" s="270" t="s">
        <v>167</v>
      </c>
      <c r="AO33" s="270" t="s">
        <v>531</v>
      </c>
      <c r="AP33" s="270" t="s">
        <v>531</v>
      </c>
      <c r="AQ33" s="354" t="s">
        <v>2068</v>
      </c>
      <c r="AR33" s="354" t="s">
        <v>2038</v>
      </c>
      <c r="AS33" s="359">
        <v>2793604.9397484399</v>
      </c>
      <c r="AT33" s="360" t="s">
        <v>2461</v>
      </c>
      <c r="AU33" s="54"/>
      <c r="AV33" s="54"/>
    </row>
    <row r="34" spans="1:48" s="40" customFormat="1" ht="63.75" customHeight="1" x14ac:dyDescent="0.15">
      <c r="A34" s="298" t="s">
        <v>1566</v>
      </c>
      <c r="B34" s="213" t="s">
        <v>1269</v>
      </c>
      <c r="C34" s="213" t="s">
        <v>1358</v>
      </c>
      <c r="D34" s="172" t="s">
        <v>1144</v>
      </c>
      <c r="E34" s="174" t="s">
        <v>1112</v>
      </c>
      <c r="F34" s="209" t="s">
        <v>1144</v>
      </c>
      <c r="G34" s="580"/>
      <c r="H34" s="176" t="s">
        <v>47</v>
      </c>
      <c r="I34" s="176" t="s">
        <v>40</v>
      </c>
      <c r="J34" s="177" t="s">
        <v>105</v>
      </c>
      <c r="K34" s="178" t="s">
        <v>421</v>
      </c>
      <c r="L34" s="178" t="s">
        <v>421</v>
      </c>
      <c r="M34" s="178" t="s">
        <v>421</v>
      </c>
      <c r="N34" s="209" t="s">
        <v>1144</v>
      </c>
      <c r="O34" s="177"/>
      <c r="P34" s="178"/>
      <c r="Q34" s="177"/>
      <c r="R34" s="177" t="s">
        <v>1679</v>
      </c>
      <c r="S34" s="466" t="s">
        <v>1735</v>
      </c>
      <c r="T34" s="349">
        <v>0</v>
      </c>
      <c r="U34" s="350">
        <f t="shared" ref="U34:U38" si="6">T34/$G$33</f>
        <v>0</v>
      </c>
      <c r="V34" s="357"/>
      <c r="W34" s="351"/>
      <c r="X34" s="352"/>
      <c r="Y34" s="351"/>
      <c r="Z34" s="352"/>
      <c r="AA34" s="358" t="s">
        <v>1450</v>
      </c>
      <c r="AB34" s="353">
        <v>300000</v>
      </c>
      <c r="AC34" s="354" t="s">
        <v>409</v>
      </c>
      <c r="AD34" s="354" t="s">
        <v>409</v>
      </c>
      <c r="AE34" s="354" t="s">
        <v>104</v>
      </c>
      <c r="AF34" s="354" t="s">
        <v>2063</v>
      </c>
      <c r="AG34" s="270"/>
      <c r="AH34" s="270" t="s">
        <v>41</v>
      </c>
      <c r="AI34" s="270"/>
      <c r="AJ34" s="270"/>
      <c r="AK34" s="270" t="s">
        <v>1094</v>
      </c>
      <c r="AL34" s="270" t="s">
        <v>1445</v>
      </c>
      <c r="AM34" s="270" t="s">
        <v>75</v>
      </c>
      <c r="AN34" s="270"/>
      <c r="AO34" s="270"/>
      <c r="AP34" s="270" t="s">
        <v>1094</v>
      </c>
      <c r="AQ34" s="354"/>
      <c r="AR34" s="354" t="s">
        <v>2038</v>
      </c>
      <c r="AS34" s="349">
        <v>0</v>
      </c>
      <c r="AT34" s="360" t="s">
        <v>523</v>
      </c>
      <c r="AU34" s="54"/>
      <c r="AV34" s="54"/>
    </row>
    <row r="35" spans="1:48" s="40" customFormat="1" ht="51.5" customHeight="1" x14ac:dyDescent="0.15">
      <c r="A35" s="298" t="s">
        <v>1566</v>
      </c>
      <c r="B35" s="213" t="s">
        <v>1269</v>
      </c>
      <c r="C35" s="213" t="s">
        <v>1358</v>
      </c>
      <c r="D35" s="172" t="s">
        <v>1144</v>
      </c>
      <c r="E35" s="174" t="s">
        <v>1112</v>
      </c>
      <c r="F35" s="209" t="s">
        <v>1144</v>
      </c>
      <c r="G35" s="580"/>
      <c r="H35" s="176" t="s">
        <v>47</v>
      </c>
      <c r="I35" s="176" t="s">
        <v>40</v>
      </c>
      <c r="J35" s="177" t="s">
        <v>105</v>
      </c>
      <c r="K35" s="178" t="s">
        <v>421</v>
      </c>
      <c r="L35" s="178" t="s">
        <v>421</v>
      </c>
      <c r="M35" s="178" t="s">
        <v>421</v>
      </c>
      <c r="N35" s="209" t="s">
        <v>1144</v>
      </c>
      <c r="O35" s="177"/>
      <c r="P35" s="178"/>
      <c r="Q35" s="177"/>
      <c r="R35" s="177" t="s">
        <v>1679</v>
      </c>
      <c r="S35" s="466" t="s">
        <v>1844</v>
      </c>
      <c r="T35" s="356">
        <f>SUM(V35:Z35)</f>
        <v>12590854.577815307</v>
      </c>
      <c r="U35" s="350">
        <f t="shared" si="6"/>
        <v>8.0710606268046839E-2</v>
      </c>
      <c r="V35" s="357">
        <v>627274.99883765378</v>
      </c>
      <c r="W35" s="357">
        <v>2531460.21</v>
      </c>
      <c r="X35" s="357">
        <v>627274.99883765378</v>
      </c>
      <c r="Y35" s="352">
        <v>3736195.3613399998</v>
      </c>
      <c r="Z35" s="352">
        <v>5068649.0088</v>
      </c>
      <c r="AA35" s="358" t="s">
        <v>1450</v>
      </c>
      <c r="AB35" s="270" t="s">
        <v>1450</v>
      </c>
      <c r="AC35" s="354" t="s">
        <v>409</v>
      </c>
      <c r="AD35" s="354" t="s">
        <v>409</v>
      </c>
      <c r="AE35" s="354" t="s">
        <v>104</v>
      </c>
      <c r="AF35" s="354" t="s">
        <v>2063</v>
      </c>
      <c r="AG35" s="270"/>
      <c r="AH35" s="270" t="s">
        <v>35</v>
      </c>
      <c r="AI35" s="270" t="s">
        <v>2017</v>
      </c>
      <c r="AJ35" s="270">
        <v>2026</v>
      </c>
      <c r="AK35" s="270" t="s">
        <v>2462</v>
      </c>
      <c r="AL35" s="270" t="s">
        <v>1450</v>
      </c>
      <c r="AM35" s="270" t="s">
        <v>75</v>
      </c>
      <c r="AN35" s="270" t="s">
        <v>167</v>
      </c>
      <c r="AO35" s="270" t="s">
        <v>531</v>
      </c>
      <c r="AP35" s="270" t="s">
        <v>531</v>
      </c>
      <c r="AQ35" s="354" t="s">
        <v>2068</v>
      </c>
      <c r="AR35" s="354" t="s">
        <v>2038</v>
      </c>
      <c r="AS35" s="359">
        <v>10952574.1</v>
      </c>
      <c r="AT35" s="360" t="s">
        <v>2463</v>
      </c>
      <c r="AU35" s="54"/>
      <c r="AV35" s="54"/>
    </row>
    <row r="36" spans="1:48" s="40" customFormat="1" ht="38.25" customHeight="1" x14ac:dyDescent="0.15">
      <c r="A36" s="298" t="s">
        <v>1566</v>
      </c>
      <c r="B36" s="213" t="s">
        <v>1269</v>
      </c>
      <c r="C36" s="213" t="s">
        <v>1358</v>
      </c>
      <c r="D36" s="172" t="s">
        <v>1144</v>
      </c>
      <c r="E36" s="174" t="s">
        <v>1112</v>
      </c>
      <c r="F36" s="209" t="s">
        <v>1144</v>
      </c>
      <c r="G36" s="580"/>
      <c r="H36" s="176" t="s">
        <v>47</v>
      </c>
      <c r="I36" s="176" t="s">
        <v>40</v>
      </c>
      <c r="J36" s="177" t="s">
        <v>105</v>
      </c>
      <c r="K36" s="178" t="s">
        <v>421</v>
      </c>
      <c r="L36" s="178" t="s">
        <v>421</v>
      </c>
      <c r="M36" s="178" t="s">
        <v>421</v>
      </c>
      <c r="N36" s="209" t="s">
        <v>1144</v>
      </c>
      <c r="O36" s="177"/>
      <c r="P36" s="178"/>
      <c r="Q36" s="177"/>
      <c r="R36" s="177" t="s">
        <v>1679</v>
      </c>
      <c r="S36" s="466" t="s">
        <v>791</v>
      </c>
      <c r="T36" s="356">
        <f>SUM(V36:Z36)</f>
        <v>1226842.5631799998</v>
      </c>
      <c r="U36" s="350">
        <f t="shared" ref="U36" si="7">T36/$G$33</f>
        <v>7.8643754049999987E-3</v>
      </c>
      <c r="V36" s="357"/>
      <c r="W36" s="357">
        <v>249513.03</v>
      </c>
      <c r="X36" s="357"/>
      <c r="Y36" s="357">
        <v>828029.60837999999</v>
      </c>
      <c r="Z36" s="352">
        <v>149299.92480000001</v>
      </c>
      <c r="AA36" s="358" t="s">
        <v>1450</v>
      </c>
      <c r="AB36" s="270" t="s">
        <v>1450</v>
      </c>
      <c r="AC36" s="354" t="s">
        <v>409</v>
      </c>
      <c r="AD36" s="354" t="s">
        <v>409</v>
      </c>
      <c r="AE36" s="354" t="s">
        <v>104</v>
      </c>
      <c r="AF36" s="354" t="s">
        <v>2063</v>
      </c>
      <c r="AG36" s="270"/>
      <c r="AH36" s="270" t="s">
        <v>35</v>
      </c>
      <c r="AI36" s="270" t="s">
        <v>2017</v>
      </c>
      <c r="AJ36" s="270">
        <v>2026</v>
      </c>
      <c r="AK36" s="270" t="s">
        <v>2464</v>
      </c>
      <c r="AL36" s="270" t="s">
        <v>1450</v>
      </c>
      <c r="AM36" s="270" t="s">
        <v>75</v>
      </c>
      <c r="AN36" s="270" t="s">
        <v>361</v>
      </c>
      <c r="AO36" s="270" t="s">
        <v>424</v>
      </c>
      <c r="AP36" s="270" t="s">
        <v>1996</v>
      </c>
      <c r="AQ36" s="354" t="s">
        <v>2068</v>
      </c>
      <c r="AR36" s="354" t="s">
        <v>2038</v>
      </c>
      <c r="AS36" s="359">
        <v>12747994.859999999</v>
      </c>
      <c r="AT36" s="360" t="s">
        <v>2149</v>
      </c>
      <c r="AU36" s="54"/>
      <c r="AV36" s="54"/>
    </row>
    <row r="37" spans="1:48" s="40" customFormat="1" ht="38.25" customHeight="1" x14ac:dyDescent="0.15">
      <c r="A37" s="298" t="s">
        <v>1566</v>
      </c>
      <c r="B37" s="213" t="s">
        <v>1269</v>
      </c>
      <c r="C37" s="213" t="s">
        <v>1358</v>
      </c>
      <c r="D37" s="172" t="s">
        <v>1144</v>
      </c>
      <c r="E37" s="174" t="s">
        <v>1112</v>
      </c>
      <c r="F37" s="209" t="s">
        <v>1144</v>
      </c>
      <c r="G37" s="580"/>
      <c r="H37" s="176" t="s">
        <v>47</v>
      </c>
      <c r="I37" s="176" t="s">
        <v>40</v>
      </c>
      <c r="J37" s="177" t="s">
        <v>105</v>
      </c>
      <c r="K37" s="178" t="s">
        <v>421</v>
      </c>
      <c r="L37" s="178" t="s">
        <v>421</v>
      </c>
      <c r="M37" s="178" t="s">
        <v>421</v>
      </c>
      <c r="N37" s="209" t="s">
        <v>1144</v>
      </c>
      <c r="O37" s="177"/>
      <c r="P37" s="178"/>
      <c r="Q37" s="177"/>
      <c r="R37" s="177" t="s">
        <v>1679</v>
      </c>
      <c r="S37" s="466" t="s">
        <v>2331</v>
      </c>
      <c r="T37" s="356">
        <f>SUM(V37:Z37)</f>
        <v>54415.832640000001</v>
      </c>
      <c r="U37" s="350">
        <f t="shared" si="6"/>
        <v>3.4881944000000003E-4</v>
      </c>
      <c r="V37" s="357"/>
      <c r="W37" s="357"/>
      <c r="X37" s="357"/>
      <c r="Y37" s="357">
        <v>54415.832640000001</v>
      </c>
      <c r="Z37" s="357"/>
      <c r="AA37" s="358" t="s">
        <v>1450</v>
      </c>
      <c r="AB37" s="270" t="s">
        <v>1450</v>
      </c>
      <c r="AC37" s="354" t="s">
        <v>409</v>
      </c>
      <c r="AD37" s="354" t="s">
        <v>409</v>
      </c>
      <c r="AE37" s="354" t="s">
        <v>2332</v>
      </c>
      <c r="AF37" s="354" t="s">
        <v>2063</v>
      </c>
      <c r="AG37" s="270"/>
      <c r="AH37" s="270" t="s">
        <v>35</v>
      </c>
      <c r="AI37" s="270">
        <v>2023</v>
      </c>
      <c r="AJ37" s="270">
        <v>2026</v>
      </c>
      <c r="AK37" s="270" t="s">
        <v>2333</v>
      </c>
      <c r="AL37" s="270" t="s">
        <v>1450</v>
      </c>
      <c r="AM37" s="270" t="s">
        <v>75</v>
      </c>
      <c r="AN37" s="270" t="s">
        <v>361</v>
      </c>
      <c r="AO37" s="270" t="s">
        <v>424</v>
      </c>
      <c r="AP37" s="270" t="s">
        <v>1996</v>
      </c>
      <c r="AQ37" s="354" t="s">
        <v>2068</v>
      </c>
      <c r="AR37" s="354" t="s">
        <v>2038</v>
      </c>
      <c r="AS37" s="359">
        <v>54415.832640000001</v>
      </c>
      <c r="AT37" s="360" t="s">
        <v>2334</v>
      </c>
      <c r="AU37" s="54"/>
      <c r="AV37" s="54"/>
    </row>
    <row r="38" spans="1:48" s="40" customFormat="1" ht="182" x14ac:dyDescent="0.15">
      <c r="A38" s="298" t="s">
        <v>1566</v>
      </c>
      <c r="B38" s="213" t="s">
        <v>1269</v>
      </c>
      <c r="C38" s="213" t="s">
        <v>1358</v>
      </c>
      <c r="D38" s="172" t="s">
        <v>1144</v>
      </c>
      <c r="E38" s="174" t="s">
        <v>1112</v>
      </c>
      <c r="F38" s="209" t="s">
        <v>1144</v>
      </c>
      <c r="G38" s="580"/>
      <c r="H38" s="176" t="s">
        <v>47</v>
      </c>
      <c r="I38" s="176" t="s">
        <v>40</v>
      </c>
      <c r="J38" s="177" t="s">
        <v>105</v>
      </c>
      <c r="K38" s="178" t="s">
        <v>421</v>
      </c>
      <c r="L38" s="178" t="s">
        <v>421</v>
      </c>
      <c r="M38" s="178" t="s">
        <v>421</v>
      </c>
      <c r="N38" s="209" t="s">
        <v>1144</v>
      </c>
      <c r="O38" s="177"/>
      <c r="P38" s="178"/>
      <c r="Q38" s="177"/>
      <c r="R38" s="177" t="s">
        <v>1679</v>
      </c>
      <c r="S38" s="465" t="s">
        <v>796</v>
      </c>
      <c r="T38" s="356">
        <f>SUM(V38:Z38)</f>
        <v>4638943.2694799993</v>
      </c>
      <c r="U38" s="350">
        <f t="shared" si="6"/>
        <v>2.9736815829999996E-2</v>
      </c>
      <c r="V38" s="351"/>
      <c r="W38" s="351"/>
      <c r="X38" s="352"/>
      <c r="Y38" s="351">
        <v>1559220</v>
      </c>
      <c r="Z38" s="352">
        <v>3079723.2694799998</v>
      </c>
      <c r="AA38" s="270"/>
      <c r="AB38" s="353"/>
      <c r="AC38" s="354" t="s">
        <v>409</v>
      </c>
      <c r="AD38" s="354" t="s">
        <v>409</v>
      </c>
      <c r="AE38" s="354" t="s">
        <v>104</v>
      </c>
      <c r="AF38" s="354" t="s">
        <v>2063</v>
      </c>
      <c r="AG38" s="270" t="s">
        <v>1768</v>
      </c>
      <c r="AH38" s="270" t="s">
        <v>35</v>
      </c>
      <c r="AI38" s="270">
        <v>2023</v>
      </c>
      <c r="AJ38" s="270">
        <v>2026</v>
      </c>
      <c r="AK38" s="270" t="s">
        <v>2465</v>
      </c>
      <c r="AL38" s="270" t="s">
        <v>1450</v>
      </c>
      <c r="AM38" s="270" t="s">
        <v>75</v>
      </c>
      <c r="AN38" s="270" t="s">
        <v>167</v>
      </c>
      <c r="AO38" s="270" t="s">
        <v>531</v>
      </c>
      <c r="AP38" s="270" t="s">
        <v>531</v>
      </c>
      <c r="AQ38" s="354" t="s">
        <v>2068</v>
      </c>
      <c r="AR38" s="354" t="s">
        <v>2038</v>
      </c>
      <c r="AS38" s="359">
        <v>4638943.2694800003</v>
      </c>
      <c r="AT38" s="360" t="s">
        <v>2466</v>
      </c>
      <c r="AU38" s="54"/>
      <c r="AV38" s="54"/>
    </row>
    <row r="39" spans="1:48" s="40" customFormat="1" ht="38.25" customHeight="1" x14ac:dyDescent="0.15">
      <c r="A39" s="298" t="s">
        <v>1566</v>
      </c>
      <c r="B39" s="184" t="s">
        <v>1270</v>
      </c>
      <c r="C39" s="184" t="s">
        <v>1360</v>
      </c>
      <c r="D39" s="184" t="s">
        <v>97</v>
      </c>
      <c r="E39" s="182" t="s">
        <v>101</v>
      </c>
      <c r="F39" s="209" t="s">
        <v>1144</v>
      </c>
      <c r="G39" s="579">
        <v>24000000</v>
      </c>
      <c r="H39" s="176" t="s">
        <v>47</v>
      </c>
      <c r="I39" s="176" t="s">
        <v>38</v>
      </c>
      <c r="J39" s="177" t="s">
        <v>105</v>
      </c>
      <c r="K39" s="178" t="s">
        <v>421</v>
      </c>
      <c r="L39" s="178" t="s">
        <v>421</v>
      </c>
      <c r="M39" s="178" t="s">
        <v>421</v>
      </c>
      <c r="N39" s="209" t="s">
        <v>1144</v>
      </c>
      <c r="O39" s="177"/>
      <c r="P39" s="178"/>
      <c r="Q39" s="177" t="s">
        <v>113</v>
      </c>
      <c r="R39" s="177" t="s">
        <v>1679</v>
      </c>
      <c r="S39" s="466" t="s">
        <v>195</v>
      </c>
      <c r="T39" s="356">
        <f>SUM(V39:Z39)</f>
        <v>8288358.5052725915</v>
      </c>
      <c r="U39" s="350">
        <f>T39/$G$39</f>
        <v>0.34534827105302462</v>
      </c>
      <c r="V39" s="357">
        <v>3166418.702992592</v>
      </c>
      <c r="W39" s="351">
        <v>2588406.65</v>
      </c>
      <c r="X39" s="352"/>
      <c r="Y39" s="352">
        <v>1861398.2758799999</v>
      </c>
      <c r="Z39" s="351">
        <v>672134.87639999995</v>
      </c>
      <c r="AA39" s="358" t="s">
        <v>1450</v>
      </c>
      <c r="AB39" s="270" t="s">
        <v>1450</v>
      </c>
      <c r="AC39" s="354" t="s">
        <v>409</v>
      </c>
      <c r="AD39" s="354" t="s">
        <v>409</v>
      </c>
      <c r="AE39" s="354" t="s">
        <v>104</v>
      </c>
      <c r="AF39" s="354" t="s">
        <v>2063</v>
      </c>
      <c r="AG39" s="270"/>
      <c r="AH39" s="270" t="s">
        <v>35</v>
      </c>
      <c r="AI39" s="270">
        <v>2021</v>
      </c>
      <c r="AJ39" s="270">
        <v>2026</v>
      </c>
      <c r="AK39" s="270" t="s">
        <v>2467</v>
      </c>
      <c r="AL39" s="270" t="s">
        <v>1450</v>
      </c>
      <c r="AM39" s="270" t="s">
        <v>75</v>
      </c>
      <c r="AN39" s="270" t="s">
        <v>2146</v>
      </c>
      <c r="AO39" s="270" t="s">
        <v>426</v>
      </c>
      <c r="AP39" s="270" t="s">
        <v>1997</v>
      </c>
      <c r="AQ39" s="354" t="s">
        <v>2003</v>
      </c>
      <c r="AR39" s="354" t="s">
        <v>2038</v>
      </c>
      <c r="AS39" s="359">
        <v>8288358.5052725924</v>
      </c>
      <c r="AT39" s="360" t="s">
        <v>2468</v>
      </c>
      <c r="AU39" s="54"/>
      <c r="AV39" s="54"/>
    </row>
    <row r="40" spans="1:48" s="40" customFormat="1" ht="182" x14ac:dyDescent="0.15">
      <c r="A40" s="298" t="s">
        <v>1566</v>
      </c>
      <c r="B40" s="213" t="s">
        <v>1270</v>
      </c>
      <c r="C40" s="213" t="s">
        <v>1360</v>
      </c>
      <c r="D40" s="172" t="s">
        <v>97</v>
      </c>
      <c r="E40" s="174" t="s">
        <v>101</v>
      </c>
      <c r="F40" s="209" t="s">
        <v>1144</v>
      </c>
      <c r="G40" s="580"/>
      <c r="H40" s="176" t="s">
        <v>47</v>
      </c>
      <c r="I40" s="176" t="s">
        <v>38</v>
      </c>
      <c r="J40" s="177" t="s">
        <v>105</v>
      </c>
      <c r="K40" s="178" t="s">
        <v>421</v>
      </c>
      <c r="L40" s="178" t="s">
        <v>421</v>
      </c>
      <c r="M40" s="178" t="s">
        <v>421</v>
      </c>
      <c r="N40" s="209" t="s">
        <v>1144</v>
      </c>
      <c r="O40" s="177"/>
      <c r="P40" s="178"/>
      <c r="Q40" s="177" t="s">
        <v>113</v>
      </c>
      <c r="R40" s="177" t="s">
        <v>1679</v>
      </c>
      <c r="S40" s="466" t="s">
        <v>672</v>
      </c>
      <c r="T40" s="359">
        <v>678549.67770902533</v>
      </c>
      <c r="U40" s="350">
        <f t="shared" ref="U40:U64" si="8">T40/$G$39</f>
        <v>2.8272903237876054E-2</v>
      </c>
      <c r="V40" s="351"/>
      <c r="W40" s="351"/>
      <c r="X40" s="352"/>
      <c r="Y40" s="351"/>
      <c r="Z40" s="352"/>
      <c r="AA40" s="358" t="s">
        <v>1450</v>
      </c>
      <c r="AB40" s="270" t="s">
        <v>1450</v>
      </c>
      <c r="AC40" s="354" t="s">
        <v>409</v>
      </c>
      <c r="AD40" s="354" t="s">
        <v>409</v>
      </c>
      <c r="AE40" s="270" t="s">
        <v>247</v>
      </c>
      <c r="AF40" s="354" t="s">
        <v>2063</v>
      </c>
      <c r="AG40" s="270"/>
      <c r="AH40" s="270" t="s">
        <v>37</v>
      </c>
      <c r="AI40" s="270">
        <v>2020</v>
      </c>
      <c r="AJ40" s="270">
        <v>2021</v>
      </c>
      <c r="AK40" s="270" t="s">
        <v>259</v>
      </c>
      <c r="AL40" s="270" t="s">
        <v>1450</v>
      </c>
      <c r="AM40" s="270" t="s">
        <v>74</v>
      </c>
      <c r="AN40" s="270" t="s">
        <v>260</v>
      </c>
      <c r="AO40" s="270" t="s">
        <v>426</v>
      </c>
      <c r="AP40" s="270" t="s">
        <v>1997</v>
      </c>
      <c r="AQ40" s="354"/>
      <c r="AR40" s="354" t="s">
        <v>2038</v>
      </c>
      <c r="AS40" s="359">
        <v>678549.67770902533</v>
      </c>
      <c r="AT40" s="360" t="s">
        <v>1658</v>
      </c>
      <c r="AU40" s="54"/>
      <c r="AV40" s="54"/>
    </row>
    <row r="41" spans="1:48" s="40" customFormat="1" ht="38.25" customHeight="1" x14ac:dyDescent="0.15">
      <c r="A41" s="298" t="s">
        <v>1566</v>
      </c>
      <c r="B41" s="213" t="s">
        <v>1270</v>
      </c>
      <c r="C41" s="213" t="s">
        <v>1360</v>
      </c>
      <c r="D41" s="172" t="s">
        <v>97</v>
      </c>
      <c r="E41" s="174" t="s">
        <v>101</v>
      </c>
      <c r="F41" s="209" t="s">
        <v>1144</v>
      </c>
      <c r="G41" s="580"/>
      <c r="H41" s="176" t="s">
        <v>47</v>
      </c>
      <c r="I41" s="176" t="s">
        <v>38</v>
      </c>
      <c r="J41" s="177" t="s">
        <v>105</v>
      </c>
      <c r="K41" s="178" t="s">
        <v>421</v>
      </c>
      <c r="L41" s="178" t="s">
        <v>76</v>
      </c>
      <c r="M41" s="178" t="s">
        <v>421</v>
      </c>
      <c r="N41" s="209" t="s">
        <v>1144</v>
      </c>
      <c r="O41" s="177"/>
      <c r="P41" s="178"/>
      <c r="Q41" s="177" t="s">
        <v>113</v>
      </c>
      <c r="R41" s="177" t="s">
        <v>1679</v>
      </c>
      <c r="S41" s="466" t="s">
        <v>1660</v>
      </c>
      <c r="T41" s="359">
        <v>40800000</v>
      </c>
      <c r="U41" s="350">
        <f t="shared" si="8"/>
        <v>1.7</v>
      </c>
      <c r="V41" s="351"/>
      <c r="W41" s="351"/>
      <c r="X41" s="352"/>
      <c r="Y41" s="351"/>
      <c r="Z41" s="352"/>
      <c r="AA41" s="270" t="s">
        <v>1661</v>
      </c>
      <c r="AB41" s="353">
        <v>300000</v>
      </c>
      <c r="AC41" s="354" t="s">
        <v>409</v>
      </c>
      <c r="AD41" s="354" t="s">
        <v>409</v>
      </c>
      <c r="AE41" s="270" t="s">
        <v>247</v>
      </c>
      <c r="AF41" s="354" t="s">
        <v>2063</v>
      </c>
      <c r="AG41" s="270"/>
      <c r="AH41" s="270" t="s">
        <v>39</v>
      </c>
      <c r="AI41" s="270"/>
      <c r="AJ41" s="270"/>
      <c r="AK41" s="270" t="s">
        <v>1094</v>
      </c>
      <c r="AL41" s="270" t="s">
        <v>1445</v>
      </c>
      <c r="AM41" s="270" t="s">
        <v>74</v>
      </c>
      <c r="AN41" s="270" t="s">
        <v>260</v>
      </c>
      <c r="AO41" s="270"/>
      <c r="AP41" s="270" t="s">
        <v>1094</v>
      </c>
      <c r="AQ41" s="354"/>
      <c r="AR41" s="354" t="s">
        <v>2038</v>
      </c>
      <c r="AS41" s="359">
        <v>40800000</v>
      </c>
      <c r="AT41" s="360" t="s">
        <v>1662</v>
      </c>
      <c r="AU41" s="54"/>
      <c r="AV41" s="54"/>
    </row>
    <row r="42" spans="1:48" s="40" customFormat="1" ht="182" x14ac:dyDescent="0.15">
      <c r="A42" s="298" t="s">
        <v>1566</v>
      </c>
      <c r="B42" s="213" t="s">
        <v>1270</v>
      </c>
      <c r="C42" s="213" t="s">
        <v>1360</v>
      </c>
      <c r="D42" s="172" t="s">
        <v>97</v>
      </c>
      <c r="E42" s="174" t="s">
        <v>101</v>
      </c>
      <c r="F42" s="209" t="s">
        <v>1144</v>
      </c>
      <c r="G42" s="580"/>
      <c r="H42" s="176" t="s">
        <v>47</v>
      </c>
      <c r="I42" s="176" t="s">
        <v>38</v>
      </c>
      <c r="J42" s="177" t="s">
        <v>105</v>
      </c>
      <c r="K42" s="178" t="s">
        <v>421</v>
      </c>
      <c r="L42" s="178" t="s">
        <v>76</v>
      </c>
      <c r="M42" s="178" t="s">
        <v>421</v>
      </c>
      <c r="N42" s="209" t="s">
        <v>1144</v>
      </c>
      <c r="O42" s="177"/>
      <c r="P42" s="178"/>
      <c r="Q42" s="177" t="s">
        <v>113</v>
      </c>
      <c r="R42" s="177" t="s">
        <v>1679</v>
      </c>
      <c r="S42" s="466" t="s">
        <v>1081</v>
      </c>
      <c r="T42" s="359">
        <v>35000</v>
      </c>
      <c r="U42" s="350">
        <f t="shared" si="8"/>
        <v>1.4583333333333334E-3</v>
      </c>
      <c r="V42" s="351"/>
      <c r="W42" s="351">
        <v>35000</v>
      </c>
      <c r="X42" s="352"/>
      <c r="Y42" s="351"/>
      <c r="Z42" s="352"/>
      <c r="AA42" s="358" t="s">
        <v>1450</v>
      </c>
      <c r="AB42" s="270" t="s">
        <v>1450</v>
      </c>
      <c r="AC42" s="354" t="s">
        <v>409</v>
      </c>
      <c r="AD42" s="354" t="s">
        <v>409</v>
      </c>
      <c r="AE42" s="354" t="s">
        <v>1083</v>
      </c>
      <c r="AF42" s="354" t="s">
        <v>2065</v>
      </c>
      <c r="AG42" s="270"/>
      <c r="AH42" s="270" t="s">
        <v>37</v>
      </c>
      <c r="AI42" s="270" t="s">
        <v>2017</v>
      </c>
      <c r="AJ42" s="270">
        <v>2021</v>
      </c>
      <c r="AK42" s="270" t="s">
        <v>1085</v>
      </c>
      <c r="AL42" s="270" t="s">
        <v>1450</v>
      </c>
      <c r="AM42" s="270" t="s">
        <v>74</v>
      </c>
      <c r="AN42" s="270" t="s">
        <v>1086</v>
      </c>
      <c r="AO42" s="270" t="s">
        <v>424</v>
      </c>
      <c r="AP42" s="270" t="s">
        <v>1997</v>
      </c>
      <c r="AQ42" s="354"/>
      <c r="AR42" s="354" t="s">
        <v>2038</v>
      </c>
      <c r="AS42" s="359">
        <v>35000</v>
      </c>
      <c r="AT42" s="360"/>
      <c r="AU42" s="54"/>
      <c r="AV42" s="54"/>
    </row>
    <row r="43" spans="1:48" s="40" customFormat="1" ht="98" x14ac:dyDescent="0.15">
      <c r="A43" s="298" t="s">
        <v>1566</v>
      </c>
      <c r="B43" s="213" t="s">
        <v>1270</v>
      </c>
      <c r="C43" s="213" t="s">
        <v>1360</v>
      </c>
      <c r="D43" s="172" t="s">
        <v>97</v>
      </c>
      <c r="E43" s="174" t="s">
        <v>101</v>
      </c>
      <c r="F43" s="209" t="s">
        <v>1144</v>
      </c>
      <c r="G43" s="580"/>
      <c r="H43" s="176" t="s">
        <v>47</v>
      </c>
      <c r="I43" s="176" t="s">
        <v>38</v>
      </c>
      <c r="J43" s="177" t="s">
        <v>105</v>
      </c>
      <c r="K43" s="178" t="s">
        <v>421</v>
      </c>
      <c r="L43" s="178" t="s">
        <v>76</v>
      </c>
      <c r="M43" s="178" t="s">
        <v>421</v>
      </c>
      <c r="N43" s="209" t="s">
        <v>1144</v>
      </c>
      <c r="O43" s="177"/>
      <c r="P43" s="178"/>
      <c r="Q43" s="177" t="s">
        <v>113</v>
      </c>
      <c r="R43" s="177" t="s">
        <v>1893</v>
      </c>
      <c r="S43" s="466" t="s">
        <v>1886</v>
      </c>
      <c r="T43" s="359">
        <v>217808.81</v>
      </c>
      <c r="U43" s="350">
        <f t="shared" si="8"/>
        <v>9.0753670833333324E-3</v>
      </c>
      <c r="V43" s="351"/>
      <c r="W43" s="351">
        <v>217808.81</v>
      </c>
      <c r="X43" s="352"/>
      <c r="Y43" s="351"/>
      <c r="Z43" s="352"/>
      <c r="AA43" s="358" t="s">
        <v>1450</v>
      </c>
      <c r="AB43" s="270" t="s">
        <v>1450</v>
      </c>
      <c r="AC43" s="354" t="s">
        <v>409</v>
      </c>
      <c r="AD43" s="354" t="s">
        <v>409</v>
      </c>
      <c r="AE43" s="354" t="s">
        <v>1889</v>
      </c>
      <c r="AF43" s="354" t="s">
        <v>2066</v>
      </c>
      <c r="AG43" s="270"/>
      <c r="AH43" s="270" t="s">
        <v>37</v>
      </c>
      <c r="AI43" s="270">
        <v>2021</v>
      </c>
      <c r="AJ43" s="270">
        <v>2022</v>
      </c>
      <c r="AK43" s="270" t="s">
        <v>1891</v>
      </c>
      <c r="AL43" s="270" t="s">
        <v>1450</v>
      </c>
      <c r="AM43" s="270" t="s">
        <v>74</v>
      </c>
      <c r="AN43" s="270" t="s">
        <v>1890</v>
      </c>
      <c r="AO43" s="270" t="s">
        <v>531</v>
      </c>
      <c r="AP43" s="270" t="s">
        <v>531</v>
      </c>
      <c r="AQ43" s="354"/>
      <c r="AR43" s="354" t="s">
        <v>2038</v>
      </c>
      <c r="AS43" s="359">
        <v>217808.81</v>
      </c>
      <c r="AT43" s="360" t="s">
        <v>1892</v>
      </c>
      <c r="AU43" s="54"/>
      <c r="AV43" s="54"/>
    </row>
    <row r="44" spans="1:48" s="40" customFormat="1" ht="182" x14ac:dyDescent="0.15">
      <c r="A44" s="298" t="s">
        <v>1566</v>
      </c>
      <c r="B44" s="213" t="s">
        <v>1270</v>
      </c>
      <c r="C44" s="213" t="s">
        <v>1360</v>
      </c>
      <c r="D44" s="172" t="s">
        <v>97</v>
      </c>
      <c r="E44" s="174" t="s">
        <v>101</v>
      </c>
      <c r="F44" s="209" t="s">
        <v>1144</v>
      </c>
      <c r="G44" s="580"/>
      <c r="H44" s="176" t="s">
        <v>47</v>
      </c>
      <c r="I44" s="176" t="s">
        <v>38</v>
      </c>
      <c r="J44" s="177" t="s">
        <v>105</v>
      </c>
      <c r="K44" s="178" t="s">
        <v>421</v>
      </c>
      <c r="L44" s="178" t="s">
        <v>76</v>
      </c>
      <c r="M44" s="178" t="s">
        <v>421</v>
      </c>
      <c r="N44" s="209" t="s">
        <v>1144</v>
      </c>
      <c r="O44" s="177"/>
      <c r="P44" s="178"/>
      <c r="Q44" s="177" t="s">
        <v>113</v>
      </c>
      <c r="R44" s="177" t="s">
        <v>1679</v>
      </c>
      <c r="S44" s="466" t="s">
        <v>281</v>
      </c>
      <c r="T44" s="359">
        <v>1224157.6429759662</v>
      </c>
      <c r="U44" s="350">
        <f t="shared" si="8"/>
        <v>5.1006568457331924E-2</v>
      </c>
      <c r="V44" s="357">
        <v>764224.1809928529</v>
      </c>
      <c r="W44" s="351">
        <v>361666.85674547986</v>
      </c>
      <c r="X44" s="352">
        <v>98266.605237633368</v>
      </c>
      <c r="Y44" s="351">
        <v>0</v>
      </c>
      <c r="Z44" s="352">
        <v>0</v>
      </c>
      <c r="AA44" s="358" t="s">
        <v>1450</v>
      </c>
      <c r="AB44" s="270" t="s">
        <v>1450</v>
      </c>
      <c r="AC44" s="354" t="s">
        <v>409</v>
      </c>
      <c r="AD44" s="354" t="s">
        <v>409</v>
      </c>
      <c r="AE44" s="354" t="s">
        <v>269</v>
      </c>
      <c r="AF44" s="354" t="s">
        <v>2063</v>
      </c>
      <c r="AG44" s="270"/>
      <c r="AH44" s="270" t="s">
        <v>37</v>
      </c>
      <c r="AI44" s="270" t="s">
        <v>2017</v>
      </c>
      <c r="AJ44" s="270">
        <v>2024</v>
      </c>
      <c r="AK44" s="270" t="s">
        <v>2469</v>
      </c>
      <c r="AL44" s="270" t="s">
        <v>1450</v>
      </c>
      <c r="AM44" s="270" t="s">
        <v>75</v>
      </c>
      <c r="AN44" s="270" t="s">
        <v>282</v>
      </c>
      <c r="AO44" s="270" t="s">
        <v>426</v>
      </c>
      <c r="AP44" s="270" t="s">
        <v>1997</v>
      </c>
      <c r="AQ44" s="354" t="s">
        <v>2068</v>
      </c>
      <c r="AR44" s="354" t="s">
        <v>2038</v>
      </c>
      <c r="AS44" s="359">
        <v>1224157.6429759662</v>
      </c>
      <c r="AT44" s="360" t="s">
        <v>2470</v>
      </c>
      <c r="AU44" s="54"/>
      <c r="AV44" s="54"/>
    </row>
    <row r="45" spans="1:48" s="40" customFormat="1" ht="182" x14ac:dyDescent="0.15">
      <c r="A45" s="298" t="s">
        <v>1566</v>
      </c>
      <c r="B45" s="213" t="s">
        <v>1270</v>
      </c>
      <c r="C45" s="213" t="s">
        <v>1360</v>
      </c>
      <c r="D45" s="172" t="s">
        <v>97</v>
      </c>
      <c r="E45" s="174" t="s">
        <v>101</v>
      </c>
      <c r="F45" s="209" t="s">
        <v>1144</v>
      </c>
      <c r="G45" s="580"/>
      <c r="H45" s="176" t="s">
        <v>47</v>
      </c>
      <c r="I45" s="176" t="s">
        <v>38</v>
      </c>
      <c r="J45" s="177" t="s">
        <v>105</v>
      </c>
      <c r="K45" s="178" t="s">
        <v>421</v>
      </c>
      <c r="L45" s="178" t="s">
        <v>76</v>
      </c>
      <c r="M45" s="178" t="s">
        <v>421</v>
      </c>
      <c r="N45" s="209" t="s">
        <v>1144</v>
      </c>
      <c r="O45" s="177"/>
      <c r="P45" s="178"/>
      <c r="Q45" s="177" t="s">
        <v>113</v>
      </c>
      <c r="R45" s="177" t="s">
        <v>1679</v>
      </c>
      <c r="S45" s="466" t="s">
        <v>2223</v>
      </c>
      <c r="T45" s="356">
        <f>SUM(V45:Z45)</f>
        <v>7220542.5300000003</v>
      </c>
      <c r="U45" s="350">
        <f t="shared" ref="U45:U46" si="9">T45/$G$39</f>
        <v>0.30085593875</v>
      </c>
      <c r="V45" s="351"/>
      <c r="W45" s="357">
        <v>573000</v>
      </c>
      <c r="X45" s="351">
        <v>1636870</v>
      </c>
      <c r="Y45" s="352">
        <v>2015060.73</v>
      </c>
      <c r="Z45" s="351">
        <v>2995611.8</v>
      </c>
      <c r="AA45" s="358" t="s">
        <v>1450</v>
      </c>
      <c r="AB45" s="270" t="s">
        <v>1450</v>
      </c>
      <c r="AC45" s="354" t="s">
        <v>409</v>
      </c>
      <c r="AD45" s="354" t="s">
        <v>409</v>
      </c>
      <c r="AE45" s="354" t="s">
        <v>269</v>
      </c>
      <c r="AF45" s="354" t="s">
        <v>2063</v>
      </c>
      <c r="AG45" s="270"/>
      <c r="AH45" s="270" t="s">
        <v>35</v>
      </c>
      <c r="AI45" s="270">
        <v>2022</v>
      </c>
      <c r="AJ45" s="270">
        <v>2028</v>
      </c>
      <c r="AK45" s="270" t="s">
        <v>2228</v>
      </c>
      <c r="AL45" s="270" t="s">
        <v>1450</v>
      </c>
      <c r="AM45" s="270" t="s">
        <v>75</v>
      </c>
      <c r="AN45" s="270" t="s">
        <v>2229</v>
      </c>
      <c r="AO45" s="270" t="s">
        <v>426</v>
      </c>
      <c r="AP45" s="270" t="s">
        <v>1997</v>
      </c>
      <c r="AQ45" s="354" t="s">
        <v>2068</v>
      </c>
      <c r="AR45" s="354" t="s">
        <v>2038</v>
      </c>
      <c r="AS45" s="359">
        <v>7220542.5300000003</v>
      </c>
      <c r="AT45" s="360" t="s">
        <v>2230</v>
      </c>
      <c r="AU45" s="54"/>
      <c r="AV45" s="54"/>
    </row>
    <row r="46" spans="1:48" s="40" customFormat="1" ht="182" x14ac:dyDescent="0.15">
      <c r="A46" s="298" t="s">
        <v>1566</v>
      </c>
      <c r="B46" s="213" t="s">
        <v>1270</v>
      </c>
      <c r="C46" s="213" t="s">
        <v>1360</v>
      </c>
      <c r="D46" s="172" t="s">
        <v>97</v>
      </c>
      <c r="E46" s="174" t="s">
        <v>101</v>
      </c>
      <c r="F46" s="209" t="s">
        <v>1144</v>
      </c>
      <c r="G46" s="580"/>
      <c r="H46" s="176" t="s">
        <v>47</v>
      </c>
      <c r="I46" s="176" t="s">
        <v>38</v>
      </c>
      <c r="J46" s="177" t="s">
        <v>105</v>
      </c>
      <c r="K46" s="178" t="s">
        <v>421</v>
      </c>
      <c r="L46" s="178" t="s">
        <v>76</v>
      </c>
      <c r="M46" s="178" t="s">
        <v>421</v>
      </c>
      <c r="N46" s="209" t="s">
        <v>1144</v>
      </c>
      <c r="O46" s="177"/>
      <c r="P46" s="178"/>
      <c r="Q46" s="177" t="s">
        <v>113</v>
      </c>
      <c r="R46" s="177" t="s">
        <v>1679</v>
      </c>
      <c r="S46" s="466" t="s">
        <v>2231</v>
      </c>
      <c r="T46" s="359">
        <v>320000</v>
      </c>
      <c r="U46" s="350">
        <f t="shared" si="9"/>
        <v>1.3333333333333334E-2</v>
      </c>
      <c r="V46" s="351"/>
      <c r="W46" s="351"/>
      <c r="X46" s="352">
        <v>20000</v>
      </c>
      <c r="Y46" s="351">
        <v>300000</v>
      </c>
      <c r="Z46" s="352"/>
      <c r="AA46" s="358" t="s">
        <v>1450</v>
      </c>
      <c r="AB46" s="270" t="s">
        <v>1450</v>
      </c>
      <c r="AC46" s="354" t="s">
        <v>409</v>
      </c>
      <c r="AD46" s="354" t="s">
        <v>409</v>
      </c>
      <c r="AE46" s="354" t="s">
        <v>269</v>
      </c>
      <c r="AF46" s="354" t="s">
        <v>2063</v>
      </c>
      <c r="AG46" s="270"/>
      <c r="AH46" s="270" t="s">
        <v>33</v>
      </c>
      <c r="AI46" s="270">
        <v>2023</v>
      </c>
      <c r="AJ46" s="270">
        <v>2024</v>
      </c>
      <c r="AK46" s="270" t="s">
        <v>2144</v>
      </c>
      <c r="AL46" s="270" t="s">
        <v>1450</v>
      </c>
      <c r="AM46" s="270" t="s">
        <v>75</v>
      </c>
      <c r="AN46" s="270" t="s">
        <v>2229</v>
      </c>
      <c r="AO46" s="270" t="s">
        <v>426</v>
      </c>
      <c r="AP46" s="270" t="s">
        <v>1997</v>
      </c>
      <c r="AQ46" s="354" t="s">
        <v>2068</v>
      </c>
      <c r="AR46" s="354" t="s">
        <v>2038</v>
      </c>
      <c r="AS46" s="359">
        <v>320000</v>
      </c>
      <c r="AT46" s="360" t="s">
        <v>2230</v>
      </c>
      <c r="AU46" s="54"/>
      <c r="AV46" s="54"/>
    </row>
    <row r="47" spans="1:48" s="40" customFormat="1" ht="98" x14ac:dyDescent="0.15">
      <c r="A47" s="298" t="s">
        <v>1566</v>
      </c>
      <c r="B47" s="213" t="s">
        <v>1270</v>
      </c>
      <c r="C47" s="213" t="s">
        <v>1360</v>
      </c>
      <c r="D47" s="172" t="s">
        <v>97</v>
      </c>
      <c r="E47" s="174" t="s">
        <v>101</v>
      </c>
      <c r="F47" s="209" t="s">
        <v>1144</v>
      </c>
      <c r="G47" s="580"/>
      <c r="H47" s="176" t="s">
        <v>47</v>
      </c>
      <c r="I47" s="176" t="s">
        <v>38</v>
      </c>
      <c r="J47" s="177" t="s">
        <v>105</v>
      </c>
      <c r="K47" s="178" t="s">
        <v>421</v>
      </c>
      <c r="L47" s="178" t="s">
        <v>76</v>
      </c>
      <c r="M47" s="178" t="s">
        <v>421</v>
      </c>
      <c r="N47" s="209" t="s">
        <v>1144</v>
      </c>
      <c r="O47" s="177"/>
      <c r="P47" s="178"/>
      <c r="Q47" s="177" t="s">
        <v>113</v>
      </c>
      <c r="R47" s="177" t="s">
        <v>1893</v>
      </c>
      <c r="S47" s="466" t="s">
        <v>2243</v>
      </c>
      <c r="T47" s="359">
        <v>0</v>
      </c>
      <c r="U47" s="350">
        <f t="shared" si="8"/>
        <v>0</v>
      </c>
      <c r="V47" s="351"/>
      <c r="W47" s="351"/>
      <c r="X47" s="351"/>
      <c r="Y47" s="351"/>
      <c r="Z47" s="351"/>
      <c r="AA47" s="358" t="s">
        <v>1450</v>
      </c>
      <c r="AB47" s="270" t="s">
        <v>1450</v>
      </c>
      <c r="AC47" s="354" t="s">
        <v>409</v>
      </c>
      <c r="AD47" s="354" t="s">
        <v>409</v>
      </c>
      <c r="AE47" s="354" t="s">
        <v>269</v>
      </c>
      <c r="AF47" s="354" t="s">
        <v>2063</v>
      </c>
      <c r="AG47" s="270"/>
      <c r="AH47" s="270" t="s">
        <v>41</v>
      </c>
      <c r="AI47" s="270"/>
      <c r="AJ47" s="270"/>
      <c r="AK47" s="270" t="s">
        <v>1094</v>
      </c>
      <c r="AL47" s="270" t="s">
        <v>1446</v>
      </c>
      <c r="AM47" s="270" t="s">
        <v>75</v>
      </c>
      <c r="AN47" s="270" t="s">
        <v>2244</v>
      </c>
      <c r="AO47" s="270"/>
      <c r="AP47" s="270" t="s">
        <v>1094</v>
      </c>
      <c r="AQ47" s="354"/>
      <c r="AR47" s="354" t="s">
        <v>2038</v>
      </c>
      <c r="AS47" s="359">
        <v>0</v>
      </c>
      <c r="AT47" s="360" t="s">
        <v>2245</v>
      </c>
      <c r="AU47" s="54"/>
      <c r="AV47" s="54"/>
    </row>
    <row r="48" spans="1:48" s="40" customFormat="1" ht="182" x14ac:dyDescent="0.15">
      <c r="A48" s="298" t="s">
        <v>1566</v>
      </c>
      <c r="B48" s="213" t="s">
        <v>1270</v>
      </c>
      <c r="C48" s="213" t="s">
        <v>1360</v>
      </c>
      <c r="D48" s="172" t="s">
        <v>97</v>
      </c>
      <c r="E48" s="174" t="s">
        <v>101</v>
      </c>
      <c r="F48" s="209" t="s">
        <v>1144</v>
      </c>
      <c r="G48" s="580"/>
      <c r="H48" s="176" t="s">
        <v>47</v>
      </c>
      <c r="I48" s="176" t="s">
        <v>38</v>
      </c>
      <c r="J48" s="177" t="s">
        <v>105</v>
      </c>
      <c r="K48" s="178" t="s">
        <v>421</v>
      </c>
      <c r="L48" s="178" t="s">
        <v>421</v>
      </c>
      <c r="M48" s="178" t="s">
        <v>421</v>
      </c>
      <c r="N48" s="209" t="s">
        <v>1144</v>
      </c>
      <c r="O48" s="177"/>
      <c r="P48" s="178"/>
      <c r="Q48" s="177" t="s">
        <v>113</v>
      </c>
      <c r="R48" s="177" t="s">
        <v>1679</v>
      </c>
      <c r="S48" s="466" t="s">
        <v>656</v>
      </c>
      <c r="T48" s="359">
        <v>172223.96542866362</v>
      </c>
      <c r="U48" s="350">
        <f t="shared" si="8"/>
        <v>7.175998559527651E-3</v>
      </c>
      <c r="V48" s="351"/>
      <c r="W48" s="351"/>
      <c r="X48" s="352"/>
      <c r="Y48" s="351"/>
      <c r="Z48" s="352"/>
      <c r="AA48" s="358" t="s">
        <v>1450</v>
      </c>
      <c r="AB48" s="270" t="s">
        <v>1450</v>
      </c>
      <c r="AC48" s="354" t="s">
        <v>409</v>
      </c>
      <c r="AD48" s="354" t="s">
        <v>409</v>
      </c>
      <c r="AE48" s="354" t="s">
        <v>667</v>
      </c>
      <c r="AF48" s="354" t="s">
        <v>2065</v>
      </c>
      <c r="AG48" s="270"/>
      <c r="AH48" s="270" t="s">
        <v>37</v>
      </c>
      <c r="AI48" s="270">
        <v>2020</v>
      </c>
      <c r="AJ48" s="270">
        <v>2022</v>
      </c>
      <c r="AK48" s="270" t="s">
        <v>668</v>
      </c>
      <c r="AL48" s="270" t="s">
        <v>1450</v>
      </c>
      <c r="AM48" s="270" t="s">
        <v>75</v>
      </c>
      <c r="AN48" s="270" t="s">
        <v>135</v>
      </c>
      <c r="AO48" s="270" t="s">
        <v>531</v>
      </c>
      <c r="AP48" s="270" t="s">
        <v>531</v>
      </c>
      <c r="AQ48" s="354"/>
      <c r="AR48" s="354" t="s">
        <v>2038</v>
      </c>
      <c r="AS48" s="359">
        <v>172223.96542866362</v>
      </c>
      <c r="AT48" s="360"/>
      <c r="AU48" s="54"/>
      <c r="AV48" s="54"/>
    </row>
    <row r="49" spans="1:48" s="40" customFormat="1" ht="182" x14ac:dyDescent="0.15">
      <c r="A49" s="298" t="s">
        <v>1566</v>
      </c>
      <c r="B49" s="213" t="s">
        <v>1270</v>
      </c>
      <c r="C49" s="213" t="s">
        <v>1360</v>
      </c>
      <c r="D49" s="172" t="s">
        <v>97</v>
      </c>
      <c r="E49" s="174" t="s">
        <v>101</v>
      </c>
      <c r="F49" s="209" t="s">
        <v>1144</v>
      </c>
      <c r="G49" s="580"/>
      <c r="H49" s="176" t="s">
        <v>47</v>
      </c>
      <c r="I49" s="176" t="s">
        <v>38</v>
      </c>
      <c r="J49" s="177" t="s">
        <v>105</v>
      </c>
      <c r="K49" s="178" t="s">
        <v>421</v>
      </c>
      <c r="L49" s="178" t="s">
        <v>421</v>
      </c>
      <c r="M49" s="178" t="s">
        <v>421</v>
      </c>
      <c r="N49" s="209" t="s">
        <v>1144</v>
      </c>
      <c r="O49" s="177"/>
      <c r="P49" s="178"/>
      <c r="Q49" s="177" t="s">
        <v>113</v>
      </c>
      <c r="R49" s="177" t="s">
        <v>1679</v>
      </c>
      <c r="S49" s="466" t="s">
        <v>790</v>
      </c>
      <c r="T49" s="359">
        <f>SUM(V49:Z49)</f>
        <v>939834.83129390876</v>
      </c>
      <c r="U49" s="350">
        <f t="shared" si="8"/>
        <v>3.9159784637246196E-2</v>
      </c>
      <c r="V49" s="357">
        <v>115910.87444695442</v>
      </c>
      <c r="W49" s="357">
        <v>115910.87444695442</v>
      </c>
      <c r="X49" s="357"/>
      <c r="Y49" s="357">
        <v>156000</v>
      </c>
      <c r="Z49" s="357">
        <v>552013.08239999996</v>
      </c>
      <c r="AA49" s="358" t="s">
        <v>1450</v>
      </c>
      <c r="AB49" s="270" t="s">
        <v>1450</v>
      </c>
      <c r="AC49" s="354" t="s">
        <v>409</v>
      </c>
      <c r="AD49" s="354" t="s">
        <v>409</v>
      </c>
      <c r="AE49" s="354" t="s">
        <v>104</v>
      </c>
      <c r="AF49" s="354" t="s">
        <v>2063</v>
      </c>
      <c r="AG49" s="270"/>
      <c r="AH49" s="270" t="s">
        <v>35</v>
      </c>
      <c r="AI49" s="270" t="s">
        <v>2017</v>
      </c>
      <c r="AJ49" s="270">
        <v>2026</v>
      </c>
      <c r="AK49" s="270" t="s">
        <v>2471</v>
      </c>
      <c r="AL49" s="270" t="s">
        <v>1450</v>
      </c>
      <c r="AM49" s="270" t="s">
        <v>75</v>
      </c>
      <c r="AN49" s="270" t="s">
        <v>167</v>
      </c>
      <c r="AO49" s="270" t="s">
        <v>531</v>
      </c>
      <c r="AP49" s="270" t="s">
        <v>531</v>
      </c>
      <c r="AQ49" s="354" t="s">
        <v>2067</v>
      </c>
      <c r="AR49" s="354" t="s">
        <v>2038</v>
      </c>
      <c r="AS49" s="359">
        <v>939834.83129390865</v>
      </c>
      <c r="AT49" s="360" t="s">
        <v>2472</v>
      </c>
      <c r="AU49" s="54"/>
      <c r="AV49" s="54"/>
    </row>
    <row r="50" spans="1:48" s="40" customFormat="1" ht="126" x14ac:dyDescent="0.15">
      <c r="A50" s="298" t="s">
        <v>1566</v>
      </c>
      <c r="B50" s="213" t="s">
        <v>1270</v>
      </c>
      <c r="C50" s="213" t="s">
        <v>1360</v>
      </c>
      <c r="D50" s="172" t="s">
        <v>97</v>
      </c>
      <c r="E50" s="174" t="s">
        <v>101</v>
      </c>
      <c r="F50" s="209" t="s">
        <v>1144</v>
      </c>
      <c r="G50" s="580"/>
      <c r="H50" s="176" t="s">
        <v>47</v>
      </c>
      <c r="I50" s="176" t="s">
        <v>38</v>
      </c>
      <c r="J50" s="177" t="s">
        <v>105</v>
      </c>
      <c r="K50" s="178" t="s">
        <v>421</v>
      </c>
      <c r="L50" s="178" t="s">
        <v>421</v>
      </c>
      <c r="M50" s="178" t="s">
        <v>421</v>
      </c>
      <c r="N50" s="209" t="s">
        <v>1144</v>
      </c>
      <c r="O50" s="177"/>
      <c r="P50" s="178"/>
      <c r="Q50" s="177"/>
      <c r="R50" s="177" t="s">
        <v>1736</v>
      </c>
      <c r="S50" s="466" t="s">
        <v>1737</v>
      </c>
      <c r="T50" s="359">
        <v>0</v>
      </c>
      <c r="U50" s="350">
        <f t="shared" si="8"/>
        <v>0</v>
      </c>
      <c r="V50" s="357"/>
      <c r="W50" s="357"/>
      <c r="X50" s="352"/>
      <c r="Y50" s="351"/>
      <c r="Z50" s="352"/>
      <c r="AA50" s="358" t="s">
        <v>1738</v>
      </c>
      <c r="AB50" s="353">
        <v>300000</v>
      </c>
      <c r="AC50" s="354" t="s">
        <v>409</v>
      </c>
      <c r="AD50" s="354" t="s">
        <v>409</v>
      </c>
      <c r="AE50" s="354" t="s">
        <v>104</v>
      </c>
      <c r="AF50" s="354" t="s">
        <v>2063</v>
      </c>
      <c r="AG50" s="270"/>
      <c r="AH50" s="270" t="s">
        <v>41</v>
      </c>
      <c r="AI50" s="270"/>
      <c r="AJ50" s="270"/>
      <c r="AK50" s="270" t="s">
        <v>1094</v>
      </c>
      <c r="AL50" s="270" t="s">
        <v>1445</v>
      </c>
      <c r="AM50" s="270" t="s">
        <v>75</v>
      </c>
      <c r="AN50" s="270"/>
      <c r="AO50" s="270"/>
      <c r="AP50" s="270" t="s">
        <v>1094</v>
      </c>
      <c r="AQ50" s="354"/>
      <c r="AR50" s="354" t="s">
        <v>2038</v>
      </c>
      <c r="AS50" s="359">
        <v>0</v>
      </c>
      <c r="AT50" s="360" t="s">
        <v>523</v>
      </c>
      <c r="AU50" s="54"/>
      <c r="AV50" s="54"/>
    </row>
    <row r="51" spans="1:48" s="40" customFormat="1" ht="182" x14ac:dyDescent="0.15">
      <c r="A51" s="298" t="s">
        <v>1566</v>
      </c>
      <c r="B51" s="213" t="s">
        <v>1270</v>
      </c>
      <c r="C51" s="213" t="s">
        <v>1360</v>
      </c>
      <c r="D51" s="172" t="s">
        <v>97</v>
      </c>
      <c r="E51" s="174" t="s">
        <v>101</v>
      </c>
      <c r="F51" s="209" t="s">
        <v>1144</v>
      </c>
      <c r="G51" s="580"/>
      <c r="H51" s="176" t="s">
        <v>47</v>
      </c>
      <c r="I51" s="176" t="s">
        <v>38</v>
      </c>
      <c r="J51" s="177" t="s">
        <v>105</v>
      </c>
      <c r="K51" s="178" t="s">
        <v>421</v>
      </c>
      <c r="L51" s="178"/>
      <c r="M51" s="178" t="s">
        <v>421</v>
      </c>
      <c r="N51" s="209" t="s">
        <v>1144</v>
      </c>
      <c r="O51" s="177"/>
      <c r="P51" s="178"/>
      <c r="Q51" s="177" t="s">
        <v>113</v>
      </c>
      <c r="R51" s="177" t="s">
        <v>1679</v>
      </c>
      <c r="S51" s="466" t="s">
        <v>1070</v>
      </c>
      <c r="T51" s="359">
        <v>108104.96129815467</v>
      </c>
      <c r="U51" s="350">
        <f t="shared" si="8"/>
        <v>4.5043733874231108E-3</v>
      </c>
      <c r="V51" s="366">
        <v>36034.987099384889</v>
      </c>
      <c r="W51" s="366">
        <v>36034.987099384889</v>
      </c>
      <c r="X51" s="364">
        <v>36034.987099384889</v>
      </c>
      <c r="Y51" s="351"/>
      <c r="Z51" s="352"/>
      <c r="AA51" s="358" t="s">
        <v>1450</v>
      </c>
      <c r="AB51" s="270" t="s">
        <v>1450</v>
      </c>
      <c r="AC51" s="354" t="s">
        <v>409</v>
      </c>
      <c r="AD51" s="354" t="s">
        <v>409</v>
      </c>
      <c r="AE51" s="354" t="s">
        <v>1065</v>
      </c>
      <c r="AF51" s="354" t="s">
        <v>2065</v>
      </c>
      <c r="AG51" s="270"/>
      <c r="AH51" s="270" t="s">
        <v>35</v>
      </c>
      <c r="AI51" s="270"/>
      <c r="AJ51" s="270"/>
      <c r="AK51" s="270" t="s">
        <v>1094</v>
      </c>
      <c r="AL51" s="270" t="s">
        <v>1450</v>
      </c>
      <c r="AM51" s="270" t="s">
        <v>75</v>
      </c>
      <c r="AN51" s="270" t="s">
        <v>469</v>
      </c>
      <c r="AO51" s="270" t="s">
        <v>531</v>
      </c>
      <c r="AP51" s="270" t="s">
        <v>531</v>
      </c>
      <c r="AQ51" s="354"/>
      <c r="AR51" s="354" t="s">
        <v>2038</v>
      </c>
      <c r="AS51" s="359">
        <v>108104.96129815467</v>
      </c>
      <c r="AT51" s="360" t="s">
        <v>1080</v>
      </c>
      <c r="AU51" s="54"/>
      <c r="AV51" s="54"/>
    </row>
    <row r="52" spans="1:48" s="40" customFormat="1" ht="182" x14ac:dyDescent="0.15">
      <c r="A52" s="298" t="s">
        <v>1566</v>
      </c>
      <c r="B52" s="213" t="s">
        <v>1270</v>
      </c>
      <c r="C52" s="213" t="s">
        <v>1360</v>
      </c>
      <c r="D52" s="172" t="s">
        <v>97</v>
      </c>
      <c r="E52" s="174" t="s">
        <v>101</v>
      </c>
      <c r="F52" s="209" t="s">
        <v>1144</v>
      </c>
      <c r="G52" s="580"/>
      <c r="H52" s="176" t="s">
        <v>47</v>
      </c>
      <c r="I52" s="176" t="s">
        <v>38</v>
      </c>
      <c r="J52" s="177" t="s">
        <v>105</v>
      </c>
      <c r="K52" s="178" t="s">
        <v>421</v>
      </c>
      <c r="L52" s="178" t="s">
        <v>421</v>
      </c>
      <c r="M52" s="178" t="s">
        <v>421</v>
      </c>
      <c r="N52" s="209" t="s">
        <v>1144</v>
      </c>
      <c r="O52" s="177"/>
      <c r="P52" s="178"/>
      <c r="Q52" s="177" t="s">
        <v>113</v>
      </c>
      <c r="R52" s="177" t="s">
        <v>1679</v>
      </c>
      <c r="S52" s="466" t="s">
        <v>1854</v>
      </c>
      <c r="T52" s="356">
        <f>SUM(V52:Z52)</f>
        <v>1157322.1010580384</v>
      </c>
      <c r="U52" s="350">
        <f t="shared" si="8"/>
        <v>4.8221754210751602E-2</v>
      </c>
      <c r="V52" s="357">
        <v>45757.261059019263</v>
      </c>
      <c r="W52" s="357">
        <v>45757.261059019263</v>
      </c>
      <c r="X52" s="352"/>
      <c r="Y52" s="352">
        <v>669648.35574000003</v>
      </c>
      <c r="Z52" s="351">
        <v>396159.22320000001</v>
      </c>
      <c r="AA52" s="358" t="s">
        <v>1450</v>
      </c>
      <c r="AB52" s="270" t="s">
        <v>1450</v>
      </c>
      <c r="AC52" s="354" t="s">
        <v>409</v>
      </c>
      <c r="AD52" s="354" t="s">
        <v>409</v>
      </c>
      <c r="AE52" s="354" t="s">
        <v>172</v>
      </c>
      <c r="AF52" s="354" t="s">
        <v>2063</v>
      </c>
      <c r="AG52" s="270"/>
      <c r="AH52" s="270" t="s">
        <v>35</v>
      </c>
      <c r="AI52" s="270" t="s">
        <v>2017</v>
      </c>
      <c r="AJ52" s="270">
        <v>2026</v>
      </c>
      <c r="AK52" s="270" t="s">
        <v>2473</v>
      </c>
      <c r="AL52" s="270" t="s">
        <v>1450</v>
      </c>
      <c r="AM52" s="270" t="s">
        <v>75</v>
      </c>
      <c r="AN52" s="270" t="s">
        <v>167</v>
      </c>
      <c r="AO52" s="270" t="s">
        <v>531</v>
      </c>
      <c r="AP52" s="270" t="s">
        <v>531</v>
      </c>
      <c r="AQ52" s="354" t="s">
        <v>2068</v>
      </c>
      <c r="AR52" s="354" t="s">
        <v>2038</v>
      </c>
      <c r="AS52" s="359">
        <v>1157322.1010580384</v>
      </c>
      <c r="AT52" s="360" t="s">
        <v>2474</v>
      </c>
      <c r="AU52" s="54"/>
      <c r="AV52" s="54"/>
    </row>
    <row r="53" spans="1:48" s="40" customFormat="1" ht="182" x14ac:dyDescent="0.15">
      <c r="A53" s="298" t="s">
        <v>1566</v>
      </c>
      <c r="B53" s="213" t="s">
        <v>1270</v>
      </c>
      <c r="C53" s="213" t="s">
        <v>1360</v>
      </c>
      <c r="D53" s="172" t="s">
        <v>97</v>
      </c>
      <c r="E53" s="174" t="s">
        <v>101</v>
      </c>
      <c r="F53" s="209" t="s">
        <v>1144</v>
      </c>
      <c r="G53" s="580"/>
      <c r="H53" s="176" t="s">
        <v>47</v>
      </c>
      <c r="I53" s="176" t="s">
        <v>38</v>
      </c>
      <c r="J53" s="177" t="s">
        <v>105</v>
      </c>
      <c r="K53" s="178" t="s">
        <v>421</v>
      </c>
      <c r="L53" s="178" t="s">
        <v>421</v>
      </c>
      <c r="M53" s="178" t="s">
        <v>421</v>
      </c>
      <c r="N53" s="209" t="s">
        <v>1144</v>
      </c>
      <c r="O53" s="177"/>
      <c r="P53" s="178"/>
      <c r="Q53" s="177" t="s">
        <v>113</v>
      </c>
      <c r="R53" s="177" t="s">
        <v>1679</v>
      </c>
      <c r="S53" s="466" t="s">
        <v>1856</v>
      </c>
      <c r="T53" s="356">
        <v>2622672.85</v>
      </c>
      <c r="U53" s="350">
        <f t="shared" si="8"/>
        <v>0.10927803541666667</v>
      </c>
      <c r="V53" s="357">
        <f>T53/6</f>
        <v>437112.14166666666</v>
      </c>
      <c r="W53" s="357">
        <v>210774.06</v>
      </c>
      <c r="X53" s="352">
        <v>210774.06</v>
      </c>
      <c r="Y53" s="351"/>
      <c r="Z53" s="352"/>
      <c r="AA53" s="358" t="s">
        <v>1450</v>
      </c>
      <c r="AB53" s="270" t="s">
        <v>1450</v>
      </c>
      <c r="AC53" s="354" t="s">
        <v>409</v>
      </c>
      <c r="AD53" s="354" t="s">
        <v>409</v>
      </c>
      <c r="AE53" s="354" t="s">
        <v>172</v>
      </c>
      <c r="AF53" s="354" t="s">
        <v>2063</v>
      </c>
      <c r="AG53" s="270"/>
      <c r="AH53" s="270" t="s">
        <v>37</v>
      </c>
      <c r="AI53" s="270" t="s">
        <v>2017</v>
      </c>
      <c r="AJ53" s="270">
        <v>2022</v>
      </c>
      <c r="AK53" s="270" t="s">
        <v>795</v>
      </c>
      <c r="AL53" s="270" t="s">
        <v>1450</v>
      </c>
      <c r="AM53" s="270" t="s">
        <v>75</v>
      </c>
      <c r="AN53" s="270" t="s">
        <v>167</v>
      </c>
      <c r="AO53" s="270" t="s">
        <v>531</v>
      </c>
      <c r="AP53" s="270" t="s">
        <v>531</v>
      </c>
      <c r="AQ53" s="354"/>
      <c r="AR53" s="354" t="s">
        <v>2038</v>
      </c>
      <c r="AS53" s="359">
        <v>2622672.85</v>
      </c>
      <c r="AT53" s="360" t="s">
        <v>1857</v>
      </c>
      <c r="AU53" s="54"/>
      <c r="AV53" s="54"/>
    </row>
    <row r="54" spans="1:48" s="40" customFormat="1" ht="182" x14ac:dyDescent="0.15">
      <c r="A54" s="298" t="s">
        <v>1566</v>
      </c>
      <c r="B54" s="213" t="s">
        <v>1270</v>
      </c>
      <c r="C54" s="213" t="s">
        <v>1360</v>
      </c>
      <c r="D54" s="172" t="s">
        <v>97</v>
      </c>
      <c r="E54" s="174" t="s">
        <v>101</v>
      </c>
      <c r="F54" s="209" t="s">
        <v>1144</v>
      </c>
      <c r="G54" s="580"/>
      <c r="H54" s="176" t="s">
        <v>47</v>
      </c>
      <c r="I54" s="176" t="s">
        <v>38</v>
      </c>
      <c r="J54" s="177" t="s">
        <v>105</v>
      </c>
      <c r="K54" s="178" t="s">
        <v>421</v>
      </c>
      <c r="L54" s="178" t="s">
        <v>421</v>
      </c>
      <c r="M54" s="178" t="s">
        <v>421</v>
      </c>
      <c r="N54" s="209" t="s">
        <v>1144</v>
      </c>
      <c r="O54" s="177"/>
      <c r="P54" s="178"/>
      <c r="Q54" s="177" t="s">
        <v>113</v>
      </c>
      <c r="R54" s="177" t="s">
        <v>1679</v>
      </c>
      <c r="S54" s="466" t="s">
        <v>803</v>
      </c>
      <c r="T54" s="356">
        <f>SUM(V54:Z54)</f>
        <v>2207167.1477324464</v>
      </c>
      <c r="U54" s="350">
        <f t="shared" si="8"/>
        <v>9.1965297822185266E-2</v>
      </c>
      <c r="V54" s="357">
        <v>13432.152952446422</v>
      </c>
      <c r="W54" s="357">
        <v>54991.53</v>
      </c>
      <c r="X54" s="352"/>
      <c r="Y54" s="352">
        <v>1488623.3520599999</v>
      </c>
      <c r="Z54" s="351">
        <v>650120.11271999998</v>
      </c>
      <c r="AA54" s="358" t="s">
        <v>1450</v>
      </c>
      <c r="AB54" s="270" t="s">
        <v>1450</v>
      </c>
      <c r="AC54" s="354" t="s">
        <v>409</v>
      </c>
      <c r="AD54" s="354" t="s">
        <v>409</v>
      </c>
      <c r="AE54" s="354" t="s">
        <v>172</v>
      </c>
      <c r="AF54" s="354" t="s">
        <v>2063</v>
      </c>
      <c r="AG54" s="270"/>
      <c r="AH54" s="270" t="s">
        <v>35</v>
      </c>
      <c r="AI54" s="270" t="s">
        <v>2017</v>
      </c>
      <c r="AJ54" s="270">
        <v>2026</v>
      </c>
      <c r="AK54" s="270" t="s">
        <v>2475</v>
      </c>
      <c r="AL54" s="270" t="s">
        <v>1450</v>
      </c>
      <c r="AM54" s="270" t="s">
        <v>75</v>
      </c>
      <c r="AN54" s="270" t="s">
        <v>167</v>
      </c>
      <c r="AO54" s="270" t="s">
        <v>531</v>
      </c>
      <c r="AP54" s="270" t="s">
        <v>531</v>
      </c>
      <c r="AQ54" s="354" t="s">
        <v>2068</v>
      </c>
      <c r="AR54" s="354" t="s">
        <v>2038</v>
      </c>
      <c r="AS54" s="359">
        <v>2207167.1477324464</v>
      </c>
      <c r="AT54" s="360" t="s">
        <v>2476</v>
      </c>
      <c r="AU54" s="54"/>
      <c r="AV54" s="54"/>
    </row>
    <row r="55" spans="1:48" s="40" customFormat="1" ht="182" x14ac:dyDescent="0.15">
      <c r="A55" s="298" t="s">
        <v>1566</v>
      </c>
      <c r="B55" s="213" t="s">
        <v>1270</v>
      </c>
      <c r="C55" s="213" t="s">
        <v>1360</v>
      </c>
      <c r="D55" s="172" t="s">
        <v>97</v>
      </c>
      <c r="E55" s="174" t="s">
        <v>101</v>
      </c>
      <c r="F55" s="209" t="s">
        <v>1144</v>
      </c>
      <c r="G55" s="580"/>
      <c r="H55" s="176" t="s">
        <v>47</v>
      </c>
      <c r="I55" s="176" t="s">
        <v>38</v>
      </c>
      <c r="J55" s="177" t="s">
        <v>105</v>
      </c>
      <c r="K55" s="178" t="s">
        <v>421</v>
      </c>
      <c r="L55" s="178" t="s">
        <v>421</v>
      </c>
      <c r="M55" s="178" t="s">
        <v>421</v>
      </c>
      <c r="N55" s="209" t="s">
        <v>1144</v>
      </c>
      <c r="O55" s="177"/>
      <c r="P55" s="178"/>
      <c r="Q55" s="177" t="s">
        <v>113</v>
      </c>
      <c r="R55" s="177" t="s">
        <v>1679</v>
      </c>
      <c r="S55" s="466" t="s">
        <v>804</v>
      </c>
      <c r="T55" s="356">
        <v>8817877.9499999993</v>
      </c>
      <c r="U55" s="350">
        <f t="shared" si="8"/>
        <v>0.36741158124999995</v>
      </c>
      <c r="V55" s="351"/>
      <c r="W55" s="351">
        <v>3275211.81</v>
      </c>
      <c r="X55" s="352"/>
      <c r="Y55" s="351"/>
      <c r="Z55" s="352"/>
      <c r="AA55" s="358" t="s">
        <v>1450</v>
      </c>
      <c r="AB55" s="270" t="s">
        <v>1450</v>
      </c>
      <c r="AC55" s="354" t="s">
        <v>409</v>
      </c>
      <c r="AD55" s="354" t="s">
        <v>409</v>
      </c>
      <c r="AE55" s="354" t="s">
        <v>172</v>
      </c>
      <c r="AF55" s="354" t="s">
        <v>2063</v>
      </c>
      <c r="AG55" s="270"/>
      <c r="AH55" s="270" t="s">
        <v>35</v>
      </c>
      <c r="AI55" s="270" t="s">
        <v>2017</v>
      </c>
      <c r="AJ55" s="270">
        <v>2024</v>
      </c>
      <c r="AK55" s="270" t="s">
        <v>810</v>
      </c>
      <c r="AL55" s="270" t="s">
        <v>1450</v>
      </c>
      <c r="AM55" s="270" t="s">
        <v>75</v>
      </c>
      <c r="AN55" s="270" t="s">
        <v>167</v>
      </c>
      <c r="AO55" s="270" t="s">
        <v>531</v>
      </c>
      <c r="AP55" s="270" t="s">
        <v>531</v>
      </c>
      <c r="AQ55" s="354"/>
      <c r="AR55" s="354" t="s">
        <v>2038</v>
      </c>
      <c r="AS55" s="359">
        <v>8817877.9499999993</v>
      </c>
      <c r="AT55" s="360" t="s">
        <v>1959</v>
      </c>
      <c r="AU55" s="54"/>
      <c r="AV55" s="54"/>
    </row>
    <row r="56" spans="1:48" s="40" customFormat="1" ht="38.25" customHeight="1" x14ac:dyDescent="0.15">
      <c r="A56" s="298" t="s">
        <v>1566</v>
      </c>
      <c r="B56" s="213" t="s">
        <v>1270</v>
      </c>
      <c r="C56" s="213" t="s">
        <v>1360</v>
      </c>
      <c r="D56" s="172" t="s">
        <v>97</v>
      </c>
      <c r="E56" s="174" t="s">
        <v>101</v>
      </c>
      <c r="F56" s="209" t="s">
        <v>1144</v>
      </c>
      <c r="G56" s="580"/>
      <c r="H56" s="176" t="s">
        <v>47</v>
      </c>
      <c r="I56" s="176" t="s">
        <v>38</v>
      </c>
      <c r="J56" s="177" t="s">
        <v>105</v>
      </c>
      <c r="K56" s="178" t="s">
        <v>421</v>
      </c>
      <c r="L56" s="178" t="s">
        <v>421</v>
      </c>
      <c r="M56" s="178" t="s">
        <v>421</v>
      </c>
      <c r="N56" s="209" t="s">
        <v>1144</v>
      </c>
      <c r="O56" s="177"/>
      <c r="P56" s="178"/>
      <c r="Q56" s="177" t="s">
        <v>113</v>
      </c>
      <c r="R56" s="177" t="s">
        <v>1679</v>
      </c>
      <c r="S56" s="465" t="s">
        <v>809</v>
      </c>
      <c r="T56" s="356">
        <v>0</v>
      </c>
      <c r="U56" s="350">
        <f t="shared" si="8"/>
        <v>0</v>
      </c>
      <c r="V56" s="351"/>
      <c r="W56" s="351"/>
      <c r="X56" s="352"/>
      <c r="Y56" s="351"/>
      <c r="Z56" s="352"/>
      <c r="AA56" s="270" t="s">
        <v>1522</v>
      </c>
      <c r="AB56" s="353">
        <v>200000</v>
      </c>
      <c r="AC56" s="354" t="s">
        <v>409</v>
      </c>
      <c r="AD56" s="354" t="s">
        <v>409</v>
      </c>
      <c r="AE56" s="354" t="s">
        <v>172</v>
      </c>
      <c r="AF56" s="354" t="s">
        <v>2063</v>
      </c>
      <c r="AG56" s="270"/>
      <c r="AH56" s="270" t="s">
        <v>41</v>
      </c>
      <c r="AI56" s="270"/>
      <c r="AJ56" s="270"/>
      <c r="AK56" s="270" t="s">
        <v>1094</v>
      </c>
      <c r="AL56" s="270" t="s">
        <v>1446</v>
      </c>
      <c r="AM56" s="270" t="s">
        <v>75</v>
      </c>
      <c r="AN56" s="270"/>
      <c r="AO56" s="270"/>
      <c r="AP56" s="270" t="s">
        <v>1094</v>
      </c>
      <c r="AQ56" s="354"/>
      <c r="AR56" s="354" t="s">
        <v>2038</v>
      </c>
      <c r="AS56" s="349">
        <v>0</v>
      </c>
      <c r="AT56" s="360" t="s">
        <v>523</v>
      </c>
      <c r="AU56" s="54"/>
      <c r="AV56" s="54"/>
    </row>
    <row r="57" spans="1:48" s="40" customFormat="1" ht="182" x14ac:dyDescent="0.15">
      <c r="A57" s="298" t="s">
        <v>1566</v>
      </c>
      <c r="B57" s="213" t="s">
        <v>1270</v>
      </c>
      <c r="C57" s="213" t="s">
        <v>1360</v>
      </c>
      <c r="D57" s="172" t="s">
        <v>97</v>
      </c>
      <c r="E57" s="174" t="s">
        <v>101</v>
      </c>
      <c r="F57" s="209" t="s">
        <v>1144</v>
      </c>
      <c r="G57" s="580"/>
      <c r="H57" s="176" t="s">
        <v>47</v>
      </c>
      <c r="I57" s="176" t="s">
        <v>38</v>
      </c>
      <c r="J57" s="177" t="s">
        <v>105</v>
      </c>
      <c r="K57" s="178" t="s">
        <v>421</v>
      </c>
      <c r="L57" s="178" t="s">
        <v>421</v>
      </c>
      <c r="M57" s="178" t="s">
        <v>421</v>
      </c>
      <c r="N57" s="209" t="s">
        <v>1144</v>
      </c>
      <c r="O57" s="177"/>
      <c r="P57" s="178"/>
      <c r="Q57" s="177" t="s">
        <v>113</v>
      </c>
      <c r="R57" s="177" t="s">
        <v>1679</v>
      </c>
      <c r="S57" s="466" t="s">
        <v>972</v>
      </c>
      <c r="T57" s="356">
        <v>28930.7909745</v>
      </c>
      <c r="U57" s="350">
        <f t="shared" si="8"/>
        <v>1.2054496239374999E-3</v>
      </c>
      <c r="V57" s="351">
        <v>28930.790974499989</v>
      </c>
      <c r="W57" s="351"/>
      <c r="X57" s="352"/>
      <c r="Y57" s="351"/>
      <c r="Z57" s="352"/>
      <c r="AA57" s="358" t="s">
        <v>1450</v>
      </c>
      <c r="AB57" s="270" t="s">
        <v>1450</v>
      </c>
      <c r="AC57" s="354" t="s">
        <v>409</v>
      </c>
      <c r="AD57" s="354" t="s">
        <v>409</v>
      </c>
      <c r="AE57" s="354" t="s">
        <v>979</v>
      </c>
      <c r="AF57" s="354" t="s">
        <v>2065</v>
      </c>
      <c r="AG57" s="270"/>
      <c r="AH57" s="270" t="s">
        <v>37</v>
      </c>
      <c r="AI57" s="270">
        <v>2020</v>
      </c>
      <c r="AJ57" s="270">
        <v>2021</v>
      </c>
      <c r="AK57" s="270" t="s">
        <v>978</v>
      </c>
      <c r="AL57" s="270" t="s">
        <v>1450</v>
      </c>
      <c r="AM57" s="270" t="s">
        <v>75</v>
      </c>
      <c r="AN57" s="270" t="s">
        <v>177</v>
      </c>
      <c r="AO57" s="270" t="s">
        <v>424</v>
      </c>
      <c r="AP57" s="270" t="s">
        <v>1997</v>
      </c>
      <c r="AQ57" s="354"/>
      <c r="AR57" s="354" t="s">
        <v>2038</v>
      </c>
      <c r="AS57" s="359">
        <v>28930.7909745</v>
      </c>
      <c r="AT57" s="360"/>
      <c r="AU57" s="54"/>
      <c r="AV57" s="54"/>
    </row>
    <row r="58" spans="1:48" s="40" customFormat="1" ht="182" x14ac:dyDescent="0.15">
      <c r="A58" s="298" t="s">
        <v>1566</v>
      </c>
      <c r="B58" s="213" t="s">
        <v>1270</v>
      </c>
      <c r="C58" s="213" t="s">
        <v>1360</v>
      </c>
      <c r="D58" s="172" t="s">
        <v>97</v>
      </c>
      <c r="E58" s="174" t="s">
        <v>101</v>
      </c>
      <c r="F58" s="209" t="s">
        <v>1144</v>
      </c>
      <c r="G58" s="580"/>
      <c r="H58" s="176" t="s">
        <v>47</v>
      </c>
      <c r="I58" s="176" t="s">
        <v>38</v>
      </c>
      <c r="J58" s="177" t="s">
        <v>105</v>
      </c>
      <c r="K58" s="178" t="s">
        <v>421</v>
      </c>
      <c r="L58" s="178" t="s">
        <v>421</v>
      </c>
      <c r="M58" s="178" t="s">
        <v>421</v>
      </c>
      <c r="N58" s="209" t="s">
        <v>1144</v>
      </c>
      <c r="O58" s="177"/>
      <c r="P58" s="178"/>
      <c r="Q58" s="177" t="s">
        <v>113</v>
      </c>
      <c r="R58" s="177" t="s">
        <v>1679</v>
      </c>
      <c r="S58" s="466" t="s">
        <v>973</v>
      </c>
      <c r="T58" s="356">
        <v>516621.26740178547</v>
      </c>
      <c r="U58" s="350">
        <f t="shared" ref="U58:U59" si="10">T58/$G$39</f>
        <v>2.1525886141741061E-2</v>
      </c>
      <c r="V58" s="351">
        <v>516621.26740178547</v>
      </c>
      <c r="W58" s="351"/>
      <c r="X58" s="352"/>
      <c r="Y58" s="351"/>
      <c r="Z58" s="352"/>
      <c r="AA58" s="358" t="s">
        <v>1450</v>
      </c>
      <c r="AB58" s="270" t="s">
        <v>1450</v>
      </c>
      <c r="AC58" s="354" t="s">
        <v>409</v>
      </c>
      <c r="AD58" s="354" t="s">
        <v>409</v>
      </c>
      <c r="AE58" s="354" t="s">
        <v>979</v>
      </c>
      <c r="AF58" s="354" t="s">
        <v>2065</v>
      </c>
      <c r="AG58" s="270"/>
      <c r="AH58" s="270" t="s">
        <v>37</v>
      </c>
      <c r="AI58" s="270">
        <v>2020</v>
      </c>
      <c r="AJ58" s="270">
        <v>2021</v>
      </c>
      <c r="AK58" s="270" t="s">
        <v>978</v>
      </c>
      <c r="AL58" s="270" t="s">
        <v>1450</v>
      </c>
      <c r="AM58" s="270" t="s">
        <v>75</v>
      </c>
      <c r="AN58" s="270" t="s">
        <v>977</v>
      </c>
      <c r="AO58" s="270" t="s">
        <v>424</v>
      </c>
      <c r="AP58" s="270" t="s">
        <v>1997</v>
      </c>
      <c r="AQ58" s="354"/>
      <c r="AR58" s="354" t="s">
        <v>2038</v>
      </c>
      <c r="AS58" s="359">
        <v>516621.26740178547</v>
      </c>
      <c r="AT58" s="360" t="s">
        <v>2330</v>
      </c>
      <c r="AU58" s="54"/>
      <c r="AV58" s="54"/>
    </row>
    <row r="59" spans="1:48" s="40" customFormat="1" ht="98" x14ac:dyDescent="0.15">
      <c r="A59" s="298" t="s">
        <v>1566</v>
      </c>
      <c r="B59" s="213" t="s">
        <v>1270</v>
      </c>
      <c r="C59" s="213" t="s">
        <v>1360</v>
      </c>
      <c r="D59" s="172" t="s">
        <v>97</v>
      </c>
      <c r="E59" s="174" t="s">
        <v>101</v>
      </c>
      <c r="F59" s="209" t="s">
        <v>1144</v>
      </c>
      <c r="G59" s="580"/>
      <c r="H59" s="176" t="s">
        <v>47</v>
      </c>
      <c r="I59" s="176" t="s">
        <v>38</v>
      </c>
      <c r="J59" s="177" t="s">
        <v>105</v>
      </c>
      <c r="K59" s="178" t="s">
        <v>421</v>
      </c>
      <c r="L59" s="178" t="s">
        <v>421</v>
      </c>
      <c r="M59" s="178" t="s">
        <v>421</v>
      </c>
      <c r="N59" s="209" t="s">
        <v>1144</v>
      </c>
      <c r="O59" s="177"/>
      <c r="P59" s="178"/>
      <c r="Q59" s="177" t="s">
        <v>113</v>
      </c>
      <c r="R59" s="177" t="s">
        <v>1893</v>
      </c>
      <c r="S59" s="466" t="s">
        <v>2424</v>
      </c>
      <c r="T59" s="356">
        <f>SUM(V59:Z59)</f>
        <v>20199087.856517002</v>
      </c>
      <c r="U59" s="350">
        <f t="shared" si="10"/>
        <v>0.84162866068820841</v>
      </c>
      <c r="V59" s="351"/>
      <c r="W59" s="351">
        <v>0</v>
      </c>
      <c r="X59" s="352">
        <v>1342372.0167881947</v>
      </c>
      <c r="Y59" s="351">
        <v>10263464.259728806</v>
      </c>
      <c r="Z59" s="352">
        <v>8593251.5800000001</v>
      </c>
      <c r="AA59" s="358" t="s">
        <v>1450</v>
      </c>
      <c r="AB59" s="270" t="s">
        <v>1450</v>
      </c>
      <c r="AC59" s="354" t="s">
        <v>409</v>
      </c>
      <c r="AD59" s="354" t="s">
        <v>409</v>
      </c>
      <c r="AE59" s="354" t="s">
        <v>1036</v>
      </c>
      <c r="AF59" s="354" t="s">
        <v>2065</v>
      </c>
      <c r="AG59" s="270"/>
      <c r="AH59" s="270" t="s">
        <v>35</v>
      </c>
      <c r="AI59" s="270">
        <v>2023</v>
      </c>
      <c r="AJ59" s="270">
        <v>2030</v>
      </c>
      <c r="AK59" s="270" t="s">
        <v>2425</v>
      </c>
      <c r="AL59" s="270" t="s">
        <v>1450</v>
      </c>
      <c r="AM59" s="270" t="s">
        <v>75</v>
      </c>
      <c r="AN59" s="270" t="s">
        <v>2426</v>
      </c>
      <c r="AO59" s="270" t="s">
        <v>426</v>
      </c>
      <c r="AP59" s="270" t="s">
        <v>1997</v>
      </c>
      <c r="AQ59" s="354" t="s">
        <v>2068</v>
      </c>
      <c r="AR59" s="354" t="s">
        <v>2038</v>
      </c>
      <c r="AS59" s="359">
        <v>20199087.856517002</v>
      </c>
      <c r="AT59" s="360" t="s">
        <v>2427</v>
      </c>
      <c r="AU59" s="54"/>
      <c r="AV59" s="54"/>
    </row>
    <row r="60" spans="1:48" s="40" customFormat="1" ht="98" x14ac:dyDescent="0.15">
      <c r="A60" s="298" t="s">
        <v>1566</v>
      </c>
      <c r="B60" s="213" t="s">
        <v>1270</v>
      </c>
      <c r="C60" s="213" t="s">
        <v>1360</v>
      </c>
      <c r="D60" s="172" t="s">
        <v>97</v>
      </c>
      <c r="E60" s="174" t="s">
        <v>101</v>
      </c>
      <c r="F60" s="209" t="s">
        <v>1144</v>
      </c>
      <c r="G60" s="580"/>
      <c r="H60" s="176" t="s">
        <v>47</v>
      </c>
      <c r="I60" s="176" t="s">
        <v>38</v>
      </c>
      <c r="J60" s="177" t="s">
        <v>105</v>
      </c>
      <c r="K60" s="178" t="s">
        <v>421</v>
      </c>
      <c r="L60" s="178" t="s">
        <v>421</v>
      </c>
      <c r="M60" s="178" t="s">
        <v>421</v>
      </c>
      <c r="N60" s="209" t="s">
        <v>1144</v>
      </c>
      <c r="O60" s="177"/>
      <c r="P60" s="178"/>
      <c r="Q60" s="177" t="s">
        <v>113</v>
      </c>
      <c r="R60" s="177" t="s">
        <v>1893</v>
      </c>
      <c r="S60" s="466" t="s">
        <v>2327</v>
      </c>
      <c r="T60" s="356">
        <f>SUM(V60:Z60)</f>
        <v>39318855.731219999</v>
      </c>
      <c r="U60" s="350">
        <f t="shared" si="8"/>
        <v>1.6382856554675</v>
      </c>
      <c r="V60" s="351"/>
      <c r="W60" s="351"/>
      <c r="X60" s="352"/>
      <c r="Y60" s="351">
        <v>11651528.538000001</v>
      </c>
      <c r="Z60" s="352">
        <v>27667327.193220001</v>
      </c>
      <c r="AA60" s="358" t="s">
        <v>1450</v>
      </c>
      <c r="AB60" s="270" t="s">
        <v>1450</v>
      </c>
      <c r="AC60" s="354" t="s">
        <v>409</v>
      </c>
      <c r="AD60" s="354" t="s">
        <v>409</v>
      </c>
      <c r="AE60" s="354" t="s">
        <v>2328</v>
      </c>
      <c r="AF60" s="354" t="s">
        <v>2062</v>
      </c>
      <c r="AG60" s="270"/>
      <c r="AH60" s="270" t="s">
        <v>35</v>
      </c>
      <c r="AI60" s="270">
        <v>2023</v>
      </c>
      <c r="AJ60" s="270">
        <v>2026</v>
      </c>
      <c r="AK60" s="270" t="s">
        <v>2329</v>
      </c>
      <c r="AL60" s="270" t="s">
        <v>1450</v>
      </c>
      <c r="AM60" s="270" t="s">
        <v>75</v>
      </c>
      <c r="AN60" s="270" t="s">
        <v>2140</v>
      </c>
      <c r="AO60" s="270" t="s">
        <v>427</v>
      </c>
      <c r="AP60" s="270" t="s">
        <v>1997</v>
      </c>
      <c r="AQ60" s="354" t="s">
        <v>2068</v>
      </c>
      <c r="AR60" s="354" t="s">
        <v>2038</v>
      </c>
      <c r="AS60" s="359">
        <v>39318855.731219999</v>
      </c>
      <c r="AT60" s="360" t="s">
        <v>2330</v>
      </c>
      <c r="AU60" s="54"/>
      <c r="AV60" s="54"/>
    </row>
    <row r="61" spans="1:48" s="40" customFormat="1" ht="182" x14ac:dyDescent="0.15">
      <c r="A61" s="298" t="s">
        <v>1566</v>
      </c>
      <c r="B61" s="213" t="s">
        <v>1270</v>
      </c>
      <c r="C61" s="213" t="s">
        <v>1360</v>
      </c>
      <c r="D61" s="172" t="s">
        <v>97</v>
      </c>
      <c r="E61" s="174" t="s">
        <v>101</v>
      </c>
      <c r="F61" s="209" t="s">
        <v>1144</v>
      </c>
      <c r="G61" s="580"/>
      <c r="H61" s="176" t="s">
        <v>47</v>
      </c>
      <c r="I61" s="176" t="s">
        <v>38</v>
      </c>
      <c r="J61" s="177" t="s">
        <v>105</v>
      </c>
      <c r="K61" s="178" t="s">
        <v>421</v>
      </c>
      <c r="L61" s="178"/>
      <c r="M61" s="178" t="s">
        <v>421</v>
      </c>
      <c r="N61" s="209" t="s">
        <v>1144</v>
      </c>
      <c r="O61" s="177"/>
      <c r="P61" s="178"/>
      <c r="Q61" s="177" t="s">
        <v>113</v>
      </c>
      <c r="R61" s="177" t="s">
        <v>1679</v>
      </c>
      <c r="S61" s="466" t="s">
        <v>1055</v>
      </c>
      <c r="T61" s="356">
        <v>51662.126740178544</v>
      </c>
      <c r="U61" s="350">
        <f t="shared" si="8"/>
        <v>2.1525886141741061E-3</v>
      </c>
      <c r="V61" s="351">
        <v>26864.305904892844</v>
      </c>
      <c r="W61" s="351">
        <v>24797.820835285704</v>
      </c>
      <c r="X61" s="352"/>
      <c r="Y61" s="351"/>
      <c r="Z61" s="352"/>
      <c r="AA61" s="358" t="s">
        <v>1450</v>
      </c>
      <c r="AB61" s="270" t="s">
        <v>1450</v>
      </c>
      <c r="AC61" s="354" t="s">
        <v>409</v>
      </c>
      <c r="AD61" s="354" t="s">
        <v>409</v>
      </c>
      <c r="AE61" s="354" t="s">
        <v>1057</v>
      </c>
      <c r="AF61" s="354" t="s">
        <v>2065</v>
      </c>
      <c r="AG61" s="270"/>
      <c r="AH61" s="270" t="s">
        <v>37</v>
      </c>
      <c r="AI61" s="270" t="s">
        <v>2017</v>
      </c>
      <c r="AJ61" s="270">
        <v>2022</v>
      </c>
      <c r="AK61" s="270" t="s">
        <v>1059</v>
      </c>
      <c r="AL61" s="270" t="s">
        <v>1450</v>
      </c>
      <c r="AM61" s="270" t="s">
        <v>75</v>
      </c>
      <c r="AN61" s="270" t="s">
        <v>1238</v>
      </c>
      <c r="AO61" s="270" t="s">
        <v>424</v>
      </c>
      <c r="AP61" s="270" t="s">
        <v>1997</v>
      </c>
      <c r="AQ61" s="354"/>
      <c r="AR61" s="354" t="s">
        <v>2038</v>
      </c>
      <c r="AS61" s="359">
        <v>51662.126740178544</v>
      </c>
      <c r="AT61" s="360"/>
      <c r="AU61" s="54"/>
      <c r="AV61" s="54"/>
    </row>
    <row r="62" spans="1:48" s="40" customFormat="1" ht="182" x14ac:dyDescent="0.15">
      <c r="A62" s="298" t="s">
        <v>1566</v>
      </c>
      <c r="B62" s="213" t="s">
        <v>1270</v>
      </c>
      <c r="C62" s="213" t="s">
        <v>1360</v>
      </c>
      <c r="D62" s="172" t="s">
        <v>97</v>
      </c>
      <c r="E62" s="174" t="s">
        <v>101</v>
      </c>
      <c r="F62" s="209" t="s">
        <v>1144</v>
      </c>
      <c r="G62" s="580"/>
      <c r="H62" s="176" t="s">
        <v>47</v>
      </c>
      <c r="I62" s="176" t="s">
        <v>38</v>
      </c>
      <c r="J62" s="177" t="s">
        <v>105</v>
      </c>
      <c r="K62" s="178" t="s">
        <v>421</v>
      </c>
      <c r="L62" s="178"/>
      <c r="M62" s="178" t="s">
        <v>421</v>
      </c>
      <c r="N62" s="209" t="s">
        <v>1144</v>
      </c>
      <c r="O62" s="177"/>
      <c r="P62" s="178"/>
      <c r="Q62" s="177" t="s">
        <v>113</v>
      </c>
      <c r="R62" s="177" t="s">
        <v>1679</v>
      </c>
      <c r="S62" s="465" t="s">
        <v>1417</v>
      </c>
      <c r="T62" s="356">
        <v>0</v>
      </c>
      <c r="U62" s="350">
        <f t="shared" si="8"/>
        <v>0</v>
      </c>
      <c r="V62" s="351"/>
      <c r="W62" s="351"/>
      <c r="X62" s="352"/>
      <c r="Y62" s="351"/>
      <c r="Z62" s="352"/>
      <c r="AA62" s="270" t="s">
        <v>1548</v>
      </c>
      <c r="AB62" s="353">
        <v>290000</v>
      </c>
      <c r="AC62" s="354" t="s">
        <v>409</v>
      </c>
      <c r="AD62" s="354" t="s">
        <v>409</v>
      </c>
      <c r="AE62" s="354" t="s">
        <v>105</v>
      </c>
      <c r="AF62" s="354" t="s">
        <v>2063</v>
      </c>
      <c r="AG62" s="270"/>
      <c r="AH62" s="270" t="s">
        <v>41</v>
      </c>
      <c r="AI62" s="270"/>
      <c r="AJ62" s="270"/>
      <c r="AK62" s="270" t="s">
        <v>1094</v>
      </c>
      <c r="AL62" s="270" t="s">
        <v>1445</v>
      </c>
      <c r="AM62" s="270" t="s">
        <v>74</v>
      </c>
      <c r="AN62" s="270"/>
      <c r="AO62" s="270"/>
      <c r="AP62" s="270" t="s">
        <v>1094</v>
      </c>
      <c r="AQ62" s="354"/>
      <c r="AR62" s="354" t="s">
        <v>2038</v>
      </c>
      <c r="AS62" s="349">
        <v>0</v>
      </c>
      <c r="AT62" s="360" t="s">
        <v>523</v>
      </c>
      <c r="AU62" s="54"/>
      <c r="AV62" s="54"/>
    </row>
    <row r="63" spans="1:48" s="40" customFormat="1" ht="182" x14ac:dyDescent="0.15">
      <c r="A63" s="298" t="s">
        <v>1566</v>
      </c>
      <c r="B63" s="213" t="s">
        <v>1270</v>
      </c>
      <c r="C63" s="213" t="s">
        <v>1360</v>
      </c>
      <c r="D63" s="172" t="s">
        <v>97</v>
      </c>
      <c r="E63" s="174" t="s">
        <v>101</v>
      </c>
      <c r="F63" s="209" t="s">
        <v>1144</v>
      </c>
      <c r="G63" s="580"/>
      <c r="H63" s="176" t="s">
        <v>47</v>
      </c>
      <c r="I63" s="176" t="s">
        <v>38</v>
      </c>
      <c r="J63" s="177" t="s">
        <v>105</v>
      </c>
      <c r="K63" s="178" t="s">
        <v>421</v>
      </c>
      <c r="L63" s="178"/>
      <c r="M63" s="178" t="s">
        <v>421</v>
      </c>
      <c r="N63" s="209" t="s">
        <v>1144</v>
      </c>
      <c r="O63" s="177"/>
      <c r="P63" s="178"/>
      <c r="Q63" s="177" t="s">
        <v>113</v>
      </c>
      <c r="R63" s="177" t="s">
        <v>1679</v>
      </c>
      <c r="S63" s="465" t="s">
        <v>1569</v>
      </c>
      <c r="T63" s="356">
        <v>0</v>
      </c>
      <c r="U63" s="350">
        <f t="shared" si="8"/>
        <v>0</v>
      </c>
      <c r="V63" s="351"/>
      <c r="W63" s="351"/>
      <c r="X63" s="352"/>
      <c r="Y63" s="351"/>
      <c r="Z63" s="352"/>
      <c r="AA63" s="270" t="s">
        <v>1559</v>
      </c>
      <c r="AB63" s="353">
        <v>290000</v>
      </c>
      <c r="AC63" s="354" t="s">
        <v>409</v>
      </c>
      <c r="AD63" s="354" t="s">
        <v>409</v>
      </c>
      <c r="AE63" s="354" t="s">
        <v>105</v>
      </c>
      <c r="AF63" s="354" t="s">
        <v>2063</v>
      </c>
      <c r="AG63" s="270"/>
      <c r="AH63" s="270" t="s">
        <v>41</v>
      </c>
      <c r="AI63" s="270"/>
      <c r="AJ63" s="270"/>
      <c r="AK63" s="270" t="s">
        <v>1094</v>
      </c>
      <c r="AL63" s="270" t="s">
        <v>1446</v>
      </c>
      <c r="AM63" s="270" t="s">
        <v>74</v>
      </c>
      <c r="AN63" s="270"/>
      <c r="AO63" s="270"/>
      <c r="AP63" s="270" t="s">
        <v>1094</v>
      </c>
      <c r="AQ63" s="354"/>
      <c r="AR63" s="354" t="s">
        <v>2038</v>
      </c>
      <c r="AS63" s="349">
        <v>0</v>
      </c>
      <c r="AT63" s="360" t="s">
        <v>523</v>
      </c>
      <c r="AU63" s="54"/>
      <c r="AV63" s="54"/>
    </row>
    <row r="64" spans="1:48" s="40" customFormat="1" ht="182" x14ac:dyDescent="0.15">
      <c r="A64" s="298" t="s">
        <v>1566</v>
      </c>
      <c r="B64" s="214" t="s">
        <v>1270</v>
      </c>
      <c r="C64" s="214" t="s">
        <v>1360</v>
      </c>
      <c r="D64" s="428" t="s">
        <v>97</v>
      </c>
      <c r="E64" s="209" t="s">
        <v>101</v>
      </c>
      <c r="F64" s="209" t="s">
        <v>1144</v>
      </c>
      <c r="G64" s="581"/>
      <c r="H64" s="176" t="s">
        <v>47</v>
      </c>
      <c r="I64" s="176" t="s">
        <v>38</v>
      </c>
      <c r="J64" s="177" t="s">
        <v>105</v>
      </c>
      <c r="K64" s="178" t="s">
        <v>421</v>
      </c>
      <c r="L64" s="178" t="s">
        <v>421</v>
      </c>
      <c r="M64" s="178" t="s">
        <v>421</v>
      </c>
      <c r="N64" s="209" t="s">
        <v>1144</v>
      </c>
      <c r="O64" s="177"/>
      <c r="P64" s="178"/>
      <c r="Q64" s="177" t="s">
        <v>113</v>
      </c>
      <c r="R64" s="177" t="s">
        <v>1679</v>
      </c>
      <c r="S64" s="465" t="s">
        <v>1149</v>
      </c>
      <c r="T64" s="356">
        <v>0</v>
      </c>
      <c r="U64" s="350">
        <f t="shared" si="8"/>
        <v>0</v>
      </c>
      <c r="V64" s="351"/>
      <c r="W64" s="351"/>
      <c r="X64" s="352"/>
      <c r="Y64" s="351"/>
      <c r="Z64" s="352"/>
      <c r="AA64" s="270" t="s">
        <v>1632</v>
      </c>
      <c r="AB64" s="353">
        <v>300000</v>
      </c>
      <c r="AC64" s="354" t="s">
        <v>409</v>
      </c>
      <c r="AD64" s="354" t="s">
        <v>409</v>
      </c>
      <c r="AE64" s="270" t="s">
        <v>105</v>
      </c>
      <c r="AF64" s="354" t="s">
        <v>2063</v>
      </c>
      <c r="AG64" s="270"/>
      <c r="AH64" s="270" t="s">
        <v>41</v>
      </c>
      <c r="AI64" s="270"/>
      <c r="AJ64" s="270"/>
      <c r="AK64" s="270" t="s">
        <v>1094</v>
      </c>
      <c r="AL64" s="270" t="s">
        <v>1446</v>
      </c>
      <c r="AM64" s="270" t="s">
        <v>75</v>
      </c>
      <c r="AN64" s="270"/>
      <c r="AO64" s="270"/>
      <c r="AP64" s="270" t="s">
        <v>1094</v>
      </c>
      <c r="AQ64" s="354"/>
      <c r="AR64" s="354" t="s">
        <v>2038</v>
      </c>
      <c r="AS64" s="349">
        <v>0</v>
      </c>
      <c r="AT64" s="360" t="s">
        <v>523</v>
      </c>
      <c r="AU64" s="54"/>
      <c r="AV64" s="54"/>
    </row>
    <row r="65" spans="1:48" s="40" customFormat="1" ht="112" x14ac:dyDescent="0.15">
      <c r="A65" s="298" t="s">
        <v>1566</v>
      </c>
      <c r="B65" s="184" t="s">
        <v>1271</v>
      </c>
      <c r="C65" s="271" t="s">
        <v>1361</v>
      </c>
      <c r="D65" s="184" t="s">
        <v>98</v>
      </c>
      <c r="E65" s="182" t="s">
        <v>102</v>
      </c>
      <c r="F65" s="209" t="s">
        <v>1144</v>
      </c>
      <c r="G65" s="579">
        <v>200000000</v>
      </c>
      <c r="H65" s="176" t="s">
        <v>47</v>
      </c>
      <c r="I65" s="176" t="s">
        <v>38</v>
      </c>
      <c r="J65" s="177" t="s">
        <v>105</v>
      </c>
      <c r="K65" s="178" t="s">
        <v>421</v>
      </c>
      <c r="L65" s="178" t="s">
        <v>421</v>
      </c>
      <c r="M65" s="178" t="s">
        <v>421</v>
      </c>
      <c r="N65" s="209" t="s">
        <v>1144</v>
      </c>
      <c r="O65" s="177"/>
      <c r="P65" s="179" t="s">
        <v>168</v>
      </c>
      <c r="Q65" s="177" t="s">
        <v>114</v>
      </c>
      <c r="R65" s="177" t="s">
        <v>2139</v>
      </c>
      <c r="S65" s="466" t="s">
        <v>166</v>
      </c>
      <c r="T65" s="356">
        <f>SUM(V65:Z65)</f>
        <v>72660578.521582142</v>
      </c>
      <c r="U65" s="350">
        <f>T65/$G$65</f>
        <v>0.36330289260791071</v>
      </c>
      <c r="V65" s="357">
        <v>3069339.9414621401</v>
      </c>
      <c r="W65" s="351">
        <v>4030584.47</v>
      </c>
      <c r="X65" s="352"/>
      <c r="Y65" s="352">
        <v>10643266.868519999</v>
      </c>
      <c r="Z65" s="352">
        <v>54917387.241599999</v>
      </c>
      <c r="AA65" s="358" t="s">
        <v>1450</v>
      </c>
      <c r="AB65" s="270" t="s">
        <v>1450</v>
      </c>
      <c r="AC65" s="354" t="s">
        <v>409</v>
      </c>
      <c r="AD65" s="354" t="s">
        <v>409</v>
      </c>
      <c r="AE65" s="270" t="s">
        <v>105</v>
      </c>
      <c r="AF65" s="354" t="s">
        <v>2063</v>
      </c>
      <c r="AG65" s="270"/>
      <c r="AH65" s="270" t="s">
        <v>35</v>
      </c>
      <c r="AI65" s="270">
        <v>2021</v>
      </c>
      <c r="AJ65" s="270">
        <v>2026</v>
      </c>
      <c r="AK65" s="270" t="s">
        <v>2477</v>
      </c>
      <c r="AL65" s="270" t="s">
        <v>1450</v>
      </c>
      <c r="AM65" s="270" t="s">
        <v>75</v>
      </c>
      <c r="AN65" s="270" t="s">
        <v>2141</v>
      </c>
      <c r="AO65" s="270" t="s">
        <v>426</v>
      </c>
      <c r="AP65" s="270" t="s">
        <v>1997</v>
      </c>
      <c r="AQ65" s="354"/>
      <c r="AR65" s="354" t="s">
        <v>2038</v>
      </c>
      <c r="AS65" s="359">
        <v>72660578.521582142</v>
      </c>
      <c r="AT65" s="360" t="s">
        <v>2478</v>
      </c>
      <c r="AU65" s="54"/>
      <c r="AV65" s="54"/>
    </row>
    <row r="66" spans="1:48" s="40" customFormat="1" ht="182" x14ac:dyDescent="0.15">
      <c r="A66" s="298" t="s">
        <v>1566</v>
      </c>
      <c r="B66" s="213" t="s">
        <v>1271</v>
      </c>
      <c r="C66" s="213" t="s">
        <v>1361</v>
      </c>
      <c r="D66" s="172" t="s">
        <v>98</v>
      </c>
      <c r="E66" s="174" t="s">
        <v>102</v>
      </c>
      <c r="F66" s="209" t="s">
        <v>1144</v>
      </c>
      <c r="G66" s="580"/>
      <c r="H66" s="176" t="s">
        <v>47</v>
      </c>
      <c r="I66" s="176" t="s">
        <v>38</v>
      </c>
      <c r="J66" s="177" t="s">
        <v>105</v>
      </c>
      <c r="K66" s="178" t="s">
        <v>421</v>
      </c>
      <c r="L66" s="178" t="s">
        <v>421</v>
      </c>
      <c r="M66" s="178" t="s">
        <v>421</v>
      </c>
      <c r="N66" s="209" t="s">
        <v>1144</v>
      </c>
      <c r="O66" s="177"/>
      <c r="P66" s="179" t="s">
        <v>185</v>
      </c>
      <c r="Q66" s="177" t="s">
        <v>114</v>
      </c>
      <c r="R66" s="177" t="s">
        <v>1679</v>
      </c>
      <c r="S66" s="466" t="s">
        <v>184</v>
      </c>
      <c r="T66" s="356">
        <f>SUM(V66:Z66)</f>
        <v>10266136.338314375</v>
      </c>
      <c r="U66" s="350">
        <f t="shared" ref="U66:U73" si="11">T66/$G$65</f>
        <v>5.1330681691571872E-2</v>
      </c>
      <c r="V66" s="357">
        <v>5352397.3848143751</v>
      </c>
      <c r="W66" s="351"/>
      <c r="X66" s="352"/>
      <c r="Y66" s="351">
        <v>1421181.0639</v>
      </c>
      <c r="Z66" s="352">
        <v>3492557.8895999999</v>
      </c>
      <c r="AA66" s="358" t="s">
        <v>1450</v>
      </c>
      <c r="AB66" s="270" t="s">
        <v>1450</v>
      </c>
      <c r="AC66" s="354" t="s">
        <v>409</v>
      </c>
      <c r="AD66" s="354" t="s">
        <v>409</v>
      </c>
      <c r="AE66" s="354" t="s">
        <v>104</v>
      </c>
      <c r="AF66" s="354" t="s">
        <v>2063</v>
      </c>
      <c r="AG66" s="270"/>
      <c r="AH66" s="270" t="s">
        <v>35</v>
      </c>
      <c r="AI66" s="270" t="s">
        <v>2017</v>
      </c>
      <c r="AJ66" s="270">
        <v>2020</v>
      </c>
      <c r="AK66" s="270" t="s">
        <v>2479</v>
      </c>
      <c r="AL66" s="270" t="s">
        <v>1450</v>
      </c>
      <c r="AM66" s="270" t="s">
        <v>75</v>
      </c>
      <c r="AN66" s="270" t="s">
        <v>188</v>
      </c>
      <c r="AO66" s="270" t="s">
        <v>531</v>
      </c>
      <c r="AP66" s="270" t="s">
        <v>531</v>
      </c>
      <c r="AQ66" s="354" t="s">
        <v>2068</v>
      </c>
      <c r="AR66" s="354" t="s">
        <v>2038</v>
      </c>
      <c r="AS66" s="359">
        <v>10266136.338314375</v>
      </c>
      <c r="AT66" s="360" t="s">
        <v>2348</v>
      </c>
      <c r="AU66" s="54"/>
      <c r="AV66" s="54"/>
    </row>
    <row r="67" spans="1:48" s="40" customFormat="1" ht="182" x14ac:dyDescent="0.15">
      <c r="A67" s="298" t="s">
        <v>1566</v>
      </c>
      <c r="B67" s="213" t="s">
        <v>1271</v>
      </c>
      <c r="C67" s="213" t="s">
        <v>1361</v>
      </c>
      <c r="D67" s="172" t="s">
        <v>98</v>
      </c>
      <c r="E67" s="174" t="s">
        <v>102</v>
      </c>
      <c r="F67" s="209" t="s">
        <v>1144</v>
      </c>
      <c r="G67" s="580"/>
      <c r="H67" s="176" t="s">
        <v>47</v>
      </c>
      <c r="I67" s="176" t="s">
        <v>38</v>
      </c>
      <c r="J67" s="177" t="s">
        <v>105</v>
      </c>
      <c r="K67" s="178" t="s">
        <v>421</v>
      </c>
      <c r="L67" s="178"/>
      <c r="M67" s="178" t="s">
        <v>421</v>
      </c>
      <c r="N67" s="209" t="s">
        <v>1144</v>
      </c>
      <c r="O67" s="177"/>
      <c r="P67" s="178"/>
      <c r="Q67" s="177"/>
      <c r="R67" s="177" t="s">
        <v>1679</v>
      </c>
      <c r="S67" s="466" t="s">
        <v>1734</v>
      </c>
      <c r="T67" s="356">
        <v>0</v>
      </c>
      <c r="U67" s="350">
        <f t="shared" ref="U67" si="12">T67/$G$65</f>
        <v>0</v>
      </c>
      <c r="V67" s="357"/>
      <c r="W67" s="351"/>
      <c r="X67" s="352"/>
      <c r="Y67" s="351"/>
      <c r="Z67" s="352"/>
      <c r="AA67" s="358" t="s">
        <v>1548</v>
      </c>
      <c r="AB67" s="353">
        <v>280000</v>
      </c>
      <c r="AC67" s="354" t="s">
        <v>409</v>
      </c>
      <c r="AD67" s="354" t="s">
        <v>409</v>
      </c>
      <c r="AE67" s="354" t="s">
        <v>104</v>
      </c>
      <c r="AF67" s="354" t="s">
        <v>2063</v>
      </c>
      <c r="AG67" s="270" t="s">
        <v>1772</v>
      </c>
      <c r="AH67" s="270" t="s">
        <v>41</v>
      </c>
      <c r="AI67" s="270"/>
      <c r="AJ67" s="270"/>
      <c r="AK67" s="270" t="s">
        <v>1094</v>
      </c>
      <c r="AL67" s="270" t="s">
        <v>1445</v>
      </c>
      <c r="AM67" s="270" t="s">
        <v>75</v>
      </c>
      <c r="AN67" s="270"/>
      <c r="AO67" s="270"/>
      <c r="AP67" s="270" t="s">
        <v>1094</v>
      </c>
      <c r="AQ67" s="354"/>
      <c r="AR67" s="354" t="s">
        <v>2038</v>
      </c>
      <c r="AS67" s="349">
        <v>0</v>
      </c>
      <c r="AT67" s="360" t="s">
        <v>523</v>
      </c>
      <c r="AU67" s="54"/>
      <c r="AV67" s="54"/>
    </row>
    <row r="68" spans="1:48" s="40" customFormat="1" ht="182" x14ac:dyDescent="0.15">
      <c r="A68" s="298" t="s">
        <v>1566</v>
      </c>
      <c r="B68" s="213" t="s">
        <v>1271</v>
      </c>
      <c r="C68" s="213" t="s">
        <v>1361</v>
      </c>
      <c r="D68" s="172" t="s">
        <v>98</v>
      </c>
      <c r="E68" s="174" t="s">
        <v>102</v>
      </c>
      <c r="F68" s="209" t="s">
        <v>1144</v>
      </c>
      <c r="G68" s="580"/>
      <c r="H68" s="176" t="s">
        <v>47</v>
      </c>
      <c r="I68" s="176" t="s">
        <v>38</v>
      </c>
      <c r="J68" s="177" t="s">
        <v>105</v>
      </c>
      <c r="K68" s="178" t="s">
        <v>421</v>
      </c>
      <c r="L68" s="178"/>
      <c r="M68" s="178" t="s">
        <v>421</v>
      </c>
      <c r="N68" s="209" t="s">
        <v>1144</v>
      </c>
      <c r="O68" s="177"/>
      <c r="P68" s="178"/>
      <c r="Q68" s="177"/>
      <c r="R68" s="177" t="s">
        <v>1679</v>
      </c>
      <c r="S68" s="466" t="s">
        <v>2153</v>
      </c>
      <c r="T68" s="356">
        <f>SUM(V68:Z68)</f>
        <v>376036.42050000001</v>
      </c>
      <c r="U68" s="350">
        <f t="shared" si="11"/>
        <v>1.8801821025E-3</v>
      </c>
      <c r="V68" s="357"/>
      <c r="W68" s="351"/>
      <c r="X68" s="351"/>
      <c r="Y68" s="352">
        <v>123962.91258</v>
      </c>
      <c r="Z68" s="352">
        <v>252073.50792</v>
      </c>
      <c r="AA68" s="358"/>
      <c r="AB68" s="353"/>
      <c r="AC68" s="354" t="s">
        <v>409</v>
      </c>
      <c r="AD68" s="354" t="s">
        <v>409</v>
      </c>
      <c r="AE68" s="354" t="s">
        <v>2157</v>
      </c>
      <c r="AF68" s="354" t="s">
        <v>2063</v>
      </c>
      <c r="AG68" s="270" t="s">
        <v>1772</v>
      </c>
      <c r="AH68" s="270" t="s">
        <v>35</v>
      </c>
      <c r="AI68" s="270">
        <v>2023</v>
      </c>
      <c r="AJ68" s="270">
        <v>2026</v>
      </c>
      <c r="AK68" s="270" t="s">
        <v>2158</v>
      </c>
      <c r="AL68" s="270" t="s">
        <v>1450</v>
      </c>
      <c r="AM68" s="270" t="s">
        <v>75</v>
      </c>
      <c r="AN68" s="270" t="s">
        <v>2370</v>
      </c>
      <c r="AO68" s="270" t="s">
        <v>531</v>
      </c>
      <c r="AP68" s="270" t="s">
        <v>531</v>
      </c>
      <c r="AQ68" s="354" t="s">
        <v>2068</v>
      </c>
      <c r="AR68" s="354" t="s">
        <v>2038</v>
      </c>
      <c r="AS68" s="349">
        <v>376036.42050000001</v>
      </c>
      <c r="AT68" s="360" t="s">
        <v>2156</v>
      </c>
      <c r="AU68" s="54"/>
      <c r="AV68" s="54"/>
    </row>
    <row r="69" spans="1:48" s="40" customFormat="1" ht="182" x14ac:dyDescent="0.15">
      <c r="A69" s="298" t="s">
        <v>1566</v>
      </c>
      <c r="B69" s="213" t="s">
        <v>1271</v>
      </c>
      <c r="C69" s="213" t="s">
        <v>1361</v>
      </c>
      <c r="D69" s="172" t="s">
        <v>98</v>
      </c>
      <c r="E69" s="174" t="s">
        <v>102</v>
      </c>
      <c r="F69" s="209" t="s">
        <v>1144</v>
      </c>
      <c r="G69" s="580"/>
      <c r="H69" s="176" t="s">
        <v>47</v>
      </c>
      <c r="I69" s="176" t="s">
        <v>38</v>
      </c>
      <c r="J69" s="177" t="s">
        <v>105</v>
      </c>
      <c r="K69" s="178" t="s">
        <v>421</v>
      </c>
      <c r="L69" s="178"/>
      <c r="M69" s="178" t="s">
        <v>421</v>
      </c>
      <c r="N69" s="209" t="s">
        <v>1144</v>
      </c>
      <c r="O69" s="177"/>
      <c r="P69" s="178"/>
      <c r="Q69" s="177" t="s">
        <v>114</v>
      </c>
      <c r="R69" s="177" t="s">
        <v>1679</v>
      </c>
      <c r="S69" s="470" t="s">
        <v>1855</v>
      </c>
      <c r="T69" s="356">
        <f>SUM(V69:Z69)</f>
        <v>5210028.1661999999</v>
      </c>
      <c r="U69" s="350">
        <f t="shared" si="11"/>
        <v>2.6050140831000001E-2</v>
      </c>
      <c r="V69" s="351"/>
      <c r="W69" s="351"/>
      <c r="X69" s="351"/>
      <c r="Y69" s="352">
        <v>553428.16619999998</v>
      </c>
      <c r="Z69" s="352">
        <v>4656600</v>
      </c>
      <c r="AA69" s="270"/>
      <c r="AB69" s="353"/>
      <c r="AC69" s="354" t="s">
        <v>409</v>
      </c>
      <c r="AD69" s="354" t="s">
        <v>409</v>
      </c>
      <c r="AE69" s="354" t="s">
        <v>172</v>
      </c>
      <c r="AF69" s="354" t="s">
        <v>2063</v>
      </c>
      <c r="AG69" s="270"/>
      <c r="AH69" s="270" t="s">
        <v>35</v>
      </c>
      <c r="AI69" s="270" t="s">
        <v>2017</v>
      </c>
      <c r="AJ69" s="270">
        <v>2026</v>
      </c>
      <c r="AK69" s="270" t="s">
        <v>2480</v>
      </c>
      <c r="AL69" s="270" t="s">
        <v>1450</v>
      </c>
      <c r="AM69" s="270" t="s">
        <v>75</v>
      </c>
      <c r="AN69" s="270" t="s">
        <v>821</v>
      </c>
      <c r="AO69" s="270" t="s">
        <v>426</v>
      </c>
      <c r="AP69" s="270" t="s">
        <v>531</v>
      </c>
      <c r="AQ69" s="354" t="s">
        <v>2068</v>
      </c>
      <c r="AR69" s="354" t="s">
        <v>2038</v>
      </c>
      <c r="AS69" s="349">
        <v>5210028.1661999999</v>
      </c>
      <c r="AT69" s="360" t="s">
        <v>2481</v>
      </c>
      <c r="AU69" s="54"/>
      <c r="AV69" s="54"/>
    </row>
    <row r="70" spans="1:48" s="40" customFormat="1" ht="182" x14ac:dyDescent="0.15">
      <c r="A70" s="298" t="s">
        <v>1566</v>
      </c>
      <c r="B70" s="213" t="s">
        <v>1271</v>
      </c>
      <c r="C70" s="213" t="s">
        <v>1361</v>
      </c>
      <c r="D70" s="172" t="s">
        <v>98</v>
      </c>
      <c r="E70" s="174" t="s">
        <v>102</v>
      </c>
      <c r="F70" s="209" t="s">
        <v>1144</v>
      </c>
      <c r="G70" s="580"/>
      <c r="H70" s="176" t="s">
        <v>47</v>
      </c>
      <c r="I70" s="176" t="s">
        <v>38</v>
      </c>
      <c r="J70" s="177" t="s">
        <v>105</v>
      </c>
      <c r="K70" s="178" t="s">
        <v>421</v>
      </c>
      <c r="L70" s="178"/>
      <c r="M70" s="178" t="s">
        <v>421</v>
      </c>
      <c r="N70" s="209" t="s">
        <v>1144</v>
      </c>
      <c r="O70" s="177"/>
      <c r="P70" s="178"/>
      <c r="Q70" s="177" t="s">
        <v>114</v>
      </c>
      <c r="R70" s="177" t="s">
        <v>1679</v>
      </c>
      <c r="S70" s="470" t="s">
        <v>806</v>
      </c>
      <c r="T70" s="356">
        <v>0</v>
      </c>
      <c r="U70" s="350">
        <f t="shared" si="11"/>
        <v>0</v>
      </c>
      <c r="V70" s="351"/>
      <c r="W70" s="351"/>
      <c r="X70" s="352"/>
      <c r="Y70" s="351"/>
      <c r="Z70" s="352"/>
      <c r="AA70" s="270" t="s">
        <v>1518</v>
      </c>
      <c r="AB70" s="353">
        <v>280000</v>
      </c>
      <c r="AC70" s="354" t="s">
        <v>409</v>
      </c>
      <c r="AD70" s="354" t="s">
        <v>409</v>
      </c>
      <c r="AE70" s="354" t="s">
        <v>172</v>
      </c>
      <c r="AF70" s="354" t="s">
        <v>2063</v>
      </c>
      <c r="AG70" s="270"/>
      <c r="AH70" s="270" t="s">
        <v>41</v>
      </c>
      <c r="AI70" s="270"/>
      <c r="AJ70" s="270"/>
      <c r="AK70" s="270" t="s">
        <v>1094</v>
      </c>
      <c r="AL70" s="270" t="s">
        <v>1446</v>
      </c>
      <c r="AM70" s="270" t="s">
        <v>75</v>
      </c>
      <c r="AN70" s="270"/>
      <c r="AO70" s="270"/>
      <c r="AP70" s="270" t="s">
        <v>1094</v>
      </c>
      <c r="AQ70" s="354"/>
      <c r="AR70" s="354" t="s">
        <v>2038</v>
      </c>
      <c r="AS70" s="349">
        <v>0</v>
      </c>
      <c r="AT70" s="360" t="s">
        <v>523</v>
      </c>
      <c r="AU70" s="54"/>
      <c r="AV70" s="54"/>
    </row>
    <row r="71" spans="1:48" s="40" customFormat="1" ht="182" x14ac:dyDescent="0.15">
      <c r="A71" s="298" t="s">
        <v>1566</v>
      </c>
      <c r="B71" s="213" t="s">
        <v>1271</v>
      </c>
      <c r="C71" s="213" t="s">
        <v>1361</v>
      </c>
      <c r="D71" s="172" t="s">
        <v>98</v>
      </c>
      <c r="E71" s="174" t="s">
        <v>102</v>
      </c>
      <c r="F71" s="209" t="s">
        <v>1144</v>
      </c>
      <c r="G71" s="580"/>
      <c r="H71" s="176" t="s">
        <v>47</v>
      </c>
      <c r="I71" s="176" t="s">
        <v>38</v>
      </c>
      <c r="J71" s="177" t="s">
        <v>105</v>
      </c>
      <c r="K71" s="178" t="s">
        <v>421</v>
      </c>
      <c r="L71" s="178"/>
      <c r="M71" s="178" t="s">
        <v>421</v>
      </c>
      <c r="N71" s="209" t="s">
        <v>1144</v>
      </c>
      <c r="O71" s="177"/>
      <c r="P71" s="178"/>
      <c r="Q71" s="177" t="s">
        <v>114</v>
      </c>
      <c r="R71" s="177" t="s">
        <v>1679</v>
      </c>
      <c r="S71" s="465" t="s">
        <v>2160</v>
      </c>
      <c r="T71" s="356">
        <f>SUM(V71:Z71)</f>
        <v>749517.60936000012</v>
      </c>
      <c r="U71" s="350">
        <f t="shared" si="11"/>
        <v>3.7475880468000006E-3</v>
      </c>
      <c r="V71" s="351"/>
      <c r="W71" s="351"/>
      <c r="X71" s="352"/>
      <c r="Y71" s="352">
        <v>128041.0404</v>
      </c>
      <c r="Z71" s="351">
        <v>621476.56896000006</v>
      </c>
      <c r="AA71" s="270"/>
      <c r="AB71" s="353"/>
      <c r="AC71" s="354" t="s">
        <v>409</v>
      </c>
      <c r="AD71" s="354" t="s">
        <v>409</v>
      </c>
      <c r="AE71" s="354" t="s">
        <v>172</v>
      </c>
      <c r="AF71" s="354" t="s">
        <v>2063</v>
      </c>
      <c r="AG71" s="270"/>
      <c r="AH71" s="270" t="s">
        <v>35</v>
      </c>
      <c r="AI71" s="270">
        <v>2023</v>
      </c>
      <c r="AJ71" s="270">
        <v>2026</v>
      </c>
      <c r="AK71" s="270" t="s">
        <v>2161</v>
      </c>
      <c r="AL71" s="270"/>
      <c r="AM71" s="270" t="s">
        <v>75</v>
      </c>
      <c r="AN71" s="270"/>
      <c r="AO71" s="270" t="s">
        <v>531</v>
      </c>
      <c r="AP71" s="270" t="s">
        <v>531</v>
      </c>
      <c r="AQ71" s="354" t="s">
        <v>2068</v>
      </c>
      <c r="AR71" s="354" t="s">
        <v>2038</v>
      </c>
      <c r="AS71" s="349">
        <v>749517.60936</v>
      </c>
      <c r="AT71" s="360" t="s">
        <v>2162</v>
      </c>
      <c r="AU71" s="54"/>
      <c r="AV71" s="54"/>
    </row>
    <row r="72" spans="1:48" s="40" customFormat="1" ht="182" x14ac:dyDescent="0.15">
      <c r="A72" s="298" t="s">
        <v>1566</v>
      </c>
      <c r="B72" s="213" t="s">
        <v>1271</v>
      </c>
      <c r="C72" s="213" t="s">
        <v>1361</v>
      </c>
      <c r="D72" s="172" t="s">
        <v>98</v>
      </c>
      <c r="E72" s="174" t="s">
        <v>102</v>
      </c>
      <c r="F72" s="209" t="s">
        <v>1144</v>
      </c>
      <c r="G72" s="580"/>
      <c r="H72" s="176" t="s">
        <v>47</v>
      </c>
      <c r="I72" s="176" t="s">
        <v>38</v>
      </c>
      <c r="J72" s="177" t="s">
        <v>105</v>
      </c>
      <c r="K72" s="178" t="s">
        <v>421</v>
      </c>
      <c r="L72" s="178"/>
      <c r="M72" s="178" t="s">
        <v>421</v>
      </c>
      <c r="N72" s="209" t="s">
        <v>1144</v>
      </c>
      <c r="O72" s="177"/>
      <c r="P72" s="178"/>
      <c r="Q72" s="177" t="s">
        <v>114</v>
      </c>
      <c r="R72" s="177" t="s">
        <v>1679</v>
      </c>
      <c r="S72" s="465" t="s">
        <v>808</v>
      </c>
      <c r="T72" s="356">
        <v>0</v>
      </c>
      <c r="U72" s="350">
        <f t="shared" si="11"/>
        <v>0</v>
      </c>
      <c r="V72" s="351"/>
      <c r="W72" s="351"/>
      <c r="X72" s="352"/>
      <c r="Y72" s="351"/>
      <c r="Z72" s="352"/>
      <c r="AA72" s="270" t="s">
        <v>1646</v>
      </c>
      <c r="AB72" s="353">
        <v>280000</v>
      </c>
      <c r="AC72" s="354" t="s">
        <v>409</v>
      </c>
      <c r="AD72" s="354" t="s">
        <v>409</v>
      </c>
      <c r="AE72" s="354" t="s">
        <v>172</v>
      </c>
      <c r="AF72" s="354" t="s">
        <v>2063</v>
      </c>
      <c r="AG72" s="270"/>
      <c r="AH72" s="270" t="s">
        <v>41</v>
      </c>
      <c r="AI72" s="270"/>
      <c r="AJ72" s="270"/>
      <c r="AK72" s="270" t="s">
        <v>1094</v>
      </c>
      <c r="AL72" s="270" t="s">
        <v>1446</v>
      </c>
      <c r="AM72" s="270" t="s">
        <v>75</v>
      </c>
      <c r="AN72" s="270"/>
      <c r="AO72" s="270"/>
      <c r="AP72" s="270" t="s">
        <v>1094</v>
      </c>
      <c r="AQ72" s="354"/>
      <c r="AR72" s="354" t="s">
        <v>2038</v>
      </c>
      <c r="AS72" s="349">
        <v>0</v>
      </c>
      <c r="AT72" s="360" t="s">
        <v>523</v>
      </c>
      <c r="AU72" s="54"/>
      <c r="AV72" s="54"/>
    </row>
    <row r="73" spans="1:48" s="40" customFormat="1" ht="182" x14ac:dyDescent="0.15">
      <c r="A73" s="298" t="s">
        <v>1566</v>
      </c>
      <c r="B73" s="214" t="s">
        <v>1271</v>
      </c>
      <c r="C73" s="214" t="s">
        <v>1361</v>
      </c>
      <c r="D73" s="428" t="s">
        <v>98</v>
      </c>
      <c r="E73" s="209" t="s">
        <v>102</v>
      </c>
      <c r="F73" s="209" t="s">
        <v>1144</v>
      </c>
      <c r="G73" s="581"/>
      <c r="H73" s="176" t="s">
        <v>47</v>
      </c>
      <c r="I73" s="176" t="s">
        <v>38</v>
      </c>
      <c r="J73" s="177" t="s">
        <v>105</v>
      </c>
      <c r="K73" s="178" t="s">
        <v>421</v>
      </c>
      <c r="L73" s="178"/>
      <c r="M73" s="178" t="s">
        <v>421</v>
      </c>
      <c r="N73" s="209" t="s">
        <v>1144</v>
      </c>
      <c r="O73" s="177"/>
      <c r="P73" s="178"/>
      <c r="Q73" s="177" t="s">
        <v>114</v>
      </c>
      <c r="R73" s="177" t="s">
        <v>1679</v>
      </c>
      <c r="S73" s="466" t="s">
        <v>202</v>
      </c>
      <c r="T73" s="356">
        <f>SUM(V73:Z73)</f>
        <v>3398274.5502885701</v>
      </c>
      <c r="U73" s="350">
        <f t="shared" si="11"/>
        <v>1.699137275144285E-2</v>
      </c>
      <c r="V73" s="357">
        <v>2479782.0835285704</v>
      </c>
      <c r="W73" s="351">
        <v>168501.14</v>
      </c>
      <c r="X73" s="352"/>
      <c r="Y73" s="352">
        <v>188150.55635999999</v>
      </c>
      <c r="Z73" s="352">
        <v>561840.77040000004</v>
      </c>
      <c r="AA73" s="358" t="s">
        <v>1450</v>
      </c>
      <c r="AB73" s="270" t="s">
        <v>1450</v>
      </c>
      <c r="AC73" s="354" t="s">
        <v>409</v>
      </c>
      <c r="AD73" s="354" t="s">
        <v>409</v>
      </c>
      <c r="AE73" s="354" t="s">
        <v>104</v>
      </c>
      <c r="AF73" s="354" t="s">
        <v>2063</v>
      </c>
      <c r="AG73" s="270"/>
      <c r="AH73" s="270" t="s">
        <v>35</v>
      </c>
      <c r="AI73" s="270" t="s">
        <v>2017</v>
      </c>
      <c r="AJ73" s="270">
        <v>2026</v>
      </c>
      <c r="AK73" s="270" t="s">
        <v>2482</v>
      </c>
      <c r="AL73" s="270" t="s">
        <v>1450</v>
      </c>
      <c r="AM73" s="270" t="s">
        <v>75</v>
      </c>
      <c r="AN73" s="270" t="s">
        <v>167</v>
      </c>
      <c r="AO73" s="270" t="s">
        <v>531</v>
      </c>
      <c r="AP73" s="270" t="s">
        <v>531</v>
      </c>
      <c r="AQ73" s="354" t="s">
        <v>2068</v>
      </c>
      <c r="AR73" s="354" t="s">
        <v>2038</v>
      </c>
      <c r="AS73" s="356">
        <v>3398274.5502885701</v>
      </c>
      <c r="AT73" s="360" t="s">
        <v>2483</v>
      </c>
      <c r="AU73" s="54"/>
      <c r="AV73" s="54"/>
    </row>
    <row r="74" spans="1:48" s="40" customFormat="1" ht="38.25" customHeight="1" x14ac:dyDescent="0.15">
      <c r="A74" s="298" t="s">
        <v>1566</v>
      </c>
      <c r="B74" s="184" t="s">
        <v>1272</v>
      </c>
      <c r="C74" s="184" t="s">
        <v>1570</v>
      </c>
      <c r="D74" s="184" t="s">
        <v>1571</v>
      </c>
      <c r="E74" s="184" t="s">
        <v>1313</v>
      </c>
      <c r="F74" s="209" t="s">
        <v>1144</v>
      </c>
      <c r="G74" s="575">
        <v>3000000</v>
      </c>
      <c r="H74" s="176" t="s">
        <v>47</v>
      </c>
      <c r="I74" s="176" t="s">
        <v>38</v>
      </c>
      <c r="J74" s="177" t="s">
        <v>105</v>
      </c>
      <c r="K74" s="178" t="s">
        <v>421</v>
      </c>
      <c r="L74" s="178" t="s">
        <v>421</v>
      </c>
      <c r="M74" s="178" t="s">
        <v>421</v>
      </c>
      <c r="N74" s="209" t="s">
        <v>1144</v>
      </c>
      <c r="O74" s="177"/>
      <c r="P74" s="178"/>
      <c r="Q74" s="177" t="s">
        <v>115</v>
      </c>
      <c r="R74" s="177" t="s">
        <v>1679</v>
      </c>
      <c r="S74" s="471" t="s">
        <v>504</v>
      </c>
      <c r="T74" s="356">
        <v>0</v>
      </c>
      <c r="U74" s="350">
        <f>T74/$G$74</f>
        <v>0</v>
      </c>
      <c r="V74" s="367"/>
      <c r="W74" s="351"/>
      <c r="X74" s="352"/>
      <c r="Y74" s="351"/>
      <c r="Z74" s="352"/>
      <c r="AA74" s="368" t="s">
        <v>1637</v>
      </c>
      <c r="AB74" s="353">
        <v>280000</v>
      </c>
      <c r="AC74" s="354" t="s">
        <v>409</v>
      </c>
      <c r="AD74" s="354" t="s">
        <v>409</v>
      </c>
      <c r="AE74" s="354" t="s">
        <v>104</v>
      </c>
      <c r="AF74" s="354" t="s">
        <v>2063</v>
      </c>
      <c r="AG74" s="354"/>
      <c r="AH74" s="270" t="s">
        <v>41</v>
      </c>
      <c r="AI74" s="270"/>
      <c r="AJ74" s="270"/>
      <c r="AK74" s="270" t="s">
        <v>1094</v>
      </c>
      <c r="AL74" s="270" t="s">
        <v>1445</v>
      </c>
      <c r="AM74" s="270" t="s">
        <v>74</v>
      </c>
      <c r="AN74" s="270"/>
      <c r="AO74" s="270"/>
      <c r="AP74" s="270" t="s">
        <v>1094</v>
      </c>
      <c r="AQ74" s="354"/>
      <c r="AR74" s="354" t="s">
        <v>2038</v>
      </c>
      <c r="AS74" s="349">
        <v>0</v>
      </c>
      <c r="AT74" s="360" t="s">
        <v>1487</v>
      </c>
      <c r="AU74" s="54"/>
      <c r="AV74" s="54"/>
    </row>
    <row r="75" spans="1:48" s="40" customFormat="1" ht="38.25" customHeight="1" x14ac:dyDescent="0.15">
      <c r="A75" s="298" t="s">
        <v>1566</v>
      </c>
      <c r="B75" s="213" t="s">
        <v>1272</v>
      </c>
      <c r="C75" s="214" t="s">
        <v>1570</v>
      </c>
      <c r="D75" s="428" t="s">
        <v>1571</v>
      </c>
      <c r="E75" s="428" t="s">
        <v>1313</v>
      </c>
      <c r="F75" s="209" t="s">
        <v>1144</v>
      </c>
      <c r="G75" s="576"/>
      <c r="H75" s="176" t="s">
        <v>47</v>
      </c>
      <c r="I75" s="176" t="s">
        <v>38</v>
      </c>
      <c r="J75" s="177" t="s">
        <v>105</v>
      </c>
      <c r="K75" s="178" t="s">
        <v>421</v>
      </c>
      <c r="L75" s="178" t="s">
        <v>421</v>
      </c>
      <c r="M75" s="178" t="s">
        <v>421</v>
      </c>
      <c r="N75" s="209" t="s">
        <v>1144</v>
      </c>
      <c r="O75" s="177"/>
      <c r="P75" s="178"/>
      <c r="Q75" s="177" t="s">
        <v>115</v>
      </c>
      <c r="R75" s="177" t="s">
        <v>1679</v>
      </c>
      <c r="S75" s="471" t="s">
        <v>1833</v>
      </c>
      <c r="T75" s="356">
        <v>5560537.6200000001</v>
      </c>
      <c r="U75" s="350">
        <f t="shared" ref="U75:U76" si="13">T75/$G$74</f>
        <v>1.8535125400000001</v>
      </c>
      <c r="V75" s="367"/>
      <c r="W75" s="351"/>
      <c r="X75" s="352"/>
      <c r="Y75" s="351"/>
      <c r="Z75" s="352"/>
      <c r="AA75" s="368"/>
      <c r="AB75" s="353"/>
      <c r="AC75" s="354" t="s">
        <v>409</v>
      </c>
      <c r="AD75" s="354" t="s">
        <v>409</v>
      </c>
      <c r="AE75" s="354" t="s">
        <v>104</v>
      </c>
      <c r="AF75" s="354" t="s">
        <v>2063</v>
      </c>
      <c r="AG75" s="354"/>
      <c r="AH75" s="270" t="s">
        <v>35</v>
      </c>
      <c r="AI75" s="270" t="s">
        <v>2017</v>
      </c>
      <c r="AJ75" s="270">
        <v>2024</v>
      </c>
      <c r="AK75" s="270" t="s">
        <v>1834</v>
      </c>
      <c r="AL75" s="270" t="s">
        <v>1450</v>
      </c>
      <c r="AM75" s="270" t="s">
        <v>75</v>
      </c>
      <c r="AN75" s="270" t="s">
        <v>167</v>
      </c>
      <c r="AO75" s="270" t="s">
        <v>531</v>
      </c>
      <c r="AP75" s="270" t="s">
        <v>531</v>
      </c>
      <c r="AQ75" s="354"/>
      <c r="AR75" s="354" t="s">
        <v>2038</v>
      </c>
      <c r="AS75" s="349">
        <v>5560537.6200000001</v>
      </c>
      <c r="AT75" s="360" t="s">
        <v>1835</v>
      </c>
      <c r="AU75" s="54"/>
      <c r="AV75" s="54"/>
    </row>
    <row r="76" spans="1:48" s="40" customFormat="1" ht="182" x14ac:dyDescent="0.15">
      <c r="A76" s="298" t="s">
        <v>1566</v>
      </c>
      <c r="B76" s="214" t="s">
        <v>1272</v>
      </c>
      <c r="C76" s="184" t="s">
        <v>1832</v>
      </c>
      <c r="D76" s="184" t="s">
        <v>1504</v>
      </c>
      <c r="E76" s="182" t="s">
        <v>1314</v>
      </c>
      <c r="F76" s="209" t="s">
        <v>1144</v>
      </c>
      <c r="G76" s="578"/>
      <c r="H76" s="176" t="s">
        <v>47</v>
      </c>
      <c r="I76" s="176" t="s">
        <v>38</v>
      </c>
      <c r="J76" s="177" t="s">
        <v>105</v>
      </c>
      <c r="K76" s="178" t="s">
        <v>421</v>
      </c>
      <c r="L76" s="178" t="s">
        <v>421</v>
      </c>
      <c r="M76" s="178" t="s">
        <v>421</v>
      </c>
      <c r="N76" s="209" t="s">
        <v>1144</v>
      </c>
      <c r="O76" s="177"/>
      <c r="P76" s="178"/>
      <c r="Q76" s="177" t="s">
        <v>115</v>
      </c>
      <c r="R76" s="177" t="s">
        <v>1679</v>
      </c>
      <c r="S76" s="465" t="s">
        <v>1497</v>
      </c>
      <c r="T76" s="356">
        <v>0</v>
      </c>
      <c r="U76" s="350">
        <f t="shared" si="13"/>
        <v>0</v>
      </c>
      <c r="V76" s="367"/>
      <c r="W76" s="351"/>
      <c r="X76" s="352"/>
      <c r="Y76" s="351"/>
      <c r="Z76" s="352"/>
      <c r="AA76" s="270" t="s">
        <v>1519</v>
      </c>
      <c r="AB76" s="270" t="s">
        <v>1450</v>
      </c>
      <c r="AC76" s="354" t="s">
        <v>1094</v>
      </c>
      <c r="AD76" s="354" t="s">
        <v>1094</v>
      </c>
      <c r="AE76" s="354" t="s">
        <v>1537</v>
      </c>
      <c r="AF76" s="354" t="s">
        <v>1094</v>
      </c>
      <c r="AG76" s="354"/>
      <c r="AH76" s="270" t="s">
        <v>1094</v>
      </c>
      <c r="AI76" s="270"/>
      <c r="AJ76" s="270"/>
      <c r="AK76" s="270" t="s">
        <v>1094</v>
      </c>
      <c r="AL76" s="270" t="s">
        <v>1450</v>
      </c>
      <c r="AM76" s="270" t="s">
        <v>1094</v>
      </c>
      <c r="AN76" s="270"/>
      <c r="AO76" s="270"/>
      <c r="AP76" s="270" t="s">
        <v>1094</v>
      </c>
      <c r="AQ76" s="354"/>
      <c r="AR76" s="354"/>
      <c r="AS76" s="356"/>
      <c r="AT76" s="360"/>
      <c r="AU76" s="54"/>
      <c r="AV76" s="54"/>
    </row>
    <row r="77" spans="1:48" s="40" customFormat="1" ht="51" customHeight="1" x14ac:dyDescent="0.15">
      <c r="A77" s="298" t="s">
        <v>1566</v>
      </c>
      <c r="B77" s="184" t="s">
        <v>1273</v>
      </c>
      <c r="C77" s="184" t="s">
        <v>1572</v>
      </c>
      <c r="D77" s="184" t="s">
        <v>1573</v>
      </c>
      <c r="E77" s="184" t="s">
        <v>1574</v>
      </c>
      <c r="F77" s="209" t="s">
        <v>1144</v>
      </c>
      <c r="G77" s="579">
        <v>346100000</v>
      </c>
      <c r="H77" s="176" t="s">
        <v>47</v>
      </c>
      <c r="I77" s="176" t="s">
        <v>38</v>
      </c>
      <c r="J77" s="177" t="s">
        <v>105</v>
      </c>
      <c r="K77" s="178" t="s">
        <v>421</v>
      </c>
      <c r="L77" s="178" t="s">
        <v>421</v>
      </c>
      <c r="M77" s="178" t="s">
        <v>421</v>
      </c>
      <c r="N77" s="209" t="s">
        <v>1144</v>
      </c>
      <c r="O77" s="177"/>
      <c r="P77" s="178"/>
      <c r="Q77" s="177" t="s">
        <v>116</v>
      </c>
      <c r="R77" s="177" t="s">
        <v>1679</v>
      </c>
      <c r="S77" s="467" t="s">
        <v>186</v>
      </c>
      <c r="T77" s="356">
        <v>1808174.4359062493</v>
      </c>
      <c r="U77" s="350">
        <f>T77/$G$77</f>
        <v>5.224427725819848E-3</v>
      </c>
      <c r="V77" s="357">
        <v>1808174.4359062493</v>
      </c>
      <c r="W77" s="351"/>
      <c r="X77" s="351"/>
      <c r="Y77" s="351"/>
      <c r="Z77" s="351"/>
      <c r="AA77" s="358" t="s">
        <v>1450</v>
      </c>
      <c r="AB77" s="270" t="s">
        <v>1450</v>
      </c>
      <c r="AC77" s="354" t="s">
        <v>409</v>
      </c>
      <c r="AD77" s="354" t="s">
        <v>409</v>
      </c>
      <c r="AE77" s="354" t="s">
        <v>104</v>
      </c>
      <c r="AF77" s="354" t="s">
        <v>2063</v>
      </c>
      <c r="AG77" s="270"/>
      <c r="AH77" s="270" t="s">
        <v>37</v>
      </c>
      <c r="AI77" s="270" t="s">
        <v>2017</v>
      </c>
      <c r="AJ77" s="270">
        <v>2020</v>
      </c>
      <c r="AK77" s="270" t="s">
        <v>187</v>
      </c>
      <c r="AL77" s="270" t="s">
        <v>1450</v>
      </c>
      <c r="AM77" s="270" t="s">
        <v>75</v>
      </c>
      <c r="AN77" s="270" t="s">
        <v>189</v>
      </c>
      <c r="AO77" s="270" t="s">
        <v>426</v>
      </c>
      <c r="AP77" s="270" t="s">
        <v>1996</v>
      </c>
      <c r="AQ77" s="354"/>
      <c r="AR77" s="354" t="s">
        <v>2038</v>
      </c>
      <c r="AS77" s="356">
        <v>1808174.4359062493</v>
      </c>
      <c r="AT77" s="360"/>
      <c r="AU77" s="54"/>
      <c r="AV77" s="54"/>
    </row>
    <row r="78" spans="1:48" s="40" customFormat="1" ht="51" customHeight="1" x14ac:dyDescent="0.15">
      <c r="A78" s="298" t="s">
        <v>1566</v>
      </c>
      <c r="B78" s="213" t="s">
        <v>1273</v>
      </c>
      <c r="C78" s="213" t="s">
        <v>1572</v>
      </c>
      <c r="D78" s="172" t="s">
        <v>1573</v>
      </c>
      <c r="E78" s="172" t="s">
        <v>1574</v>
      </c>
      <c r="F78" s="209" t="s">
        <v>1144</v>
      </c>
      <c r="G78" s="580"/>
      <c r="H78" s="176" t="s">
        <v>47</v>
      </c>
      <c r="I78" s="176" t="s">
        <v>38</v>
      </c>
      <c r="J78" s="177" t="s">
        <v>105</v>
      </c>
      <c r="K78" s="178" t="s">
        <v>421</v>
      </c>
      <c r="L78" s="178"/>
      <c r="M78" s="178" t="s">
        <v>421</v>
      </c>
      <c r="N78" s="209" t="s">
        <v>1144</v>
      </c>
      <c r="O78" s="177"/>
      <c r="P78" s="178"/>
      <c r="Q78" s="177" t="s">
        <v>116</v>
      </c>
      <c r="R78" s="177" t="s">
        <v>1679</v>
      </c>
      <c r="S78" s="466" t="s">
        <v>1850</v>
      </c>
      <c r="T78" s="356">
        <v>521869.13</v>
      </c>
      <c r="U78" s="350">
        <f t="shared" ref="U78:U89" si="14">T78/$G$77</f>
        <v>1.5078564865645767E-3</v>
      </c>
      <c r="V78" s="357"/>
      <c r="W78" s="369"/>
      <c r="X78" s="369"/>
      <c r="Y78" s="351"/>
      <c r="Z78" s="351"/>
      <c r="AA78" s="358" t="s">
        <v>1450</v>
      </c>
      <c r="AB78" s="270" t="s">
        <v>1450</v>
      </c>
      <c r="AC78" s="354" t="s">
        <v>409</v>
      </c>
      <c r="AD78" s="354" t="s">
        <v>409</v>
      </c>
      <c r="AE78" s="354" t="s">
        <v>104</v>
      </c>
      <c r="AF78" s="354" t="s">
        <v>2063</v>
      </c>
      <c r="AG78" s="270"/>
      <c r="AH78" s="270" t="s">
        <v>35</v>
      </c>
      <c r="AI78" s="270">
        <v>2021</v>
      </c>
      <c r="AJ78" s="270">
        <v>2023</v>
      </c>
      <c r="AK78" s="270" t="s">
        <v>1852</v>
      </c>
      <c r="AL78" s="270" t="s">
        <v>1450</v>
      </c>
      <c r="AM78" s="270" t="s">
        <v>75</v>
      </c>
      <c r="AN78" s="270" t="s">
        <v>1851</v>
      </c>
      <c r="AO78" s="270" t="s">
        <v>424</v>
      </c>
      <c r="AP78" s="270" t="s">
        <v>1997</v>
      </c>
      <c r="AQ78" s="354"/>
      <c r="AR78" s="354" t="s">
        <v>2038</v>
      </c>
      <c r="AS78" s="356">
        <v>521869.13</v>
      </c>
      <c r="AT78" s="360" t="s">
        <v>1853</v>
      </c>
      <c r="AU78" s="54"/>
      <c r="AV78" s="54"/>
    </row>
    <row r="79" spans="1:48" s="40" customFormat="1" ht="51" customHeight="1" x14ac:dyDescent="0.15">
      <c r="A79" s="299" t="s">
        <v>1566</v>
      </c>
      <c r="B79" s="172" t="s">
        <v>1273</v>
      </c>
      <c r="C79" s="172" t="s">
        <v>1572</v>
      </c>
      <c r="D79" s="172" t="s">
        <v>1573</v>
      </c>
      <c r="E79" s="172" t="s">
        <v>1574</v>
      </c>
      <c r="F79" s="209" t="s">
        <v>1144</v>
      </c>
      <c r="G79" s="580"/>
      <c r="H79" s="176" t="s">
        <v>47</v>
      </c>
      <c r="I79" s="176" t="s">
        <v>38</v>
      </c>
      <c r="J79" s="177" t="s">
        <v>105</v>
      </c>
      <c r="K79" s="178" t="s">
        <v>421</v>
      </c>
      <c r="L79" s="178"/>
      <c r="M79" s="178" t="s">
        <v>421</v>
      </c>
      <c r="N79" s="209" t="s">
        <v>1144</v>
      </c>
      <c r="O79" s="177"/>
      <c r="P79" s="178"/>
      <c r="Q79" s="177" t="s">
        <v>116</v>
      </c>
      <c r="R79" s="177" t="s">
        <v>1679</v>
      </c>
      <c r="S79" s="466" t="s">
        <v>1846</v>
      </c>
      <c r="T79" s="356">
        <f>SUM(V79:Z79)</f>
        <v>27708575.872793265</v>
      </c>
      <c r="U79" s="350">
        <f t="shared" si="14"/>
        <v>8.0059450658171813E-2</v>
      </c>
      <c r="V79" s="357">
        <v>5491291.4403177546</v>
      </c>
      <c r="W79" s="357">
        <v>5491291.4403177546</v>
      </c>
      <c r="X79" s="357">
        <v>5491291.4403177546</v>
      </c>
      <c r="Y79" s="351">
        <v>8894701.5518399999</v>
      </c>
      <c r="Z79" s="351">
        <v>2340000</v>
      </c>
      <c r="AA79" s="358" t="s">
        <v>1450</v>
      </c>
      <c r="AB79" s="270" t="s">
        <v>1450</v>
      </c>
      <c r="AC79" s="354" t="s">
        <v>409</v>
      </c>
      <c r="AD79" s="354" t="s">
        <v>409</v>
      </c>
      <c r="AE79" s="354" t="s">
        <v>104</v>
      </c>
      <c r="AF79" s="354" t="s">
        <v>2063</v>
      </c>
      <c r="AG79" s="270"/>
      <c r="AH79" s="270" t="s">
        <v>35</v>
      </c>
      <c r="AI79" s="270" t="s">
        <v>2017</v>
      </c>
      <c r="AJ79" s="270">
        <v>2026</v>
      </c>
      <c r="AK79" s="270" t="s">
        <v>2484</v>
      </c>
      <c r="AL79" s="270" t="s">
        <v>1450</v>
      </c>
      <c r="AM79" s="270" t="s">
        <v>75</v>
      </c>
      <c r="AN79" s="270" t="s">
        <v>363</v>
      </c>
      <c r="AO79" s="270" t="s">
        <v>426</v>
      </c>
      <c r="AP79" s="270" t="s">
        <v>1997</v>
      </c>
      <c r="AQ79" s="354" t="s">
        <v>2068</v>
      </c>
      <c r="AR79" s="354" t="s">
        <v>2038</v>
      </c>
      <c r="AS79" s="356">
        <v>26538575.872793265</v>
      </c>
      <c r="AT79" s="360" t="s">
        <v>2485</v>
      </c>
      <c r="AU79" s="54"/>
      <c r="AV79" s="54"/>
    </row>
    <row r="80" spans="1:48" s="40" customFormat="1" ht="51" customHeight="1" x14ac:dyDescent="0.15">
      <c r="A80" s="298" t="s">
        <v>1566</v>
      </c>
      <c r="B80" s="213" t="s">
        <v>1273</v>
      </c>
      <c r="C80" s="213" t="s">
        <v>1572</v>
      </c>
      <c r="D80" s="172" t="s">
        <v>1573</v>
      </c>
      <c r="E80" s="172" t="s">
        <v>1574</v>
      </c>
      <c r="F80" s="209" t="s">
        <v>1144</v>
      </c>
      <c r="G80" s="580"/>
      <c r="H80" s="176" t="s">
        <v>47</v>
      </c>
      <c r="I80" s="176" t="s">
        <v>38</v>
      </c>
      <c r="J80" s="177" t="s">
        <v>105</v>
      </c>
      <c r="K80" s="178" t="s">
        <v>421</v>
      </c>
      <c r="L80" s="178"/>
      <c r="M80" s="178" t="s">
        <v>421</v>
      </c>
      <c r="N80" s="209" t="s">
        <v>1144</v>
      </c>
      <c r="O80" s="177"/>
      <c r="P80" s="178"/>
      <c r="Q80" s="177"/>
      <c r="R80" s="177" t="s">
        <v>1679</v>
      </c>
      <c r="S80" s="466" t="s">
        <v>1740</v>
      </c>
      <c r="T80" s="356">
        <v>0</v>
      </c>
      <c r="U80" s="350">
        <f t="shared" si="14"/>
        <v>0</v>
      </c>
      <c r="V80" s="357"/>
      <c r="W80" s="357"/>
      <c r="X80" s="357"/>
      <c r="Y80" s="351"/>
      <c r="Z80" s="351"/>
      <c r="AA80" s="358" t="s">
        <v>1741</v>
      </c>
      <c r="AB80" s="353">
        <v>280000</v>
      </c>
      <c r="AC80" s="354" t="s">
        <v>409</v>
      </c>
      <c r="AD80" s="354" t="s">
        <v>409</v>
      </c>
      <c r="AE80" s="354" t="s">
        <v>104</v>
      </c>
      <c r="AF80" s="354" t="s">
        <v>2063</v>
      </c>
      <c r="AG80" s="270" t="s">
        <v>1772</v>
      </c>
      <c r="AH80" s="270" t="s">
        <v>41</v>
      </c>
      <c r="AI80" s="270"/>
      <c r="AJ80" s="270"/>
      <c r="AK80" s="270" t="s">
        <v>1094</v>
      </c>
      <c r="AL80" s="270" t="s">
        <v>1445</v>
      </c>
      <c r="AM80" s="270" t="s">
        <v>75</v>
      </c>
      <c r="AN80" s="270"/>
      <c r="AO80" s="270"/>
      <c r="AP80" s="270" t="s">
        <v>1094</v>
      </c>
      <c r="AQ80" s="354"/>
      <c r="AR80" s="354" t="s">
        <v>2038</v>
      </c>
      <c r="AS80" s="349">
        <v>0</v>
      </c>
      <c r="AT80" s="360" t="s">
        <v>523</v>
      </c>
      <c r="AU80" s="54"/>
      <c r="AV80" s="54"/>
    </row>
    <row r="81" spans="1:48" s="40" customFormat="1" ht="51" customHeight="1" x14ac:dyDescent="0.15">
      <c r="A81" s="298" t="s">
        <v>1566</v>
      </c>
      <c r="B81" s="213" t="s">
        <v>1273</v>
      </c>
      <c r="C81" s="213" t="s">
        <v>1572</v>
      </c>
      <c r="D81" s="172" t="s">
        <v>1573</v>
      </c>
      <c r="E81" s="172" t="s">
        <v>1574</v>
      </c>
      <c r="F81" s="209" t="s">
        <v>1144</v>
      </c>
      <c r="G81" s="580"/>
      <c r="H81" s="176" t="s">
        <v>47</v>
      </c>
      <c r="I81" s="176" t="s">
        <v>38</v>
      </c>
      <c r="J81" s="177" t="s">
        <v>105</v>
      </c>
      <c r="K81" s="178" t="s">
        <v>421</v>
      </c>
      <c r="L81" s="178"/>
      <c r="M81" s="178" t="s">
        <v>421</v>
      </c>
      <c r="N81" s="209" t="s">
        <v>1144</v>
      </c>
      <c r="O81" s="177"/>
      <c r="P81" s="178"/>
      <c r="Q81" s="177" t="s">
        <v>116</v>
      </c>
      <c r="R81" s="177" t="s">
        <v>1679</v>
      </c>
      <c r="S81" s="465" t="s">
        <v>2272</v>
      </c>
      <c r="T81" s="356">
        <v>0</v>
      </c>
      <c r="U81" s="350">
        <f t="shared" ref="U81:U82" si="15">T81/$G$77</f>
        <v>0</v>
      </c>
      <c r="V81" s="351"/>
      <c r="W81" s="351"/>
      <c r="X81" s="351"/>
      <c r="Y81" s="351"/>
      <c r="Z81" s="351"/>
      <c r="AA81" s="270" t="s">
        <v>1604</v>
      </c>
      <c r="AB81" s="353">
        <v>280000</v>
      </c>
      <c r="AC81" s="354" t="s">
        <v>409</v>
      </c>
      <c r="AD81" s="354" t="s">
        <v>409</v>
      </c>
      <c r="AE81" s="270" t="s">
        <v>1083</v>
      </c>
      <c r="AF81" s="354" t="s">
        <v>2065</v>
      </c>
      <c r="AG81" s="270"/>
      <c r="AH81" s="270" t="s">
        <v>41</v>
      </c>
      <c r="AI81" s="270"/>
      <c r="AJ81" s="270"/>
      <c r="AK81" s="270" t="s">
        <v>1094</v>
      </c>
      <c r="AL81" s="270" t="s">
        <v>1446</v>
      </c>
      <c r="AM81" s="270" t="s">
        <v>75</v>
      </c>
      <c r="AN81" s="270" t="s">
        <v>1733</v>
      </c>
      <c r="AO81" s="270"/>
      <c r="AP81" s="270" t="s">
        <v>1094</v>
      </c>
      <c r="AQ81" s="354"/>
      <c r="AR81" s="354" t="s">
        <v>2038</v>
      </c>
      <c r="AS81" s="349">
        <v>0</v>
      </c>
      <c r="AT81" s="360" t="s">
        <v>523</v>
      </c>
      <c r="AU81" s="54"/>
      <c r="AV81" s="54"/>
    </row>
    <row r="82" spans="1:48" s="40" customFormat="1" ht="51" customHeight="1" x14ac:dyDescent="0.15">
      <c r="A82" s="298" t="s">
        <v>1566</v>
      </c>
      <c r="B82" s="213" t="s">
        <v>1273</v>
      </c>
      <c r="C82" s="213" t="s">
        <v>1572</v>
      </c>
      <c r="D82" s="172" t="s">
        <v>1573</v>
      </c>
      <c r="E82" s="172" t="s">
        <v>1574</v>
      </c>
      <c r="F82" s="209" t="s">
        <v>1144</v>
      </c>
      <c r="G82" s="580"/>
      <c r="H82" s="176" t="s">
        <v>47</v>
      </c>
      <c r="I82" s="176" t="s">
        <v>38</v>
      </c>
      <c r="J82" s="177" t="s">
        <v>105</v>
      </c>
      <c r="K82" s="178" t="s">
        <v>421</v>
      </c>
      <c r="L82" s="178"/>
      <c r="M82" s="178" t="s">
        <v>421</v>
      </c>
      <c r="N82" s="209" t="s">
        <v>1144</v>
      </c>
      <c r="O82" s="177"/>
      <c r="P82" s="178"/>
      <c r="Q82" s="177" t="s">
        <v>116</v>
      </c>
      <c r="R82" s="177" t="s">
        <v>1679</v>
      </c>
      <c r="S82" s="465" t="s">
        <v>866</v>
      </c>
      <c r="T82" s="356">
        <v>0</v>
      </c>
      <c r="U82" s="350">
        <f t="shared" si="15"/>
        <v>0</v>
      </c>
      <c r="V82" s="351"/>
      <c r="W82" s="351"/>
      <c r="X82" s="351"/>
      <c r="Y82" s="351"/>
      <c r="Z82" s="351"/>
      <c r="AA82" s="270" t="s">
        <v>1604</v>
      </c>
      <c r="AB82" s="353">
        <v>280000</v>
      </c>
      <c r="AC82" s="354" t="s">
        <v>409</v>
      </c>
      <c r="AD82" s="354" t="s">
        <v>409</v>
      </c>
      <c r="AE82" s="270" t="s">
        <v>398</v>
      </c>
      <c r="AF82" s="354" t="s">
        <v>2062</v>
      </c>
      <c r="AG82" s="270"/>
      <c r="AH82" s="270" t="s">
        <v>41</v>
      </c>
      <c r="AI82" s="270">
        <v>2021</v>
      </c>
      <c r="AJ82" s="270">
        <v>2024</v>
      </c>
      <c r="AK82" s="270" t="s">
        <v>880</v>
      </c>
      <c r="AL82" s="270" t="s">
        <v>1445</v>
      </c>
      <c r="AM82" s="270" t="s">
        <v>75</v>
      </c>
      <c r="AN82" s="270"/>
      <c r="AO82" s="270"/>
      <c r="AP82" s="270" t="s">
        <v>1094</v>
      </c>
      <c r="AQ82" s="354"/>
      <c r="AR82" s="354" t="s">
        <v>2038</v>
      </c>
      <c r="AS82" s="349">
        <v>0</v>
      </c>
      <c r="AT82" s="360" t="s">
        <v>523</v>
      </c>
      <c r="AU82" s="54"/>
      <c r="AV82" s="54"/>
    </row>
    <row r="83" spans="1:48" s="40" customFormat="1" ht="51" customHeight="1" x14ac:dyDescent="0.15">
      <c r="A83" s="298" t="s">
        <v>1566</v>
      </c>
      <c r="B83" s="213" t="s">
        <v>1273</v>
      </c>
      <c r="C83" s="213" t="s">
        <v>1572</v>
      </c>
      <c r="D83" s="172" t="s">
        <v>1573</v>
      </c>
      <c r="E83" s="172" t="s">
        <v>1574</v>
      </c>
      <c r="F83" s="209" t="s">
        <v>1144</v>
      </c>
      <c r="G83" s="580"/>
      <c r="H83" s="176" t="s">
        <v>47</v>
      </c>
      <c r="I83" s="176" t="s">
        <v>38</v>
      </c>
      <c r="J83" s="177" t="s">
        <v>105</v>
      </c>
      <c r="K83" s="178" t="s">
        <v>421</v>
      </c>
      <c r="L83" s="178"/>
      <c r="M83" s="178" t="s">
        <v>421</v>
      </c>
      <c r="N83" s="209" t="s">
        <v>1144</v>
      </c>
      <c r="O83" s="177"/>
      <c r="P83" s="178"/>
      <c r="Q83" s="177" t="s">
        <v>116</v>
      </c>
      <c r="R83" s="177" t="s">
        <v>1679</v>
      </c>
      <c r="S83" s="465" t="s">
        <v>2446</v>
      </c>
      <c r="T83" s="356">
        <v>0</v>
      </c>
      <c r="U83" s="350">
        <f t="shared" si="14"/>
        <v>0</v>
      </c>
      <c r="V83" s="351"/>
      <c r="W83" s="351"/>
      <c r="X83" s="351"/>
      <c r="Y83" s="351"/>
      <c r="Z83" s="351"/>
      <c r="AA83" s="270" t="s">
        <v>1604</v>
      </c>
      <c r="AB83" s="353">
        <v>280000</v>
      </c>
      <c r="AC83" s="354" t="s">
        <v>409</v>
      </c>
      <c r="AD83" s="354" t="s">
        <v>409</v>
      </c>
      <c r="AE83" s="270" t="s">
        <v>1036</v>
      </c>
      <c r="AF83" s="354" t="s">
        <v>2065</v>
      </c>
      <c r="AG83" s="270"/>
      <c r="AH83" s="270" t="s">
        <v>41</v>
      </c>
      <c r="AI83" s="270"/>
      <c r="AJ83" s="270"/>
      <c r="AK83" s="270"/>
      <c r="AL83" s="270" t="s">
        <v>1445</v>
      </c>
      <c r="AM83" s="270" t="s">
        <v>75</v>
      </c>
      <c r="AN83" s="270"/>
      <c r="AO83" s="270"/>
      <c r="AP83" s="270" t="s">
        <v>1094</v>
      </c>
      <c r="AQ83" s="354"/>
      <c r="AR83" s="354" t="s">
        <v>2038</v>
      </c>
      <c r="AS83" s="349">
        <v>0</v>
      </c>
      <c r="AT83" s="360" t="s">
        <v>2445</v>
      </c>
      <c r="AU83" s="54"/>
      <c r="AV83" s="54"/>
    </row>
    <row r="84" spans="1:48" s="40" customFormat="1" ht="51" customHeight="1" x14ac:dyDescent="0.15">
      <c r="A84" s="298" t="s">
        <v>1566</v>
      </c>
      <c r="B84" s="213" t="s">
        <v>1273</v>
      </c>
      <c r="C84" s="213" t="s">
        <v>1572</v>
      </c>
      <c r="D84" s="172" t="s">
        <v>1573</v>
      </c>
      <c r="E84" s="172" t="s">
        <v>1574</v>
      </c>
      <c r="F84" s="209" t="s">
        <v>1144</v>
      </c>
      <c r="G84" s="580"/>
      <c r="H84" s="176" t="s">
        <v>47</v>
      </c>
      <c r="I84" s="176" t="s">
        <v>38</v>
      </c>
      <c r="J84" s="177" t="s">
        <v>105</v>
      </c>
      <c r="K84" s="178" t="s">
        <v>421</v>
      </c>
      <c r="L84" s="178"/>
      <c r="M84" s="178" t="s">
        <v>421</v>
      </c>
      <c r="N84" s="209" t="s">
        <v>1144</v>
      </c>
      <c r="O84" s="177"/>
      <c r="P84" s="178"/>
      <c r="Q84" s="177" t="s">
        <v>116</v>
      </c>
      <c r="R84" s="177" t="s">
        <v>1679</v>
      </c>
      <c r="S84" s="465" t="s">
        <v>867</v>
      </c>
      <c r="T84" s="356">
        <v>0</v>
      </c>
      <c r="U84" s="350">
        <f t="shared" si="14"/>
        <v>0</v>
      </c>
      <c r="V84" s="351"/>
      <c r="W84" s="351"/>
      <c r="X84" s="351"/>
      <c r="Y84" s="351"/>
      <c r="Z84" s="351"/>
      <c r="AA84" s="270" t="s">
        <v>1645</v>
      </c>
      <c r="AB84" s="353">
        <v>280000</v>
      </c>
      <c r="AC84" s="354" t="s">
        <v>409</v>
      </c>
      <c r="AD84" s="354" t="s">
        <v>409</v>
      </c>
      <c r="AE84" s="354" t="s">
        <v>398</v>
      </c>
      <c r="AF84" s="354" t="s">
        <v>2062</v>
      </c>
      <c r="AG84" s="270"/>
      <c r="AH84" s="270" t="s">
        <v>41</v>
      </c>
      <c r="AI84" s="270">
        <v>2021</v>
      </c>
      <c r="AJ84" s="270">
        <v>2024</v>
      </c>
      <c r="AK84" s="270" t="s">
        <v>880</v>
      </c>
      <c r="AL84" s="270" t="s">
        <v>1446</v>
      </c>
      <c r="AM84" s="270" t="s">
        <v>75</v>
      </c>
      <c r="AN84" s="270"/>
      <c r="AO84" s="270"/>
      <c r="AP84" s="270" t="s">
        <v>1094</v>
      </c>
      <c r="AQ84" s="354"/>
      <c r="AR84" s="354" t="s">
        <v>2038</v>
      </c>
      <c r="AS84" s="349">
        <v>0</v>
      </c>
      <c r="AT84" s="360" t="s">
        <v>523</v>
      </c>
      <c r="AU84" s="54"/>
      <c r="AV84" s="54"/>
    </row>
    <row r="85" spans="1:48" s="40" customFormat="1" ht="51" customHeight="1" x14ac:dyDescent="0.15">
      <c r="A85" s="298" t="s">
        <v>1566</v>
      </c>
      <c r="B85" s="213" t="s">
        <v>1273</v>
      </c>
      <c r="C85" s="213" t="s">
        <v>1572</v>
      </c>
      <c r="D85" s="172" t="s">
        <v>1573</v>
      </c>
      <c r="E85" s="172" t="s">
        <v>1574</v>
      </c>
      <c r="F85" s="209" t="s">
        <v>1144</v>
      </c>
      <c r="G85" s="580"/>
      <c r="H85" s="176" t="s">
        <v>47</v>
      </c>
      <c r="I85" s="176" t="s">
        <v>38</v>
      </c>
      <c r="J85" s="177" t="s">
        <v>105</v>
      </c>
      <c r="K85" s="178" t="s">
        <v>421</v>
      </c>
      <c r="L85" s="178"/>
      <c r="M85" s="178" t="s">
        <v>421</v>
      </c>
      <c r="N85" s="209" t="s">
        <v>1144</v>
      </c>
      <c r="O85" s="177"/>
      <c r="P85" s="178"/>
      <c r="Q85" s="177" t="s">
        <v>116</v>
      </c>
      <c r="R85" s="177" t="s">
        <v>1679</v>
      </c>
      <c r="S85" s="465" t="s">
        <v>505</v>
      </c>
      <c r="T85" s="356">
        <v>10552975.869999999</v>
      </c>
      <c r="U85" s="350">
        <f t="shared" ref="U85:U87" si="16">T85/$G$77</f>
        <v>3.0491117798324183E-2</v>
      </c>
      <c r="V85" s="367"/>
      <c r="W85" s="351">
        <v>695454.21</v>
      </c>
      <c r="X85" s="352"/>
      <c r="Y85" s="351">
        <v>952467.78275999997</v>
      </c>
      <c r="Z85" s="351">
        <v>87938.760000000009</v>
      </c>
      <c r="AA85" s="270" t="s">
        <v>1450</v>
      </c>
      <c r="AB85" s="370" t="s">
        <v>1450</v>
      </c>
      <c r="AC85" s="354" t="s">
        <v>409</v>
      </c>
      <c r="AD85" s="354" t="s">
        <v>409</v>
      </c>
      <c r="AE85" s="354" t="s">
        <v>104</v>
      </c>
      <c r="AF85" s="354" t="s">
        <v>2063</v>
      </c>
      <c r="AG85" s="270"/>
      <c r="AH85" s="270" t="s">
        <v>35</v>
      </c>
      <c r="AI85" s="270">
        <v>2021</v>
      </c>
      <c r="AJ85" s="270">
        <v>2026</v>
      </c>
      <c r="AK85" s="270" t="s">
        <v>2486</v>
      </c>
      <c r="AL85" s="270" t="s">
        <v>1450</v>
      </c>
      <c r="AM85" s="270" t="s">
        <v>75</v>
      </c>
      <c r="AN85" s="270" t="s">
        <v>1733</v>
      </c>
      <c r="AO85" s="270" t="s">
        <v>426</v>
      </c>
      <c r="AP85" s="270" t="s">
        <v>1996</v>
      </c>
      <c r="AQ85" s="354" t="s">
        <v>2068</v>
      </c>
      <c r="AR85" s="354" t="s">
        <v>2038</v>
      </c>
      <c r="AS85" s="349">
        <v>10552975.869999999</v>
      </c>
      <c r="AT85" s="360" t="s">
        <v>2487</v>
      </c>
      <c r="AU85" s="54"/>
      <c r="AV85" s="54"/>
    </row>
    <row r="86" spans="1:48" s="40" customFormat="1" ht="85" customHeight="1" x14ac:dyDescent="0.15">
      <c r="A86" s="298" t="s">
        <v>1566</v>
      </c>
      <c r="B86" s="214" t="s">
        <v>1273</v>
      </c>
      <c r="C86" s="214" t="s">
        <v>1572</v>
      </c>
      <c r="D86" s="428" t="s">
        <v>1573</v>
      </c>
      <c r="E86" s="428" t="s">
        <v>1574</v>
      </c>
      <c r="F86" s="209" t="s">
        <v>1144</v>
      </c>
      <c r="G86" s="580"/>
      <c r="H86" s="176" t="s">
        <v>47</v>
      </c>
      <c r="I86" s="176" t="s">
        <v>38</v>
      </c>
      <c r="J86" s="177" t="s">
        <v>105</v>
      </c>
      <c r="K86" s="178" t="s">
        <v>421</v>
      </c>
      <c r="L86" s="178"/>
      <c r="M86" s="178" t="s">
        <v>421</v>
      </c>
      <c r="N86" s="209" t="s">
        <v>1144</v>
      </c>
      <c r="O86" s="177"/>
      <c r="P86" s="178"/>
      <c r="Q86" s="177" t="s">
        <v>116</v>
      </c>
      <c r="R86" s="177" t="s">
        <v>1679</v>
      </c>
      <c r="S86" s="466" t="s">
        <v>2152</v>
      </c>
      <c r="T86" s="356">
        <f>SUM(V86:Z86)</f>
        <v>894917.98479999998</v>
      </c>
      <c r="U86" s="350">
        <f t="shared" si="16"/>
        <v>2.5857208459982664E-3</v>
      </c>
      <c r="V86" s="371">
        <v>168847.61</v>
      </c>
      <c r="W86" s="371">
        <v>168847.61</v>
      </c>
      <c r="X86" s="371"/>
      <c r="Y86" s="351">
        <v>168629.06112</v>
      </c>
      <c r="Z86" s="351">
        <v>388593.70367999998</v>
      </c>
      <c r="AA86" s="270" t="s">
        <v>1450</v>
      </c>
      <c r="AB86" s="370" t="s">
        <v>1450</v>
      </c>
      <c r="AC86" s="354" t="s">
        <v>409</v>
      </c>
      <c r="AD86" s="354" t="s">
        <v>409</v>
      </c>
      <c r="AE86" s="354" t="s">
        <v>104</v>
      </c>
      <c r="AF86" s="354" t="s">
        <v>2063</v>
      </c>
      <c r="AG86" s="270"/>
      <c r="AH86" s="270" t="s">
        <v>35</v>
      </c>
      <c r="AI86" s="270" t="s">
        <v>2017</v>
      </c>
      <c r="AJ86" s="270">
        <v>2026</v>
      </c>
      <c r="AK86" s="270" t="s">
        <v>2488</v>
      </c>
      <c r="AL86" s="270" t="s">
        <v>1450</v>
      </c>
      <c r="AM86" s="270" t="s">
        <v>75</v>
      </c>
      <c r="AN86" s="270" t="s">
        <v>167</v>
      </c>
      <c r="AO86" s="270" t="s">
        <v>531</v>
      </c>
      <c r="AP86" s="270" t="s">
        <v>531</v>
      </c>
      <c r="AQ86" s="354" t="s">
        <v>2068</v>
      </c>
      <c r="AR86" s="354" t="s">
        <v>2038</v>
      </c>
      <c r="AS86" s="349">
        <v>894917.98479999998</v>
      </c>
      <c r="AT86" s="355" t="s">
        <v>2489</v>
      </c>
      <c r="AU86" s="54"/>
      <c r="AV86" s="54"/>
    </row>
    <row r="87" spans="1:48" s="40" customFormat="1" ht="85" customHeight="1" x14ac:dyDescent="0.15">
      <c r="A87" s="298" t="s">
        <v>1566</v>
      </c>
      <c r="B87" s="214" t="s">
        <v>1273</v>
      </c>
      <c r="C87" s="214" t="s">
        <v>1572</v>
      </c>
      <c r="D87" s="428" t="s">
        <v>1573</v>
      </c>
      <c r="E87" s="428" t="s">
        <v>1574</v>
      </c>
      <c r="F87" s="209" t="s">
        <v>1144</v>
      </c>
      <c r="G87" s="580"/>
      <c r="H87" s="176" t="s">
        <v>47</v>
      </c>
      <c r="I87" s="176" t="s">
        <v>38</v>
      </c>
      <c r="J87" s="177" t="s">
        <v>105</v>
      </c>
      <c r="K87" s="178" t="s">
        <v>421</v>
      </c>
      <c r="L87" s="178"/>
      <c r="M87" s="178" t="s">
        <v>421</v>
      </c>
      <c r="N87" s="209" t="s">
        <v>1144</v>
      </c>
      <c r="O87" s="177"/>
      <c r="P87" s="178"/>
      <c r="Q87" s="177" t="s">
        <v>116</v>
      </c>
      <c r="R87" s="177" t="s">
        <v>1679</v>
      </c>
      <c r="S87" s="466" t="s">
        <v>2347</v>
      </c>
      <c r="T87" s="356">
        <f>SUM(V87:Z87)</f>
        <v>4185935.2173600001</v>
      </c>
      <c r="U87" s="350">
        <f t="shared" si="16"/>
        <v>1.2094583118636232E-2</v>
      </c>
      <c r="V87" s="371"/>
      <c r="W87" s="371"/>
      <c r="X87" s="371"/>
      <c r="Y87" s="351">
        <v>1496753.3022</v>
      </c>
      <c r="Z87" s="351">
        <v>2689181.9151600003</v>
      </c>
      <c r="AA87" s="270" t="s">
        <v>1450</v>
      </c>
      <c r="AB87" s="370" t="s">
        <v>1450</v>
      </c>
      <c r="AC87" s="354" t="s">
        <v>409</v>
      </c>
      <c r="AD87" s="354" t="s">
        <v>409</v>
      </c>
      <c r="AE87" s="354" t="s">
        <v>2349</v>
      </c>
      <c r="AF87" s="354" t="s">
        <v>2062</v>
      </c>
      <c r="AG87" s="270"/>
      <c r="AH87" s="270" t="s">
        <v>35</v>
      </c>
      <c r="AI87" s="270">
        <v>2023</v>
      </c>
      <c r="AJ87" s="270">
        <v>2026</v>
      </c>
      <c r="AK87" s="270" t="s">
        <v>2490</v>
      </c>
      <c r="AL87" s="270" t="s">
        <v>1450</v>
      </c>
      <c r="AM87" s="270" t="s">
        <v>75</v>
      </c>
      <c r="AN87" s="270" t="s">
        <v>2140</v>
      </c>
      <c r="AO87" s="270" t="s">
        <v>426</v>
      </c>
      <c r="AP87" s="270" t="s">
        <v>1997</v>
      </c>
      <c r="AQ87" s="354" t="s">
        <v>2068</v>
      </c>
      <c r="AR87" s="354" t="s">
        <v>2038</v>
      </c>
      <c r="AS87" s="349">
        <v>4185935.2173600001</v>
      </c>
      <c r="AT87" s="355" t="s">
        <v>2350</v>
      </c>
      <c r="AU87" s="54"/>
      <c r="AV87" s="54"/>
    </row>
    <row r="88" spans="1:48" s="40" customFormat="1" ht="85" customHeight="1" x14ac:dyDescent="0.15">
      <c r="A88" s="298" t="s">
        <v>1566</v>
      </c>
      <c r="B88" s="214" t="s">
        <v>1273</v>
      </c>
      <c r="C88" s="214" t="s">
        <v>1572</v>
      </c>
      <c r="D88" s="428" t="s">
        <v>1573</v>
      </c>
      <c r="E88" s="428" t="s">
        <v>1574</v>
      </c>
      <c r="F88" s="209" t="s">
        <v>1144</v>
      </c>
      <c r="G88" s="580"/>
      <c r="H88" s="176" t="s">
        <v>47</v>
      </c>
      <c r="I88" s="176" t="s">
        <v>38</v>
      </c>
      <c r="J88" s="177" t="s">
        <v>105</v>
      </c>
      <c r="K88" s="178" t="s">
        <v>421</v>
      </c>
      <c r="L88" s="178"/>
      <c r="M88" s="178" t="s">
        <v>421</v>
      </c>
      <c r="N88" s="209" t="s">
        <v>1144</v>
      </c>
      <c r="O88" s="177"/>
      <c r="P88" s="178"/>
      <c r="Q88" s="177" t="s">
        <v>116</v>
      </c>
      <c r="R88" s="177" t="s">
        <v>1679</v>
      </c>
      <c r="S88" s="466" t="s">
        <v>2364</v>
      </c>
      <c r="T88" s="356">
        <f>SUM(V88:Z88)</f>
        <v>7676163.1580399992</v>
      </c>
      <c r="U88" s="350">
        <f t="shared" ref="U88" si="17">T88/$G$77</f>
        <v>2.2179032528286621E-2</v>
      </c>
      <c r="V88" s="371"/>
      <c r="W88" s="371"/>
      <c r="X88" s="371"/>
      <c r="Y88" s="351">
        <v>2192589.0526799997</v>
      </c>
      <c r="Z88" s="351">
        <v>5483574.1053599995</v>
      </c>
      <c r="AA88" s="270" t="s">
        <v>1450</v>
      </c>
      <c r="AB88" s="370" t="s">
        <v>1450</v>
      </c>
      <c r="AC88" s="354" t="s">
        <v>409</v>
      </c>
      <c r="AD88" s="354" t="s">
        <v>409</v>
      </c>
      <c r="AE88" s="354" t="s">
        <v>2365</v>
      </c>
      <c r="AF88" s="354" t="s">
        <v>2062</v>
      </c>
      <c r="AG88" s="270"/>
      <c r="AH88" s="270" t="s">
        <v>35</v>
      </c>
      <c r="AI88" s="270">
        <v>2023</v>
      </c>
      <c r="AJ88" s="270">
        <v>2026</v>
      </c>
      <c r="AK88" s="270" t="s">
        <v>2490</v>
      </c>
      <c r="AL88" s="270" t="s">
        <v>1450</v>
      </c>
      <c r="AM88" s="270" t="s">
        <v>75</v>
      </c>
      <c r="AN88" s="270" t="s">
        <v>167</v>
      </c>
      <c r="AO88" s="270" t="s">
        <v>531</v>
      </c>
      <c r="AP88" s="270" t="s">
        <v>531</v>
      </c>
      <c r="AQ88" s="354" t="s">
        <v>2068</v>
      </c>
      <c r="AR88" s="354" t="s">
        <v>2038</v>
      </c>
      <c r="AS88" s="349">
        <v>7676163.1580400001</v>
      </c>
      <c r="AT88" s="355" t="s">
        <v>2366</v>
      </c>
      <c r="AU88" s="54"/>
      <c r="AV88" s="54"/>
    </row>
    <row r="89" spans="1:48" s="40" customFormat="1" ht="85" customHeight="1" x14ac:dyDescent="0.15">
      <c r="A89" s="298" t="s">
        <v>1566</v>
      </c>
      <c r="B89" s="214" t="s">
        <v>1273</v>
      </c>
      <c r="C89" s="214" t="s">
        <v>1572</v>
      </c>
      <c r="D89" s="428" t="s">
        <v>1573</v>
      </c>
      <c r="E89" s="428" t="s">
        <v>1574</v>
      </c>
      <c r="F89" s="209" t="s">
        <v>1144</v>
      </c>
      <c r="G89" s="581"/>
      <c r="H89" s="176" t="s">
        <v>47</v>
      </c>
      <c r="I89" s="176" t="s">
        <v>38</v>
      </c>
      <c r="J89" s="177" t="s">
        <v>105</v>
      </c>
      <c r="K89" s="178" t="s">
        <v>421</v>
      </c>
      <c r="L89" s="178"/>
      <c r="M89" s="178" t="s">
        <v>421</v>
      </c>
      <c r="N89" s="209" t="s">
        <v>1144</v>
      </c>
      <c r="O89" s="177"/>
      <c r="P89" s="178"/>
      <c r="Q89" s="177" t="s">
        <v>116</v>
      </c>
      <c r="R89" s="177" t="s">
        <v>1679</v>
      </c>
      <c r="S89" s="466" t="s">
        <v>2202</v>
      </c>
      <c r="T89" s="349">
        <v>1308000</v>
      </c>
      <c r="U89" s="350">
        <f t="shared" si="14"/>
        <v>3.7792545507078878E-3</v>
      </c>
      <c r="V89" s="371"/>
      <c r="W89" s="371"/>
      <c r="X89" s="371"/>
      <c r="Y89" s="371"/>
      <c r="Z89" s="371"/>
      <c r="AA89" s="270" t="s">
        <v>1450</v>
      </c>
      <c r="AB89" s="370" t="s">
        <v>1450</v>
      </c>
      <c r="AC89" s="354" t="s">
        <v>409</v>
      </c>
      <c r="AD89" s="354" t="s">
        <v>409</v>
      </c>
      <c r="AE89" s="354" t="s">
        <v>104</v>
      </c>
      <c r="AF89" s="354" t="s">
        <v>2063</v>
      </c>
      <c r="AG89" s="270"/>
      <c r="AH89" s="270" t="s">
        <v>35</v>
      </c>
      <c r="AI89" s="270">
        <v>2023</v>
      </c>
      <c r="AJ89" s="270">
        <v>2026</v>
      </c>
      <c r="AK89" s="270" t="s">
        <v>2491</v>
      </c>
      <c r="AL89" s="270" t="s">
        <v>1450</v>
      </c>
      <c r="AM89" s="270" t="s">
        <v>75</v>
      </c>
      <c r="AN89" s="270" t="s">
        <v>2191</v>
      </c>
      <c r="AO89" s="270" t="s">
        <v>426</v>
      </c>
      <c r="AP89" s="270" t="s">
        <v>1997</v>
      </c>
      <c r="AQ89" s="354" t="s">
        <v>2068</v>
      </c>
      <c r="AR89" s="354" t="s">
        <v>2038</v>
      </c>
      <c r="AS89" s="349">
        <v>1308000</v>
      </c>
      <c r="AT89" s="355" t="s">
        <v>2192</v>
      </c>
      <c r="AU89" s="54"/>
      <c r="AV89" s="54"/>
    </row>
    <row r="90" spans="1:48" s="40" customFormat="1" ht="182" x14ac:dyDescent="0.15">
      <c r="A90" s="298" t="s">
        <v>1566</v>
      </c>
      <c r="B90" s="184" t="s">
        <v>1274</v>
      </c>
      <c r="C90" s="184" t="s">
        <v>1459</v>
      </c>
      <c r="D90" s="184" t="s">
        <v>99</v>
      </c>
      <c r="E90" s="182" t="s">
        <v>1575</v>
      </c>
      <c r="F90" s="209" t="s">
        <v>1144</v>
      </c>
      <c r="G90" s="579">
        <v>2261000</v>
      </c>
      <c r="H90" s="176" t="s">
        <v>47</v>
      </c>
      <c r="I90" s="176" t="s">
        <v>38</v>
      </c>
      <c r="J90" s="177" t="s">
        <v>105</v>
      </c>
      <c r="K90" s="178" t="s">
        <v>421</v>
      </c>
      <c r="L90" s="178" t="s">
        <v>421</v>
      </c>
      <c r="M90" s="178" t="s">
        <v>421</v>
      </c>
      <c r="N90" s="209" t="s">
        <v>1144</v>
      </c>
      <c r="O90" s="177"/>
      <c r="P90" s="429" t="s">
        <v>181</v>
      </c>
      <c r="Q90" s="177" t="s">
        <v>117</v>
      </c>
      <c r="R90" s="177" t="s">
        <v>1679</v>
      </c>
      <c r="S90" s="466" t="s">
        <v>180</v>
      </c>
      <c r="T90" s="356">
        <f>SUM(V90:Z90)</f>
        <v>61863013.04526116</v>
      </c>
      <c r="U90" s="350">
        <f>T90/$G$90</f>
        <v>27.360908025325589</v>
      </c>
      <c r="V90" s="357">
        <v>33942608.048481159</v>
      </c>
      <c r="W90" s="371">
        <v>21062642.5</v>
      </c>
      <c r="X90" s="352"/>
      <c r="Y90" s="351">
        <v>4729920.8322599996</v>
      </c>
      <c r="Z90" s="352">
        <v>2127841.6645200001</v>
      </c>
      <c r="AA90" s="358" t="s">
        <v>1450</v>
      </c>
      <c r="AB90" s="270" t="s">
        <v>1450</v>
      </c>
      <c r="AC90" s="354" t="s">
        <v>409</v>
      </c>
      <c r="AD90" s="354" t="s">
        <v>409</v>
      </c>
      <c r="AE90" s="354" t="s">
        <v>104</v>
      </c>
      <c r="AF90" s="354" t="s">
        <v>2063</v>
      </c>
      <c r="AG90" s="270"/>
      <c r="AH90" s="270" t="s">
        <v>35</v>
      </c>
      <c r="AI90" s="270" t="s">
        <v>2017</v>
      </c>
      <c r="AJ90" s="270">
        <v>2026</v>
      </c>
      <c r="AK90" s="270" t="s">
        <v>2492</v>
      </c>
      <c r="AL90" s="270" t="s">
        <v>1450</v>
      </c>
      <c r="AM90" s="270" t="s">
        <v>75</v>
      </c>
      <c r="AN90" s="270" t="s">
        <v>190</v>
      </c>
      <c r="AO90" s="270" t="s">
        <v>426</v>
      </c>
      <c r="AP90" s="270" t="s">
        <v>1997</v>
      </c>
      <c r="AQ90" s="354"/>
      <c r="AR90" s="354" t="s">
        <v>2617</v>
      </c>
      <c r="AS90" s="356">
        <v>61863013.045261152</v>
      </c>
      <c r="AT90" s="355" t="s">
        <v>2493</v>
      </c>
      <c r="AU90" s="54"/>
      <c r="AV90" s="54"/>
    </row>
    <row r="91" spans="1:48" s="40" customFormat="1" ht="182" x14ac:dyDescent="0.15">
      <c r="A91" s="298" t="s">
        <v>1566</v>
      </c>
      <c r="B91" s="213" t="s">
        <v>1274</v>
      </c>
      <c r="C91" s="213" t="s">
        <v>1459</v>
      </c>
      <c r="D91" s="172" t="s">
        <v>99</v>
      </c>
      <c r="E91" s="174" t="s">
        <v>1575</v>
      </c>
      <c r="F91" s="209" t="s">
        <v>1144</v>
      </c>
      <c r="G91" s="580"/>
      <c r="H91" s="176" t="s">
        <v>47</v>
      </c>
      <c r="I91" s="176" t="s">
        <v>38</v>
      </c>
      <c r="J91" s="177" t="s">
        <v>105</v>
      </c>
      <c r="K91" s="178" t="s">
        <v>421</v>
      </c>
      <c r="L91" s="178"/>
      <c r="M91" s="178" t="s">
        <v>421</v>
      </c>
      <c r="N91" s="209" t="s">
        <v>1144</v>
      </c>
      <c r="O91" s="177"/>
      <c r="P91" s="178"/>
      <c r="Q91" s="177" t="s">
        <v>117</v>
      </c>
      <c r="R91" s="177" t="s">
        <v>1679</v>
      </c>
      <c r="S91" s="466" t="s">
        <v>2147</v>
      </c>
      <c r="T91" s="356">
        <f>SUM(V91:Z91)</f>
        <v>7871239.6773600001</v>
      </c>
      <c r="U91" s="350">
        <f>T91/$G$90</f>
        <v>3.4813090125431225</v>
      </c>
      <c r="V91" s="357">
        <v>430517.7</v>
      </c>
      <c r="W91" s="357">
        <v>430517.7</v>
      </c>
      <c r="X91" s="357">
        <v>430517.7</v>
      </c>
      <c r="Y91" s="371">
        <v>1141905.9834</v>
      </c>
      <c r="Z91" s="371">
        <v>5437780.5939600002</v>
      </c>
      <c r="AA91" s="358" t="s">
        <v>1450</v>
      </c>
      <c r="AB91" s="270" t="s">
        <v>1450</v>
      </c>
      <c r="AC91" s="354" t="s">
        <v>409</v>
      </c>
      <c r="AD91" s="354" t="s">
        <v>409</v>
      </c>
      <c r="AE91" s="354" t="s">
        <v>104</v>
      </c>
      <c r="AF91" s="354" t="s">
        <v>2063</v>
      </c>
      <c r="AG91" s="270"/>
      <c r="AH91" s="270" t="s">
        <v>35</v>
      </c>
      <c r="AI91" s="270">
        <v>2021</v>
      </c>
      <c r="AJ91" s="270">
        <v>2026</v>
      </c>
      <c r="AK91" s="270" t="s">
        <v>2494</v>
      </c>
      <c r="AL91" s="270" t="s">
        <v>1450</v>
      </c>
      <c r="AM91" s="270" t="s">
        <v>75</v>
      </c>
      <c r="AN91" s="270" t="s">
        <v>167</v>
      </c>
      <c r="AO91" s="270" t="s">
        <v>531</v>
      </c>
      <c r="AP91" s="270" t="s">
        <v>531</v>
      </c>
      <c r="AQ91" s="354" t="s">
        <v>2068</v>
      </c>
      <c r="AR91" s="354" t="s">
        <v>2617</v>
      </c>
      <c r="AS91" s="356">
        <v>16737080.981377855</v>
      </c>
      <c r="AT91" s="360" t="s">
        <v>2495</v>
      </c>
      <c r="AU91" s="54"/>
      <c r="AV91" s="54"/>
    </row>
    <row r="92" spans="1:48" s="40" customFormat="1" ht="182" x14ac:dyDescent="0.15">
      <c r="A92" s="298" t="s">
        <v>1566</v>
      </c>
      <c r="B92" s="213" t="s">
        <v>1274</v>
      </c>
      <c r="C92" s="213" t="s">
        <v>1459</v>
      </c>
      <c r="D92" s="172" t="s">
        <v>99</v>
      </c>
      <c r="E92" s="174" t="s">
        <v>1575</v>
      </c>
      <c r="F92" s="209" t="s">
        <v>1144</v>
      </c>
      <c r="G92" s="580"/>
      <c r="H92" s="176" t="s">
        <v>47</v>
      </c>
      <c r="I92" s="176" t="s">
        <v>38</v>
      </c>
      <c r="J92" s="177" t="s">
        <v>105</v>
      </c>
      <c r="K92" s="178" t="s">
        <v>421</v>
      </c>
      <c r="L92" s="178"/>
      <c r="M92" s="178" t="s">
        <v>421</v>
      </c>
      <c r="N92" s="209" t="s">
        <v>1144</v>
      </c>
      <c r="O92" s="177"/>
      <c r="P92" s="178"/>
      <c r="Q92" s="177" t="s">
        <v>117</v>
      </c>
      <c r="R92" s="177" t="s">
        <v>1679</v>
      </c>
      <c r="S92" s="466" t="s">
        <v>655</v>
      </c>
      <c r="T92" s="356">
        <v>191392.66130273131</v>
      </c>
      <c r="U92" s="350">
        <f t="shared" ref="U92:U113" si="18">T92/$G$90</f>
        <v>8.4649562716820573E-2</v>
      </c>
      <c r="V92" s="351"/>
      <c r="W92" s="371"/>
      <c r="X92" s="352"/>
      <c r="Y92" s="351"/>
      <c r="Z92" s="352"/>
      <c r="AA92" s="358" t="s">
        <v>1450</v>
      </c>
      <c r="AB92" s="270" t="s">
        <v>1450</v>
      </c>
      <c r="AC92" s="354" t="s">
        <v>409</v>
      </c>
      <c r="AD92" s="354" t="s">
        <v>409</v>
      </c>
      <c r="AE92" s="354" t="s">
        <v>665</v>
      </c>
      <c r="AF92" s="354" t="s">
        <v>2065</v>
      </c>
      <c r="AG92" s="270"/>
      <c r="AH92" s="270" t="s">
        <v>37</v>
      </c>
      <c r="AI92" s="270">
        <v>2020</v>
      </c>
      <c r="AJ92" s="270">
        <v>2022</v>
      </c>
      <c r="AK92" s="270" t="s">
        <v>666</v>
      </c>
      <c r="AL92" s="270" t="s">
        <v>1450</v>
      </c>
      <c r="AM92" s="270" t="s">
        <v>75</v>
      </c>
      <c r="AN92" s="270" t="s">
        <v>135</v>
      </c>
      <c r="AO92" s="270" t="s">
        <v>531</v>
      </c>
      <c r="AP92" s="270" t="s">
        <v>531</v>
      </c>
      <c r="AQ92" s="354"/>
      <c r="AR92" s="354" t="s">
        <v>2617</v>
      </c>
      <c r="AS92" s="356">
        <v>191392.66130273131</v>
      </c>
      <c r="AT92" s="360"/>
      <c r="AU92" s="54"/>
      <c r="AV92" s="54"/>
    </row>
    <row r="93" spans="1:48" s="40" customFormat="1" ht="182" x14ac:dyDescent="0.15">
      <c r="A93" s="298" t="s">
        <v>1566</v>
      </c>
      <c r="B93" s="213" t="s">
        <v>1274</v>
      </c>
      <c r="C93" s="213" t="s">
        <v>1459</v>
      </c>
      <c r="D93" s="172" t="s">
        <v>99</v>
      </c>
      <c r="E93" s="174" t="s">
        <v>1575</v>
      </c>
      <c r="F93" s="209" t="s">
        <v>1144</v>
      </c>
      <c r="G93" s="580"/>
      <c r="H93" s="176" t="s">
        <v>47</v>
      </c>
      <c r="I93" s="176" t="s">
        <v>38</v>
      </c>
      <c r="J93" s="177" t="s">
        <v>105</v>
      </c>
      <c r="K93" s="178" t="s">
        <v>421</v>
      </c>
      <c r="L93" s="178"/>
      <c r="M93" s="178" t="s">
        <v>421</v>
      </c>
      <c r="N93" s="209" t="s">
        <v>1144</v>
      </c>
      <c r="O93" s="177"/>
      <c r="P93" s="178"/>
      <c r="Q93" s="177" t="s">
        <v>117</v>
      </c>
      <c r="R93" s="177" t="s">
        <v>1679</v>
      </c>
      <c r="S93" s="466" t="s">
        <v>182</v>
      </c>
      <c r="T93" s="356">
        <f>SUM(V93:Z93)</f>
        <v>29903684.579404734</v>
      </c>
      <c r="U93" s="350">
        <f t="shared" si="18"/>
        <v>13.225866687043226</v>
      </c>
      <c r="V93" s="357">
        <v>9775944.527201578</v>
      </c>
      <c r="W93" s="372">
        <v>9775944.527201578</v>
      </c>
      <c r="X93" s="357">
        <v>9775944.527201578</v>
      </c>
      <c r="Y93" s="357">
        <v>575850.99780000001</v>
      </c>
      <c r="Z93" s="357"/>
      <c r="AA93" s="358" t="s">
        <v>1450</v>
      </c>
      <c r="AB93" s="270" t="s">
        <v>1450</v>
      </c>
      <c r="AC93" s="354" t="s">
        <v>409</v>
      </c>
      <c r="AD93" s="354" t="s">
        <v>409</v>
      </c>
      <c r="AE93" s="354" t="s">
        <v>104</v>
      </c>
      <c r="AF93" s="354" t="s">
        <v>2063</v>
      </c>
      <c r="AG93" s="270"/>
      <c r="AH93" s="270" t="s">
        <v>35</v>
      </c>
      <c r="AI93" s="270" t="s">
        <v>2017</v>
      </c>
      <c r="AJ93" s="270">
        <v>2026</v>
      </c>
      <c r="AK93" s="270" t="s">
        <v>183</v>
      </c>
      <c r="AL93" s="270" t="s">
        <v>1450</v>
      </c>
      <c r="AM93" s="270" t="s">
        <v>75</v>
      </c>
      <c r="AN93" s="270" t="s">
        <v>188</v>
      </c>
      <c r="AO93" s="270" t="s">
        <v>426</v>
      </c>
      <c r="AP93" s="270" t="s">
        <v>1997</v>
      </c>
      <c r="AQ93" s="354"/>
      <c r="AR93" s="354" t="s">
        <v>2617</v>
      </c>
      <c r="AS93" s="356">
        <v>48879722.63600789</v>
      </c>
      <c r="AT93" s="360" t="s">
        <v>2496</v>
      </c>
      <c r="AU93" s="54"/>
      <c r="AV93" s="54"/>
    </row>
    <row r="94" spans="1:48" s="40" customFormat="1" ht="98" x14ac:dyDescent="0.15">
      <c r="A94" s="298" t="s">
        <v>1566</v>
      </c>
      <c r="B94" s="213" t="s">
        <v>1274</v>
      </c>
      <c r="C94" s="213" t="s">
        <v>1459</v>
      </c>
      <c r="D94" s="172" t="s">
        <v>99</v>
      </c>
      <c r="E94" s="174" t="s">
        <v>1575</v>
      </c>
      <c r="F94" s="209" t="s">
        <v>1144</v>
      </c>
      <c r="G94" s="580"/>
      <c r="H94" s="176" t="s">
        <v>47</v>
      </c>
      <c r="I94" s="176" t="s">
        <v>38</v>
      </c>
      <c r="J94" s="177" t="s">
        <v>105</v>
      </c>
      <c r="K94" s="178" t="s">
        <v>421</v>
      </c>
      <c r="L94" s="178"/>
      <c r="M94" s="178" t="s">
        <v>421</v>
      </c>
      <c r="N94" s="209" t="s">
        <v>1144</v>
      </c>
      <c r="O94" s="177"/>
      <c r="P94" s="178"/>
      <c r="Q94" s="177" t="s">
        <v>117</v>
      </c>
      <c r="R94" s="177" t="s">
        <v>1893</v>
      </c>
      <c r="S94" s="466" t="s">
        <v>2150</v>
      </c>
      <c r="T94" s="356">
        <f>SUM(V94:Z94)</f>
        <v>17592144.18</v>
      </c>
      <c r="U94" s="350">
        <f t="shared" si="18"/>
        <v>7.7806918089341002</v>
      </c>
      <c r="V94" s="357"/>
      <c r="W94" s="372"/>
      <c r="X94" s="372"/>
      <c r="Y94" s="357">
        <v>5107847.9399999995</v>
      </c>
      <c r="Z94" s="357">
        <v>12484296.239999998</v>
      </c>
      <c r="AA94" s="358" t="s">
        <v>1450</v>
      </c>
      <c r="AB94" s="270" t="s">
        <v>1450</v>
      </c>
      <c r="AC94" s="354" t="s">
        <v>409</v>
      </c>
      <c r="AD94" s="354" t="s">
        <v>409</v>
      </c>
      <c r="AE94" s="354" t="s">
        <v>104</v>
      </c>
      <c r="AF94" s="354" t="s">
        <v>2063</v>
      </c>
      <c r="AG94" s="270"/>
      <c r="AH94" s="270" t="s">
        <v>35</v>
      </c>
      <c r="AI94" s="270">
        <v>2023</v>
      </c>
      <c r="AJ94" s="270">
        <v>2026</v>
      </c>
      <c r="AK94" s="270" t="s">
        <v>2129</v>
      </c>
      <c r="AL94" s="270" t="s">
        <v>1450</v>
      </c>
      <c r="AM94" s="270" t="s">
        <v>75</v>
      </c>
      <c r="AN94" s="270" t="s">
        <v>188</v>
      </c>
      <c r="AO94" s="270" t="s">
        <v>426</v>
      </c>
      <c r="AP94" s="270" t="s">
        <v>1997</v>
      </c>
      <c r="AQ94" s="354"/>
      <c r="AR94" s="354" t="s">
        <v>2617</v>
      </c>
      <c r="AS94" s="356">
        <v>17592144.18</v>
      </c>
      <c r="AT94" s="360" t="s">
        <v>2497</v>
      </c>
      <c r="AU94" s="54"/>
      <c r="AV94" s="54"/>
    </row>
    <row r="95" spans="1:48" s="40" customFormat="1" ht="98" x14ac:dyDescent="0.15">
      <c r="A95" s="298" t="s">
        <v>1566</v>
      </c>
      <c r="B95" s="213" t="s">
        <v>1274</v>
      </c>
      <c r="C95" s="213" t="s">
        <v>1459</v>
      </c>
      <c r="D95" s="172" t="s">
        <v>99</v>
      </c>
      <c r="E95" s="174" t="s">
        <v>1575</v>
      </c>
      <c r="F95" s="209" t="s">
        <v>1144</v>
      </c>
      <c r="G95" s="580"/>
      <c r="H95" s="176" t="s">
        <v>47</v>
      </c>
      <c r="I95" s="176" t="s">
        <v>38</v>
      </c>
      <c r="J95" s="177" t="s">
        <v>105</v>
      </c>
      <c r="K95" s="178" t="s">
        <v>421</v>
      </c>
      <c r="L95" s="178"/>
      <c r="M95" s="178" t="s">
        <v>421</v>
      </c>
      <c r="N95" s="209" t="s">
        <v>1144</v>
      </c>
      <c r="O95" s="177"/>
      <c r="P95" s="178"/>
      <c r="Q95" s="177" t="s">
        <v>117</v>
      </c>
      <c r="R95" s="177" t="s">
        <v>1893</v>
      </c>
      <c r="S95" s="466" t="s">
        <v>2155</v>
      </c>
      <c r="T95" s="356">
        <f>SUM(V95:Z95)</f>
        <v>77929793.288879991</v>
      </c>
      <c r="U95" s="350">
        <f t="shared" ref="U95" si="19">T95/$G$90</f>
        <v>34.466958553241923</v>
      </c>
      <c r="V95" s="357"/>
      <c r="W95" s="372"/>
      <c r="X95" s="372"/>
      <c r="Y95" s="357">
        <v>35500532.08884</v>
      </c>
      <c r="Z95" s="357">
        <v>42429261.200039998</v>
      </c>
      <c r="AA95" s="358" t="s">
        <v>1450</v>
      </c>
      <c r="AB95" s="270" t="s">
        <v>1450</v>
      </c>
      <c r="AC95" s="354" t="s">
        <v>409</v>
      </c>
      <c r="AD95" s="354" t="s">
        <v>409</v>
      </c>
      <c r="AE95" s="354" t="s">
        <v>104</v>
      </c>
      <c r="AF95" s="354" t="s">
        <v>2063</v>
      </c>
      <c r="AG95" s="270"/>
      <c r="AH95" s="270" t="s">
        <v>35</v>
      </c>
      <c r="AI95" s="270">
        <v>2023</v>
      </c>
      <c r="AJ95" s="270">
        <v>2026</v>
      </c>
      <c r="AK95" s="270" t="s">
        <v>2129</v>
      </c>
      <c r="AL95" s="270" t="s">
        <v>1450</v>
      </c>
      <c r="AM95" s="270" t="s">
        <v>75</v>
      </c>
      <c r="AN95" s="270"/>
      <c r="AO95" s="270" t="s">
        <v>427</v>
      </c>
      <c r="AP95" s="270" t="s">
        <v>1997</v>
      </c>
      <c r="AQ95" s="354"/>
      <c r="AR95" s="354" t="s">
        <v>2617</v>
      </c>
      <c r="AS95" s="356">
        <v>77929793.288880005</v>
      </c>
      <c r="AT95" s="360" t="s">
        <v>2145</v>
      </c>
      <c r="AU95" s="54"/>
      <c r="AV95" s="54"/>
    </row>
    <row r="96" spans="1:48" s="40" customFormat="1" ht="98" x14ac:dyDescent="0.15">
      <c r="A96" s="298" t="s">
        <v>1566</v>
      </c>
      <c r="B96" s="213" t="s">
        <v>1274</v>
      </c>
      <c r="C96" s="213" t="s">
        <v>1459</v>
      </c>
      <c r="D96" s="172" t="s">
        <v>99</v>
      </c>
      <c r="E96" s="174" t="s">
        <v>1575</v>
      </c>
      <c r="F96" s="209" t="s">
        <v>1144</v>
      </c>
      <c r="G96" s="580"/>
      <c r="H96" s="176" t="s">
        <v>47</v>
      </c>
      <c r="I96" s="176" t="s">
        <v>38</v>
      </c>
      <c r="J96" s="177" t="s">
        <v>105</v>
      </c>
      <c r="K96" s="178" t="s">
        <v>421</v>
      </c>
      <c r="L96" s="178"/>
      <c r="M96" s="178" t="s">
        <v>421</v>
      </c>
      <c r="N96" s="209" t="s">
        <v>1144</v>
      </c>
      <c r="O96" s="177"/>
      <c r="P96" s="178"/>
      <c r="Q96" s="177" t="s">
        <v>117</v>
      </c>
      <c r="R96" s="177" t="s">
        <v>2142</v>
      </c>
      <c r="S96" s="466" t="s">
        <v>2143</v>
      </c>
      <c r="T96" s="356">
        <v>315394.58106</v>
      </c>
      <c r="U96" s="350">
        <f t="shared" si="18"/>
        <v>0.13949340161875276</v>
      </c>
      <c r="V96" s="357"/>
      <c r="W96" s="372"/>
      <c r="X96" s="357"/>
      <c r="Y96" s="356">
        <v>315394.58106</v>
      </c>
      <c r="Z96" s="357"/>
      <c r="AA96" s="358" t="s">
        <v>1450</v>
      </c>
      <c r="AB96" s="270" t="s">
        <v>1450</v>
      </c>
      <c r="AC96" s="354" t="s">
        <v>409</v>
      </c>
      <c r="AD96" s="354" t="s">
        <v>409</v>
      </c>
      <c r="AE96" s="354" t="s">
        <v>105</v>
      </c>
      <c r="AF96" s="354" t="s">
        <v>2063</v>
      </c>
      <c r="AG96" s="270"/>
      <c r="AH96" s="270" t="s">
        <v>35</v>
      </c>
      <c r="AI96" s="270">
        <v>2023</v>
      </c>
      <c r="AJ96" s="270">
        <v>2024</v>
      </c>
      <c r="AK96" s="270" t="s">
        <v>2144</v>
      </c>
      <c r="AL96" s="270" t="s">
        <v>1450</v>
      </c>
      <c r="AM96" s="270" t="s">
        <v>75</v>
      </c>
      <c r="AN96" s="270" t="s">
        <v>1802</v>
      </c>
      <c r="AO96" s="270" t="s">
        <v>426</v>
      </c>
      <c r="AP96" s="270" t="s">
        <v>1997</v>
      </c>
      <c r="AQ96" s="354"/>
      <c r="AR96" s="354" t="s">
        <v>2617</v>
      </c>
      <c r="AS96" s="356">
        <v>315394.58106</v>
      </c>
      <c r="AT96" s="360" t="s">
        <v>2145</v>
      </c>
      <c r="AU96" s="54"/>
      <c r="AV96" s="54"/>
    </row>
    <row r="97" spans="1:48" s="40" customFormat="1" ht="182" x14ac:dyDescent="0.15">
      <c r="A97" s="298" t="s">
        <v>1566</v>
      </c>
      <c r="B97" s="213" t="s">
        <v>1274</v>
      </c>
      <c r="C97" s="213" t="s">
        <v>1459</v>
      </c>
      <c r="D97" s="172" t="s">
        <v>99</v>
      </c>
      <c r="E97" s="174" t="s">
        <v>1575</v>
      </c>
      <c r="F97" s="209" t="s">
        <v>1144</v>
      </c>
      <c r="G97" s="580"/>
      <c r="H97" s="176" t="s">
        <v>47</v>
      </c>
      <c r="I97" s="176" t="s">
        <v>38</v>
      </c>
      <c r="J97" s="177" t="s">
        <v>105</v>
      </c>
      <c r="K97" s="178" t="s">
        <v>421</v>
      </c>
      <c r="L97" s="178"/>
      <c r="M97" s="178" t="s">
        <v>421</v>
      </c>
      <c r="N97" s="209" t="s">
        <v>1144</v>
      </c>
      <c r="O97" s="177"/>
      <c r="P97" s="178"/>
      <c r="Q97" s="177" t="s">
        <v>117</v>
      </c>
      <c r="R97" s="177" t="s">
        <v>1679</v>
      </c>
      <c r="S97" s="465" t="s">
        <v>975</v>
      </c>
      <c r="T97" s="349">
        <v>0</v>
      </c>
      <c r="U97" s="350">
        <f t="shared" si="18"/>
        <v>0</v>
      </c>
      <c r="V97" s="373"/>
      <c r="W97" s="357"/>
      <c r="X97" s="357"/>
      <c r="Y97" s="357"/>
      <c r="Z97" s="357"/>
      <c r="AA97" s="270" t="s">
        <v>1592</v>
      </c>
      <c r="AB97" s="374">
        <v>300000</v>
      </c>
      <c r="AC97" s="354" t="s">
        <v>409</v>
      </c>
      <c r="AD97" s="354" t="s">
        <v>409</v>
      </c>
      <c r="AE97" s="354" t="s">
        <v>979</v>
      </c>
      <c r="AF97" s="354" t="s">
        <v>2065</v>
      </c>
      <c r="AG97" s="270"/>
      <c r="AH97" s="270" t="s">
        <v>41</v>
      </c>
      <c r="AI97" s="270">
        <v>2021</v>
      </c>
      <c r="AJ97" s="270">
        <v>2023</v>
      </c>
      <c r="AK97" s="270" t="s">
        <v>980</v>
      </c>
      <c r="AL97" s="270" t="s">
        <v>1446</v>
      </c>
      <c r="AM97" s="270" t="s">
        <v>75</v>
      </c>
      <c r="AN97" s="270"/>
      <c r="AO97" s="270"/>
      <c r="AP97" s="270" t="s">
        <v>1094</v>
      </c>
      <c r="AQ97" s="354"/>
      <c r="AR97" s="354" t="s">
        <v>2617</v>
      </c>
      <c r="AS97" s="349">
        <v>0</v>
      </c>
      <c r="AT97" s="360" t="s">
        <v>523</v>
      </c>
      <c r="AU97" s="54"/>
      <c r="AV97" s="54"/>
    </row>
    <row r="98" spans="1:48" s="40" customFormat="1" ht="182" x14ac:dyDescent="0.15">
      <c r="A98" s="298" t="s">
        <v>1566</v>
      </c>
      <c r="B98" s="213" t="s">
        <v>1274</v>
      </c>
      <c r="C98" s="213" t="s">
        <v>1459</v>
      </c>
      <c r="D98" s="172" t="s">
        <v>99</v>
      </c>
      <c r="E98" s="174" t="s">
        <v>1575</v>
      </c>
      <c r="F98" s="209" t="s">
        <v>1144</v>
      </c>
      <c r="G98" s="580"/>
      <c r="H98" s="176" t="s">
        <v>47</v>
      </c>
      <c r="I98" s="176" t="s">
        <v>38</v>
      </c>
      <c r="J98" s="177" t="s">
        <v>105</v>
      </c>
      <c r="K98" s="178" t="s">
        <v>421</v>
      </c>
      <c r="L98" s="178"/>
      <c r="M98" s="178" t="s">
        <v>421</v>
      </c>
      <c r="N98" s="209" t="s">
        <v>1144</v>
      </c>
      <c r="O98" s="177"/>
      <c r="P98" s="178"/>
      <c r="Q98" s="177" t="s">
        <v>117</v>
      </c>
      <c r="R98" s="177" t="s">
        <v>1679</v>
      </c>
      <c r="S98" s="466" t="s">
        <v>193</v>
      </c>
      <c r="T98" s="356">
        <v>591846.15600047098</v>
      </c>
      <c r="U98" s="350">
        <f t="shared" si="18"/>
        <v>0.2617630057498766</v>
      </c>
      <c r="V98" s="357">
        <v>459866.116000471</v>
      </c>
      <c r="W98" s="371">
        <v>131980.04</v>
      </c>
      <c r="X98" s="352"/>
      <c r="Y98" s="351"/>
      <c r="Z98" s="352"/>
      <c r="AA98" s="358" t="s">
        <v>1450</v>
      </c>
      <c r="AB98" s="270" t="s">
        <v>1450</v>
      </c>
      <c r="AC98" s="354" t="s">
        <v>409</v>
      </c>
      <c r="AD98" s="354" t="s">
        <v>409</v>
      </c>
      <c r="AE98" s="354" t="s">
        <v>104</v>
      </c>
      <c r="AF98" s="354" t="s">
        <v>2063</v>
      </c>
      <c r="AG98" s="270"/>
      <c r="AH98" s="270" t="s">
        <v>37</v>
      </c>
      <c r="AI98" s="270" t="s">
        <v>2017</v>
      </c>
      <c r="AJ98" s="270">
        <v>2023</v>
      </c>
      <c r="AK98" s="270" t="s">
        <v>1826</v>
      </c>
      <c r="AL98" s="270" t="s">
        <v>1450</v>
      </c>
      <c r="AM98" s="270" t="s">
        <v>75</v>
      </c>
      <c r="AN98" s="270" t="s">
        <v>167</v>
      </c>
      <c r="AO98" s="270" t="s">
        <v>531</v>
      </c>
      <c r="AP98" s="270" t="s">
        <v>531</v>
      </c>
      <c r="AQ98" s="354"/>
      <c r="AR98" s="354" t="s">
        <v>2617</v>
      </c>
      <c r="AS98" s="356">
        <v>4221190.3499999996</v>
      </c>
      <c r="AT98" s="360" t="s">
        <v>1847</v>
      </c>
      <c r="AU98" s="54"/>
      <c r="AV98" s="54"/>
    </row>
    <row r="99" spans="1:48" s="40" customFormat="1" ht="182" x14ac:dyDescent="0.15">
      <c r="A99" s="298" t="s">
        <v>1566</v>
      </c>
      <c r="B99" s="213" t="s">
        <v>1274</v>
      </c>
      <c r="C99" s="213" t="s">
        <v>1459</v>
      </c>
      <c r="D99" s="172" t="s">
        <v>99</v>
      </c>
      <c r="E99" s="174" t="s">
        <v>1575</v>
      </c>
      <c r="F99" s="209" t="s">
        <v>1144</v>
      </c>
      <c r="G99" s="580"/>
      <c r="H99" s="176" t="s">
        <v>47</v>
      </c>
      <c r="I99" s="176" t="s">
        <v>38</v>
      </c>
      <c r="J99" s="177" t="s">
        <v>105</v>
      </c>
      <c r="K99" s="178" t="s">
        <v>421</v>
      </c>
      <c r="L99" s="178"/>
      <c r="M99" s="178" t="s">
        <v>421</v>
      </c>
      <c r="N99" s="209" t="s">
        <v>1144</v>
      </c>
      <c r="O99" s="177"/>
      <c r="P99" s="178"/>
      <c r="Q99" s="177" t="s">
        <v>117</v>
      </c>
      <c r="R99" s="177" t="s">
        <v>1679</v>
      </c>
      <c r="S99" s="466" t="s">
        <v>198</v>
      </c>
      <c r="T99" s="356">
        <v>92570553.008379728</v>
      </c>
      <c r="U99" s="350">
        <f t="shared" si="18"/>
        <v>40.942305620689837</v>
      </c>
      <c r="V99" s="357">
        <v>14669460.887879727</v>
      </c>
      <c r="W99" s="375">
        <v>12390209.560000001</v>
      </c>
      <c r="X99" s="376">
        <v>15577083.169439999</v>
      </c>
      <c r="Y99" s="377">
        <v>18750150.541200001</v>
      </c>
      <c r="Z99" s="376">
        <v>31183648.849859998</v>
      </c>
      <c r="AA99" s="358" t="s">
        <v>1450</v>
      </c>
      <c r="AB99" s="270" t="s">
        <v>1450</v>
      </c>
      <c r="AC99" s="354" t="s">
        <v>409</v>
      </c>
      <c r="AD99" s="354" t="s">
        <v>409</v>
      </c>
      <c r="AE99" s="354" t="s">
        <v>104</v>
      </c>
      <c r="AF99" s="354" t="s">
        <v>2063</v>
      </c>
      <c r="AG99" s="270"/>
      <c r="AH99" s="270" t="s">
        <v>35</v>
      </c>
      <c r="AI99" s="270">
        <v>2021</v>
      </c>
      <c r="AJ99" s="270">
        <v>2026</v>
      </c>
      <c r="AK99" s="270" t="s">
        <v>2498</v>
      </c>
      <c r="AL99" s="270" t="s">
        <v>1450</v>
      </c>
      <c r="AM99" s="270" t="s">
        <v>75</v>
      </c>
      <c r="AN99" s="270" t="s">
        <v>199</v>
      </c>
      <c r="AO99" s="270" t="s">
        <v>425</v>
      </c>
      <c r="AP99" s="270" t="s">
        <v>1997</v>
      </c>
      <c r="AQ99" s="354"/>
      <c r="AR99" s="354" t="s">
        <v>2617</v>
      </c>
      <c r="AS99" s="356">
        <v>92570553.008379728</v>
      </c>
      <c r="AT99" s="360" t="s">
        <v>2499</v>
      </c>
      <c r="AU99" s="54"/>
      <c r="AV99" s="54"/>
    </row>
    <row r="100" spans="1:48" s="40" customFormat="1" ht="182" x14ac:dyDescent="0.15">
      <c r="A100" s="298" t="s">
        <v>1566</v>
      </c>
      <c r="B100" s="213" t="s">
        <v>1274</v>
      </c>
      <c r="C100" s="213" t="s">
        <v>1459</v>
      </c>
      <c r="D100" s="172" t="s">
        <v>99</v>
      </c>
      <c r="E100" s="174" t="s">
        <v>1575</v>
      </c>
      <c r="F100" s="209" t="s">
        <v>1144</v>
      </c>
      <c r="G100" s="580"/>
      <c r="H100" s="176" t="s">
        <v>47</v>
      </c>
      <c r="I100" s="176" t="s">
        <v>38</v>
      </c>
      <c r="J100" s="177" t="s">
        <v>105</v>
      </c>
      <c r="K100" s="178" t="s">
        <v>421</v>
      </c>
      <c r="L100" s="178"/>
      <c r="M100" s="178" t="s">
        <v>421</v>
      </c>
      <c r="N100" s="209" t="s">
        <v>1144</v>
      </c>
      <c r="O100" s="177"/>
      <c r="P100" s="178"/>
      <c r="Q100" s="177" t="s">
        <v>117</v>
      </c>
      <c r="R100" s="177" t="s">
        <v>1679</v>
      </c>
      <c r="S100" s="466" t="s">
        <v>200</v>
      </c>
      <c r="T100" s="356">
        <v>53054937.677093774</v>
      </c>
      <c r="U100" s="350">
        <f t="shared" si="18"/>
        <v>23.465253284871196</v>
      </c>
      <c r="V100" s="357">
        <v>17684979.225697923</v>
      </c>
      <c r="W100" s="369">
        <v>17684979.225697923</v>
      </c>
      <c r="X100" s="369">
        <v>17684979.225697923</v>
      </c>
      <c r="Y100" s="351"/>
      <c r="Z100" s="352"/>
      <c r="AA100" s="358" t="s">
        <v>1450</v>
      </c>
      <c r="AB100" s="270" t="s">
        <v>1450</v>
      </c>
      <c r="AC100" s="354" t="s">
        <v>409</v>
      </c>
      <c r="AD100" s="354" t="s">
        <v>409</v>
      </c>
      <c r="AE100" s="354" t="s">
        <v>104</v>
      </c>
      <c r="AF100" s="354" t="s">
        <v>2063</v>
      </c>
      <c r="AG100" s="270"/>
      <c r="AH100" s="270" t="s">
        <v>35</v>
      </c>
      <c r="AI100" s="270" t="s">
        <v>2017</v>
      </c>
      <c r="AJ100" s="270">
        <v>2023</v>
      </c>
      <c r="AK100" s="270" t="s">
        <v>201</v>
      </c>
      <c r="AL100" s="270" t="s">
        <v>1450</v>
      </c>
      <c r="AM100" s="270" t="s">
        <v>75</v>
      </c>
      <c r="AN100" s="270" t="s">
        <v>199</v>
      </c>
      <c r="AO100" s="270" t="s">
        <v>426</v>
      </c>
      <c r="AP100" s="270" t="s">
        <v>1997</v>
      </c>
      <c r="AQ100" s="354"/>
      <c r="AR100" s="354" t="s">
        <v>2617</v>
      </c>
      <c r="AS100" s="356">
        <v>53054937.677093774</v>
      </c>
      <c r="AT100" s="360"/>
      <c r="AU100" s="54"/>
      <c r="AV100" s="54"/>
    </row>
    <row r="101" spans="1:48" s="40" customFormat="1" ht="182" x14ac:dyDescent="0.15">
      <c r="A101" s="298" t="s">
        <v>1566</v>
      </c>
      <c r="B101" s="213" t="s">
        <v>1274</v>
      </c>
      <c r="C101" s="213" t="s">
        <v>1459</v>
      </c>
      <c r="D101" s="172" t="s">
        <v>99</v>
      </c>
      <c r="E101" s="174" t="s">
        <v>1575</v>
      </c>
      <c r="F101" s="209" t="s">
        <v>1144</v>
      </c>
      <c r="G101" s="580"/>
      <c r="H101" s="176" t="s">
        <v>47</v>
      </c>
      <c r="I101" s="176" t="s">
        <v>38</v>
      </c>
      <c r="J101" s="177" t="s">
        <v>105</v>
      </c>
      <c r="K101" s="178" t="s">
        <v>421</v>
      </c>
      <c r="L101" s="178"/>
      <c r="M101" s="178" t="s">
        <v>421</v>
      </c>
      <c r="N101" s="209" t="s">
        <v>1144</v>
      </c>
      <c r="O101" s="177"/>
      <c r="P101" s="178"/>
      <c r="Q101" s="177" t="s">
        <v>117</v>
      </c>
      <c r="R101" s="177" t="s">
        <v>1679</v>
      </c>
      <c r="S101" s="466" t="s">
        <v>203</v>
      </c>
      <c r="T101" s="356">
        <v>5942395.5697309906</v>
      </c>
      <c r="U101" s="350">
        <f t="shared" si="18"/>
        <v>2.628215643401588</v>
      </c>
      <c r="V101" s="357">
        <v>5942395.5697309906</v>
      </c>
      <c r="W101" s="371"/>
      <c r="X101" s="352"/>
      <c r="Y101" s="351"/>
      <c r="Z101" s="352"/>
      <c r="AA101" s="358" t="s">
        <v>1450</v>
      </c>
      <c r="AB101" s="270" t="s">
        <v>1450</v>
      </c>
      <c r="AC101" s="354" t="s">
        <v>409</v>
      </c>
      <c r="AD101" s="354" t="s">
        <v>409</v>
      </c>
      <c r="AE101" s="354" t="s">
        <v>104</v>
      </c>
      <c r="AF101" s="354" t="s">
        <v>2063</v>
      </c>
      <c r="AG101" s="270"/>
      <c r="AH101" s="270" t="s">
        <v>37</v>
      </c>
      <c r="AI101" s="270" t="s">
        <v>2017</v>
      </c>
      <c r="AJ101" s="270">
        <v>2020</v>
      </c>
      <c r="AK101" s="270" t="s">
        <v>204</v>
      </c>
      <c r="AL101" s="270" t="s">
        <v>1450</v>
      </c>
      <c r="AM101" s="270" t="s">
        <v>75</v>
      </c>
      <c r="AN101" s="270" t="s">
        <v>206</v>
      </c>
      <c r="AO101" s="270" t="s">
        <v>426</v>
      </c>
      <c r="AP101" s="270" t="s">
        <v>1996</v>
      </c>
      <c r="AQ101" s="354"/>
      <c r="AR101" s="354" t="s">
        <v>2617</v>
      </c>
      <c r="AS101" s="356">
        <v>5942395.5697309906</v>
      </c>
      <c r="AT101" s="360" t="s">
        <v>205</v>
      </c>
      <c r="AU101" s="54"/>
      <c r="AV101" s="54"/>
    </row>
    <row r="102" spans="1:48" s="40" customFormat="1" ht="182" x14ac:dyDescent="0.15">
      <c r="A102" s="298" t="s">
        <v>1566</v>
      </c>
      <c r="B102" s="213" t="s">
        <v>1274</v>
      </c>
      <c r="C102" s="213" t="s">
        <v>1459</v>
      </c>
      <c r="D102" s="172" t="s">
        <v>99</v>
      </c>
      <c r="E102" s="174" t="s">
        <v>1575</v>
      </c>
      <c r="F102" s="209" t="s">
        <v>1144</v>
      </c>
      <c r="G102" s="580"/>
      <c r="H102" s="176" t="s">
        <v>47</v>
      </c>
      <c r="I102" s="176" t="s">
        <v>38</v>
      </c>
      <c r="J102" s="177" t="s">
        <v>105</v>
      </c>
      <c r="K102" s="178" t="s">
        <v>421</v>
      </c>
      <c r="L102" s="178"/>
      <c r="M102" s="178" t="s">
        <v>421</v>
      </c>
      <c r="N102" s="209" t="s">
        <v>1144</v>
      </c>
      <c r="O102" s="177"/>
      <c r="P102" s="178"/>
      <c r="Q102" s="177" t="s">
        <v>117</v>
      </c>
      <c r="R102" s="177" t="s">
        <v>1679</v>
      </c>
      <c r="S102" s="466" t="s">
        <v>207</v>
      </c>
      <c r="T102" s="356">
        <v>503350.81690603582</v>
      </c>
      <c r="U102" s="350">
        <f t="shared" si="18"/>
        <v>0.222623094606827</v>
      </c>
      <c r="V102" s="378">
        <v>503350.81690603582</v>
      </c>
      <c r="W102" s="371">
        <v>126635.71</v>
      </c>
      <c r="X102" s="352"/>
      <c r="Y102" s="351"/>
      <c r="Z102" s="352"/>
      <c r="AA102" s="358" t="s">
        <v>1450</v>
      </c>
      <c r="AB102" s="270" t="s">
        <v>1450</v>
      </c>
      <c r="AC102" s="354" t="s">
        <v>409</v>
      </c>
      <c r="AD102" s="354" t="s">
        <v>409</v>
      </c>
      <c r="AE102" s="354" t="s">
        <v>104</v>
      </c>
      <c r="AF102" s="354" t="s">
        <v>2063</v>
      </c>
      <c r="AG102" s="270"/>
      <c r="AH102" s="270" t="s">
        <v>37</v>
      </c>
      <c r="AI102" s="270">
        <v>2020</v>
      </c>
      <c r="AJ102" s="270">
        <v>2023</v>
      </c>
      <c r="AK102" s="270" t="s">
        <v>786</v>
      </c>
      <c r="AL102" s="270" t="s">
        <v>1450</v>
      </c>
      <c r="AM102" s="270" t="s">
        <v>75</v>
      </c>
      <c r="AN102" s="270" t="s">
        <v>167</v>
      </c>
      <c r="AO102" s="270" t="s">
        <v>531</v>
      </c>
      <c r="AP102" s="270" t="s">
        <v>531</v>
      </c>
      <c r="AQ102" s="354"/>
      <c r="AR102" s="354" t="s">
        <v>2617</v>
      </c>
      <c r="AS102" s="356">
        <v>503350.81690603582</v>
      </c>
      <c r="AT102" s="360" t="s">
        <v>1848</v>
      </c>
      <c r="AU102" s="54"/>
      <c r="AV102" s="54"/>
    </row>
    <row r="103" spans="1:48" s="40" customFormat="1" ht="182" x14ac:dyDescent="0.15">
      <c r="A103" s="298" t="s">
        <v>1566</v>
      </c>
      <c r="B103" s="213" t="s">
        <v>1274</v>
      </c>
      <c r="C103" s="213" t="s">
        <v>1459</v>
      </c>
      <c r="D103" s="172" t="s">
        <v>99</v>
      </c>
      <c r="E103" s="174" t="s">
        <v>1575</v>
      </c>
      <c r="F103" s="209" t="s">
        <v>1144</v>
      </c>
      <c r="G103" s="580"/>
      <c r="H103" s="176" t="s">
        <v>47</v>
      </c>
      <c r="I103" s="176" t="s">
        <v>38</v>
      </c>
      <c r="J103" s="177" t="s">
        <v>105</v>
      </c>
      <c r="K103" s="178" t="s">
        <v>421</v>
      </c>
      <c r="L103" s="178" t="s">
        <v>421</v>
      </c>
      <c r="M103" s="178" t="s">
        <v>421</v>
      </c>
      <c r="N103" s="209" t="s">
        <v>1144</v>
      </c>
      <c r="O103" s="177"/>
      <c r="P103" s="178"/>
      <c r="Q103" s="177" t="s">
        <v>117</v>
      </c>
      <c r="R103" s="177" t="s">
        <v>1679</v>
      </c>
      <c r="S103" s="466" t="s">
        <v>403</v>
      </c>
      <c r="T103" s="356">
        <v>22127.527426704983</v>
      </c>
      <c r="U103" s="350">
        <f t="shared" si="18"/>
        <v>9.786610980409104E-3</v>
      </c>
      <c r="V103" s="351">
        <v>22127.527426704983</v>
      </c>
      <c r="W103" s="371"/>
      <c r="X103" s="352"/>
      <c r="Y103" s="351"/>
      <c r="Z103" s="352"/>
      <c r="AA103" s="358" t="s">
        <v>1450</v>
      </c>
      <c r="AB103" s="270" t="s">
        <v>1450</v>
      </c>
      <c r="AC103" s="354" t="s">
        <v>409</v>
      </c>
      <c r="AD103" s="354" t="s">
        <v>409</v>
      </c>
      <c r="AE103" s="270" t="s">
        <v>398</v>
      </c>
      <c r="AF103" s="354" t="s">
        <v>2062</v>
      </c>
      <c r="AG103" s="270"/>
      <c r="AH103" s="270" t="s">
        <v>37</v>
      </c>
      <c r="AI103" s="270">
        <v>2020</v>
      </c>
      <c r="AJ103" s="270">
        <v>2021</v>
      </c>
      <c r="AK103" s="270" t="s">
        <v>208</v>
      </c>
      <c r="AL103" s="270" t="s">
        <v>1450</v>
      </c>
      <c r="AM103" s="270" t="s">
        <v>75</v>
      </c>
      <c r="AN103" s="270" t="s">
        <v>167</v>
      </c>
      <c r="AO103" s="270" t="s">
        <v>531</v>
      </c>
      <c r="AP103" s="270" t="s">
        <v>531</v>
      </c>
      <c r="AQ103" s="354"/>
      <c r="AR103" s="354" t="s">
        <v>2617</v>
      </c>
      <c r="AS103" s="356">
        <v>22127.527426704983</v>
      </c>
      <c r="AT103" s="360" t="s">
        <v>400</v>
      </c>
      <c r="AU103" s="54"/>
      <c r="AV103" s="54"/>
    </row>
    <row r="104" spans="1:48" s="40" customFormat="1" ht="182" x14ac:dyDescent="0.15">
      <c r="A104" s="298" t="s">
        <v>1566</v>
      </c>
      <c r="B104" s="213" t="s">
        <v>1274</v>
      </c>
      <c r="C104" s="213" t="s">
        <v>1459</v>
      </c>
      <c r="D104" s="172" t="s">
        <v>99</v>
      </c>
      <c r="E104" s="174" t="s">
        <v>1575</v>
      </c>
      <c r="F104" s="209" t="s">
        <v>1144</v>
      </c>
      <c r="G104" s="580"/>
      <c r="H104" s="176" t="s">
        <v>47</v>
      </c>
      <c r="I104" s="176" t="s">
        <v>38</v>
      </c>
      <c r="J104" s="177" t="s">
        <v>105</v>
      </c>
      <c r="K104" s="178" t="s">
        <v>421</v>
      </c>
      <c r="L104" s="178" t="s">
        <v>421</v>
      </c>
      <c r="M104" s="178" t="s">
        <v>421</v>
      </c>
      <c r="N104" s="209" t="s">
        <v>1144</v>
      </c>
      <c r="O104" s="177"/>
      <c r="P104" s="178"/>
      <c r="Q104" s="177" t="s">
        <v>117</v>
      </c>
      <c r="R104" s="177" t="s">
        <v>1679</v>
      </c>
      <c r="S104" s="466" t="s">
        <v>404</v>
      </c>
      <c r="T104" s="356">
        <v>18541.001034174518</v>
      </c>
      <c r="U104" s="350">
        <f t="shared" si="18"/>
        <v>8.2003542831377788E-3</v>
      </c>
      <c r="V104" s="351">
        <v>18541.001034174518</v>
      </c>
      <c r="W104" s="371"/>
      <c r="X104" s="352"/>
      <c r="Y104" s="351"/>
      <c r="Z104" s="352"/>
      <c r="AA104" s="358" t="s">
        <v>1450</v>
      </c>
      <c r="AB104" s="270" t="s">
        <v>1450</v>
      </c>
      <c r="AC104" s="354" t="s">
        <v>409</v>
      </c>
      <c r="AD104" s="354" t="s">
        <v>409</v>
      </c>
      <c r="AE104" s="270" t="s">
        <v>398</v>
      </c>
      <c r="AF104" s="354" t="s">
        <v>2062</v>
      </c>
      <c r="AG104" s="270"/>
      <c r="AH104" s="270" t="s">
        <v>37</v>
      </c>
      <c r="AI104" s="270">
        <v>2020</v>
      </c>
      <c r="AJ104" s="270">
        <v>2021</v>
      </c>
      <c r="AK104" s="270" t="s">
        <v>208</v>
      </c>
      <c r="AL104" s="270" t="s">
        <v>1450</v>
      </c>
      <c r="AM104" s="270" t="s">
        <v>75</v>
      </c>
      <c r="AN104" s="270" t="s">
        <v>167</v>
      </c>
      <c r="AO104" s="270" t="s">
        <v>531</v>
      </c>
      <c r="AP104" s="270" t="s">
        <v>531</v>
      </c>
      <c r="AQ104" s="354"/>
      <c r="AR104" s="354" t="s">
        <v>2617</v>
      </c>
      <c r="AS104" s="356">
        <v>18541.001034174518</v>
      </c>
      <c r="AT104" s="360" t="s">
        <v>400</v>
      </c>
      <c r="AU104" s="54"/>
      <c r="AV104" s="54"/>
    </row>
    <row r="105" spans="1:48" s="40" customFormat="1" ht="182" x14ac:dyDescent="0.15">
      <c r="A105" s="298" t="s">
        <v>1566</v>
      </c>
      <c r="B105" s="213" t="s">
        <v>1274</v>
      </c>
      <c r="C105" s="213" t="s">
        <v>1459</v>
      </c>
      <c r="D105" s="172" t="s">
        <v>99</v>
      </c>
      <c r="E105" s="174" t="s">
        <v>1575</v>
      </c>
      <c r="F105" s="209" t="s">
        <v>1144</v>
      </c>
      <c r="G105" s="580"/>
      <c r="H105" s="176" t="s">
        <v>47</v>
      </c>
      <c r="I105" s="176" t="s">
        <v>38</v>
      </c>
      <c r="J105" s="177" t="s">
        <v>105</v>
      </c>
      <c r="K105" s="178" t="s">
        <v>421</v>
      </c>
      <c r="L105" s="178" t="s">
        <v>421</v>
      </c>
      <c r="M105" s="178" t="s">
        <v>421</v>
      </c>
      <c r="N105" s="209" t="s">
        <v>1144</v>
      </c>
      <c r="O105" s="177"/>
      <c r="P105" s="178"/>
      <c r="Q105" s="177" t="s">
        <v>117</v>
      </c>
      <c r="R105" s="177" t="s">
        <v>1679</v>
      </c>
      <c r="S105" s="466" t="s">
        <v>789</v>
      </c>
      <c r="T105" s="356">
        <v>1019152.8638744314</v>
      </c>
      <c r="U105" s="350">
        <f t="shared" si="18"/>
        <v>0.45075314633986346</v>
      </c>
      <c r="V105" s="357">
        <v>203830.57277488627</v>
      </c>
      <c r="W105" s="369">
        <v>203830.57277488627</v>
      </c>
      <c r="X105" s="369">
        <v>203830.57277488627</v>
      </c>
      <c r="Y105" s="357">
        <v>203830.57277488627</v>
      </c>
      <c r="Z105" s="357">
        <v>203830.57277488627</v>
      </c>
      <c r="AA105" s="358" t="s">
        <v>1450</v>
      </c>
      <c r="AB105" s="270" t="s">
        <v>1450</v>
      </c>
      <c r="AC105" s="354" t="s">
        <v>409</v>
      </c>
      <c r="AD105" s="354" t="s">
        <v>409</v>
      </c>
      <c r="AE105" s="354" t="s">
        <v>104</v>
      </c>
      <c r="AF105" s="354" t="s">
        <v>2063</v>
      </c>
      <c r="AG105" s="270"/>
      <c r="AH105" s="270" t="s">
        <v>35</v>
      </c>
      <c r="AI105" s="270">
        <v>2021</v>
      </c>
      <c r="AJ105" s="270">
        <v>2026</v>
      </c>
      <c r="AK105" s="270" t="s">
        <v>794</v>
      </c>
      <c r="AL105" s="270" t="s">
        <v>1450</v>
      </c>
      <c r="AM105" s="270" t="s">
        <v>75</v>
      </c>
      <c r="AN105" s="270" t="s">
        <v>167</v>
      </c>
      <c r="AO105" s="270" t="s">
        <v>531</v>
      </c>
      <c r="AP105" s="270" t="s">
        <v>531</v>
      </c>
      <c r="AQ105" s="354" t="s">
        <v>2068</v>
      </c>
      <c r="AR105" s="354" t="s">
        <v>2617</v>
      </c>
      <c r="AS105" s="356">
        <v>1019152.8638744314</v>
      </c>
      <c r="AT105" s="360" t="s">
        <v>2148</v>
      </c>
      <c r="AU105" s="54"/>
      <c r="AV105" s="54"/>
    </row>
    <row r="106" spans="1:48" s="40" customFormat="1" ht="98" x14ac:dyDescent="0.15">
      <c r="A106" s="298" t="s">
        <v>1566</v>
      </c>
      <c r="B106" s="213" t="s">
        <v>1274</v>
      </c>
      <c r="C106" s="213" t="s">
        <v>1459</v>
      </c>
      <c r="D106" s="172" t="s">
        <v>99</v>
      </c>
      <c r="E106" s="174" t="s">
        <v>1575</v>
      </c>
      <c r="F106" s="209" t="s">
        <v>1144</v>
      </c>
      <c r="G106" s="580"/>
      <c r="H106" s="176" t="s">
        <v>47</v>
      </c>
      <c r="I106" s="176" t="s">
        <v>38</v>
      </c>
      <c r="J106" s="177" t="s">
        <v>105</v>
      </c>
      <c r="K106" s="178" t="s">
        <v>421</v>
      </c>
      <c r="L106" s="178" t="s">
        <v>421</v>
      </c>
      <c r="M106" s="178" t="s">
        <v>421</v>
      </c>
      <c r="N106" s="209" t="s">
        <v>1144</v>
      </c>
      <c r="O106" s="177"/>
      <c r="P106" s="178"/>
      <c r="Q106" s="177" t="s">
        <v>117</v>
      </c>
      <c r="R106" s="177" t="s">
        <v>1769</v>
      </c>
      <c r="S106" s="466" t="s">
        <v>1771</v>
      </c>
      <c r="T106" s="349">
        <v>0</v>
      </c>
      <c r="U106" s="350">
        <f t="shared" si="18"/>
        <v>0</v>
      </c>
      <c r="V106" s="379"/>
      <c r="W106" s="369"/>
      <c r="X106" s="369"/>
      <c r="Y106" s="357"/>
      <c r="Z106" s="357"/>
      <c r="AA106" s="358" t="s">
        <v>1594</v>
      </c>
      <c r="AB106" s="380">
        <v>300000</v>
      </c>
      <c r="AC106" s="354" t="s">
        <v>409</v>
      </c>
      <c r="AD106" s="354" t="s">
        <v>409</v>
      </c>
      <c r="AE106" s="354" t="s">
        <v>104</v>
      </c>
      <c r="AF106" s="354" t="s">
        <v>2063</v>
      </c>
      <c r="AG106" s="270" t="s">
        <v>1767</v>
      </c>
      <c r="AH106" s="270" t="s">
        <v>41</v>
      </c>
      <c r="AI106" s="270"/>
      <c r="AJ106" s="270"/>
      <c r="AK106" s="270" t="s">
        <v>1094</v>
      </c>
      <c r="AL106" s="270" t="s">
        <v>1445</v>
      </c>
      <c r="AM106" s="270" t="s">
        <v>75</v>
      </c>
      <c r="AN106" s="270"/>
      <c r="AO106" s="270"/>
      <c r="AP106" s="270" t="s">
        <v>1094</v>
      </c>
      <c r="AQ106" s="354"/>
      <c r="AR106" s="354" t="s">
        <v>2617</v>
      </c>
      <c r="AS106" s="349">
        <v>0</v>
      </c>
      <c r="AT106" s="360" t="s">
        <v>2500</v>
      </c>
      <c r="AU106" s="54"/>
      <c r="AV106" s="54"/>
    </row>
    <row r="107" spans="1:48" s="40" customFormat="1" ht="98" x14ac:dyDescent="0.15">
      <c r="A107" s="298" t="s">
        <v>1566</v>
      </c>
      <c r="B107" s="213" t="s">
        <v>1274</v>
      </c>
      <c r="C107" s="213" t="s">
        <v>1459</v>
      </c>
      <c r="D107" s="172" t="s">
        <v>99</v>
      </c>
      <c r="E107" s="174" t="s">
        <v>1575</v>
      </c>
      <c r="F107" s="209" t="s">
        <v>1144</v>
      </c>
      <c r="G107" s="580"/>
      <c r="H107" s="176" t="s">
        <v>47</v>
      </c>
      <c r="I107" s="176" t="s">
        <v>38</v>
      </c>
      <c r="J107" s="177" t="s">
        <v>105</v>
      </c>
      <c r="K107" s="178" t="s">
        <v>421</v>
      </c>
      <c r="L107" s="178" t="s">
        <v>421</v>
      </c>
      <c r="M107" s="178" t="s">
        <v>421</v>
      </c>
      <c r="N107" s="209" t="s">
        <v>1144</v>
      </c>
      <c r="O107" s="177"/>
      <c r="P107" s="178"/>
      <c r="Q107" s="177" t="s">
        <v>117</v>
      </c>
      <c r="R107" s="177" t="s">
        <v>1769</v>
      </c>
      <c r="S107" s="466" t="s">
        <v>1770</v>
      </c>
      <c r="T107" s="349">
        <v>0</v>
      </c>
      <c r="U107" s="350">
        <f t="shared" ref="U107:U108" si="20">T107/$G$90</f>
        <v>0</v>
      </c>
      <c r="V107" s="379"/>
      <c r="W107" s="369"/>
      <c r="X107" s="369"/>
      <c r="Y107" s="357"/>
      <c r="Z107" s="357"/>
      <c r="AA107" s="358" t="s">
        <v>1594</v>
      </c>
      <c r="AB107" s="380">
        <v>300000</v>
      </c>
      <c r="AC107" s="354" t="s">
        <v>409</v>
      </c>
      <c r="AD107" s="354" t="s">
        <v>409</v>
      </c>
      <c r="AE107" s="354" t="s">
        <v>104</v>
      </c>
      <c r="AF107" s="354" t="s">
        <v>2063</v>
      </c>
      <c r="AG107" s="270" t="s">
        <v>1767</v>
      </c>
      <c r="AH107" s="270" t="s">
        <v>41</v>
      </c>
      <c r="AI107" s="270"/>
      <c r="AJ107" s="270"/>
      <c r="AK107" s="270" t="s">
        <v>1094</v>
      </c>
      <c r="AL107" s="270" t="s">
        <v>1445</v>
      </c>
      <c r="AM107" s="270" t="s">
        <v>75</v>
      </c>
      <c r="AN107" s="270"/>
      <c r="AO107" s="270"/>
      <c r="AP107" s="270" t="s">
        <v>1094</v>
      </c>
      <c r="AQ107" s="354"/>
      <c r="AR107" s="354" t="s">
        <v>2617</v>
      </c>
      <c r="AS107" s="349">
        <v>0</v>
      </c>
      <c r="AT107" s="360" t="s">
        <v>2501</v>
      </c>
      <c r="AU107" s="54"/>
      <c r="AV107" s="54"/>
    </row>
    <row r="108" spans="1:48" s="40" customFormat="1" ht="98" x14ac:dyDescent="0.15">
      <c r="A108" s="298" t="s">
        <v>1566</v>
      </c>
      <c r="B108" s="213" t="s">
        <v>1274</v>
      </c>
      <c r="C108" s="213" t="s">
        <v>1459</v>
      </c>
      <c r="D108" s="172" t="s">
        <v>99</v>
      </c>
      <c r="E108" s="174" t="s">
        <v>1575</v>
      </c>
      <c r="F108" s="209" t="s">
        <v>1144</v>
      </c>
      <c r="G108" s="580"/>
      <c r="H108" s="176" t="s">
        <v>47</v>
      </c>
      <c r="I108" s="176" t="s">
        <v>38</v>
      </c>
      <c r="J108" s="177" t="s">
        <v>105</v>
      </c>
      <c r="K108" s="178" t="s">
        <v>421</v>
      </c>
      <c r="L108" s="178" t="s">
        <v>421</v>
      </c>
      <c r="M108" s="178" t="s">
        <v>421</v>
      </c>
      <c r="N108" s="209" t="s">
        <v>1144</v>
      </c>
      <c r="O108" s="177"/>
      <c r="P108" s="178"/>
      <c r="Q108" s="177" t="s">
        <v>117</v>
      </c>
      <c r="R108" s="177" t="s">
        <v>1769</v>
      </c>
      <c r="S108" s="466" t="s">
        <v>2185</v>
      </c>
      <c r="T108" s="349">
        <v>0</v>
      </c>
      <c r="U108" s="350">
        <f t="shared" si="20"/>
        <v>0</v>
      </c>
      <c r="V108" s="379"/>
      <c r="W108" s="369"/>
      <c r="X108" s="369"/>
      <c r="Y108" s="357"/>
      <c r="Z108" s="357"/>
      <c r="AA108" s="358" t="s">
        <v>1594</v>
      </c>
      <c r="AB108" s="380">
        <v>300000</v>
      </c>
      <c r="AC108" s="354" t="s">
        <v>409</v>
      </c>
      <c r="AD108" s="354" t="s">
        <v>409</v>
      </c>
      <c r="AE108" s="354" t="s">
        <v>104</v>
      </c>
      <c r="AF108" s="354" t="s">
        <v>2063</v>
      </c>
      <c r="AG108" s="270"/>
      <c r="AH108" s="270" t="s">
        <v>41</v>
      </c>
      <c r="AI108" s="270"/>
      <c r="AJ108" s="270"/>
      <c r="AK108" s="270" t="s">
        <v>1094</v>
      </c>
      <c r="AL108" s="270" t="s">
        <v>1445</v>
      </c>
      <c r="AM108" s="270" t="s">
        <v>75</v>
      </c>
      <c r="AN108" s="270"/>
      <c r="AO108" s="270"/>
      <c r="AP108" s="270" t="s">
        <v>1094</v>
      </c>
      <c r="AQ108" s="354"/>
      <c r="AR108" s="354" t="s">
        <v>2617</v>
      </c>
      <c r="AS108" s="349">
        <v>0</v>
      </c>
      <c r="AT108" s="360" t="s">
        <v>2502</v>
      </c>
      <c r="AU108" s="54"/>
      <c r="AV108" s="54"/>
    </row>
    <row r="109" spans="1:48" s="40" customFormat="1" ht="98" x14ac:dyDescent="0.15">
      <c r="A109" s="298" t="s">
        <v>1566</v>
      </c>
      <c r="B109" s="213" t="s">
        <v>1274</v>
      </c>
      <c r="C109" s="213" t="s">
        <v>1459</v>
      </c>
      <c r="D109" s="172" t="s">
        <v>99</v>
      </c>
      <c r="E109" s="174" t="s">
        <v>1575</v>
      </c>
      <c r="F109" s="209" t="s">
        <v>1144</v>
      </c>
      <c r="G109" s="580"/>
      <c r="H109" s="176" t="s">
        <v>47</v>
      </c>
      <c r="I109" s="176" t="s">
        <v>38</v>
      </c>
      <c r="J109" s="177" t="s">
        <v>105</v>
      </c>
      <c r="K109" s="178" t="s">
        <v>421</v>
      </c>
      <c r="L109" s="178" t="s">
        <v>421</v>
      </c>
      <c r="M109" s="178" t="s">
        <v>421</v>
      </c>
      <c r="N109" s="209" t="s">
        <v>1144</v>
      </c>
      <c r="O109" s="177"/>
      <c r="P109" s="178"/>
      <c r="Q109" s="177" t="s">
        <v>117</v>
      </c>
      <c r="R109" s="177" t="s">
        <v>1769</v>
      </c>
      <c r="S109" s="466" t="s">
        <v>2186</v>
      </c>
      <c r="T109" s="349">
        <v>0</v>
      </c>
      <c r="U109" s="350">
        <f t="shared" si="18"/>
        <v>0</v>
      </c>
      <c r="V109" s="379"/>
      <c r="W109" s="369"/>
      <c r="X109" s="369"/>
      <c r="Y109" s="357"/>
      <c r="Z109" s="357"/>
      <c r="AA109" s="358" t="s">
        <v>1594</v>
      </c>
      <c r="AB109" s="380">
        <v>300000</v>
      </c>
      <c r="AC109" s="354" t="s">
        <v>409</v>
      </c>
      <c r="AD109" s="354" t="s">
        <v>409</v>
      </c>
      <c r="AE109" s="354" t="s">
        <v>104</v>
      </c>
      <c r="AF109" s="354" t="s">
        <v>2063</v>
      </c>
      <c r="AG109" s="270"/>
      <c r="AH109" s="270" t="s">
        <v>41</v>
      </c>
      <c r="AI109" s="270"/>
      <c r="AJ109" s="270"/>
      <c r="AK109" s="270" t="s">
        <v>1094</v>
      </c>
      <c r="AL109" s="270" t="s">
        <v>1445</v>
      </c>
      <c r="AM109" s="270" t="s">
        <v>75</v>
      </c>
      <c r="AN109" s="270"/>
      <c r="AO109" s="270"/>
      <c r="AP109" s="270" t="s">
        <v>1094</v>
      </c>
      <c r="AQ109" s="354"/>
      <c r="AR109" s="354" t="s">
        <v>2617</v>
      </c>
      <c r="AS109" s="349">
        <v>0</v>
      </c>
      <c r="AT109" s="360" t="s">
        <v>2503</v>
      </c>
      <c r="AU109" s="54"/>
      <c r="AV109" s="54"/>
    </row>
    <row r="110" spans="1:48" s="40" customFormat="1" ht="182" x14ac:dyDescent="0.15">
      <c r="A110" s="298" t="s">
        <v>1566</v>
      </c>
      <c r="B110" s="213" t="s">
        <v>1274</v>
      </c>
      <c r="C110" s="213" t="s">
        <v>1459</v>
      </c>
      <c r="D110" s="172" t="s">
        <v>99</v>
      </c>
      <c r="E110" s="174" t="s">
        <v>1575</v>
      </c>
      <c r="F110" s="209" t="s">
        <v>1144</v>
      </c>
      <c r="G110" s="580"/>
      <c r="H110" s="176" t="s">
        <v>47</v>
      </c>
      <c r="I110" s="176" t="s">
        <v>38</v>
      </c>
      <c r="J110" s="177" t="s">
        <v>105</v>
      </c>
      <c r="K110" s="178" t="s">
        <v>421</v>
      </c>
      <c r="L110" s="178" t="s">
        <v>421</v>
      </c>
      <c r="M110" s="178" t="s">
        <v>421</v>
      </c>
      <c r="N110" s="209" t="s">
        <v>1144</v>
      </c>
      <c r="O110" s="177"/>
      <c r="P110" s="178"/>
      <c r="Q110" s="177" t="s">
        <v>117</v>
      </c>
      <c r="R110" s="177" t="s">
        <v>1679</v>
      </c>
      <c r="S110" s="465" t="s">
        <v>797</v>
      </c>
      <c r="T110" s="349">
        <v>0</v>
      </c>
      <c r="U110" s="350">
        <f t="shared" si="18"/>
        <v>0</v>
      </c>
      <c r="V110" s="377"/>
      <c r="W110" s="351"/>
      <c r="X110" s="352"/>
      <c r="Y110" s="351"/>
      <c r="Z110" s="352"/>
      <c r="AA110" s="270" t="s">
        <v>1518</v>
      </c>
      <c r="AB110" s="380">
        <v>300000</v>
      </c>
      <c r="AC110" s="354" t="s">
        <v>409</v>
      </c>
      <c r="AD110" s="354" t="s">
        <v>409</v>
      </c>
      <c r="AE110" s="354" t="s">
        <v>104</v>
      </c>
      <c r="AF110" s="354" t="s">
        <v>2063</v>
      </c>
      <c r="AG110" s="270"/>
      <c r="AH110" s="270" t="s">
        <v>41</v>
      </c>
      <c r="AI110" s="270"/>
      <c r="AJ110" s="270"/>
      <c r="AK110" s="270" t="s">
        <v>1094</v>
      </c>
      <c r="AL110" s="270" t="s">
        <v>1446</v>
      </c>
      <c r="AM110" s="270" t="s">
        <v>75</v>
      </c>
      <c r="AN110" s="270"/>
      <c r="AO110" s="270"/>
      <c r="AP110" s="270" t="s">
        <v>1094</v>
      </c>
      <c r="AQ110" s="354"/>
      <c r="AR110" s="354" t="s">
        <v>2617</v>
      </c>
      <c r="AS110" s="349">
        <v>0</v>
      </c>
      <c r="AT110" s="360" t="s">
        <v>523</v>
      </c>
      <c r="AU110" s="54"/>
      <c r="AV110" s="54"/>
    </row>
    <row r="111" spans="1:48" s="40" customFormat="1" ht="182" x14ac:dyDescent="0.15">
      <c r="A111" s="298" t="s">
        <v>1566</v>
      </c>
      <c r="B111" s="213" t="s">
        <v>1274</v>
      </c>
      <c r="C111" s="213" t="s">
        <v>1459</v>
      </c>
      <c r="D111" s="172" t="s">
        <v>99</v>
      </c>
      <c r="E111" s="174" t="s">
        <v>1575</v>
      </c>
      <c r="F111" s="209" t="s">
        <v>1144</v>
      </c>
      <c r="G111" s="580"/>
      <c r="H111" s="176" t="s">
        <v>47</v>
      </c>
      <c r="I111" s="176" t="s">
        <v>38</v>
      </c>
      <c r="J111" s="177" t="s">
        <v>105</v>
      </c>
      <c r="K111" s="178" t="s">
        <v>421</v>
      </c>
      <c r="L111" s="178" t="s">
        <v>421</v>
      </c>
      <c r="M111" s="178" t="s">
        <v>421</v>
      </c>
      <c r="N111" s="209" t="s">
        <v>1144</v>
      </c>
      <c r="O111" s="177"/>
      <c r="P111" s="178"/>
      <c r="Q111" s="177" t="s">
        <v>117</v>
      </c>
      <c r="R111" s="177" t="s">
        <v>1679</v>
      </c>
      <c r="S111" s="465" t="s">
        <v>1766</v>
      </c>
      <c r="T111" s="349">
        <v>0</v>
      </c>
      <c r="U111" s="350">
        <f t="shared" si="18"/>
        <v>0</v>
      </c>
      <c r="V111" s="351"/>
      <c r="W111" s="351"/>
      <c r="X111" s="352"/>
      <c r="Y111" s="351"/>
      <c r="Z111" s="352"/>
      <c r="AA111" s="270" t="s">
        <v>1593</v>
      </c>
      <c r="AB111" s="353">
        <v>300000</v>
      </c>
      <c r="AC111" s="354" t="s">
        <v>409</v>
      </c>
      <c r="AD111" s="354" t="s">
        <v>409</v>
      </c>
      <c r="AE111" s="354" t="s">
        <v>104</v>
      </c>
      <c r="AF111" s="354" t="s">
        <v>2063</v>
      </c>
      <c r="AG111" s="270" t="s">
        <v>1767</v>
      </c>
      <c r="AH111" s="270" t="s">
        <v>41</v>
      </c>
      <c r="AI111" s="270"/>
      <c r="AJ111" s="270"/>
      <c r="AK111" s="270" t="s">
        <v>1094</v>
      </c>
      <c r="AL111" s="270" t="s">
        <v>1445</v>
      </c>
      <c r="AM111" s="270" t="s">
        <v>75</v>
      </c>
      <c r="AN111" s="270"/>
      <c r="AO111" s="270"/>
      <c r="AP111" s="270" t="s">
        <v>1094</v>
      </c>
      <c r="AQ111" s="354"/>
      <c r="AR111" s="354" t="s">
        <v>2617</v>
      </c>
      <c r="AS111" s="349">
        <v>0</v>
      </c>
      <c r="AT111" s="360" t="s">
        <v>523</v>
      </c>
      <c r="AU111" s="54"/>
      <c r="AV111" s="54"/>
    </row>
    <row r="112" spans="1:48" s="40" customFormat="1" ht="182" x14ac:dyDescent="0.15">
      <c r="A112" s="298" t="s">
        <v>1566</v>
      </c>
      <c r="B112" s="213" t="s">
        <v>1274</v>
      </c>
      <c r="C112" s="213" t="s">
        <v>1459</v>
      </c>
      <c r="D112" s="172" t="s">
        <v>99</v>
      </c>
      <c r="E112" s="174" t="s">
        <v>1575</v>
      </c>
      <c r="F112" s="209" t="s">
        <v>1144</v>
      </c>
      <c r="G112" s="580"/>
      <c r="H112" s="176" t="s">
        <v>47</v>
      </c>
      <c r="I112" s="176" t="s">
        <v>38</v>
      </c>
      <c r="J112" s="177" t="s">
        <v>105</v>
      </c>
      <c r="K112" s="178" t="s">
        <v>421</v>
      </c>
      <c r="L112" s="178" t="s">
        <v>421</v>
      </c>
      <c r="M112" s="178" t="s">
        <v>421</v>
      </c>
      <c r="N112" s="209" t="s">
        <v>1144</v>
      </c>
      <c r="O112" s="177"/>
      <c r="P112" s="178"/>
      <c r="Q112" s="177" t="s">
        <v>117</v>
      </c>
      <c r="R112" s="177" t="s">
        <v>1679</v>
      </c>
      <c r="S112" s="465" t="s">
        <v>799</v>
      </c>
      <c r="T112" s="349">
        <v>0</v>
      </c>
      <c r="U112" s="350">
        <f t="shared" si="18"/>
        <v>0</v>
      </c>
      <c r="V112" s="367"/>
      <c r="W112" s="351"/>
      <c r="X112" s="352"/>
      <c r="Y112" s="351"/>
      <c r="Z112" s="352"/>
      <c r="AA112" s="270" t="s">
        <v>1594</v>
      </c>
      <c r="AB112" s="370">
        <v>300000</v>
      </c>
      <c r="AC112" s="354" t="s">
        <v>409</v>
      </c>
      <c r="AD112" s="354" t="s">
        <v>409</v>
      </c>
      <c r="AE112" s="354" t="s">
        <v>104</v>
      </c>
      <c r="AF112" s="354" t="s">
        <v>2063</v>
      </c>
      <c r="AG112" s="270" t="s">
        <v>1767</v>
      </c>
      <c r="AH112" s="270" t="s">
        <v>41</v>
      </c>
      <c r="AI112" s="270"/>
      <c r="AJ112" s="270"/>
      <c r="AK112" s="270" t="s">
        <v>1094</v>
      </c>
      <c r="AL112" s="270" t="s">
        <v>1445</v>
      </c>
      <c r="AM112" s="270" t="s">
        <v>75</v>
      </c>
      <c r="AN112" s="270"/>
      <c r="AO112" s="270"/>
      <c r="AP112" s="270" t="s">
        <v>1094</v>
      </c>
      <c r="AQ112" s="354"/>
      <c r="AR112" s="354" t="s">
        <v>2617</v>
      </c>
      <c r="AS112" s="349">
        <v>0</v>
      </c>
      <c r="AT112" s="360" t="s">
        <v>523</v>
      </c>
      <c r="AU112" s="54"/>
      <c r="AV112" s="54"/>
    </row>
    <row r="113" spans="1:48" s="40" customFormat="1" ht="182" x14ac:dyDescent="0.15">
      <c r="A113" s="298" t="s">
        <v>1566</v>
      </c>
      <c r="B113" s="214" t="s">
        <v>1274</v>
      </c>
      <c r="C113" s="214" t="s">
        <v>1459</v>
      </c>
      <c r="D113" s="428" t="s">
        <v>99</v>
      </c>
      <c r="E113" s="209" t="s">
        <v>1575</v>
      </c>
      <c r="F113" s="209" t="s">
        <v>1144</v>
      </c>
      <c r="G113" s="581"/>
      <c r="H113" s="176" t="s">
        <v>47</v>
      </c>
      <c r="I113" s="176" t="s">
        <v>38</v>
      </c>
      <c r="J113" s="177" t="s">
        <v>105</v>
      </c>
      <c r="K113" s="178" t="s">
        <v>421</v>
      </c>
      <c r="L113" s="178" t="s">
        <v>421</v>
      </c>
      <c r="M113" s="178" t="s">
        <v>421</v>
      </c>
      <c r="N113" s="209" t="s">
        <v>1144</v>
      </c>
      <c r="O113" s="177"/>
      <c r="P113" s="178"/>
      <c r="Q113" s="177" t="s">
        <v>117</v>
      </c>
      <c r="R113" s="177" t="s">
        <v>1679</v>
      </c>
      <c r="S113" s="466" t="s">
        <v>405</v>
      </c>
      <c r="T113" s="356">
        <v>13824.785115671781</v>
      </c>
      <c r="U113" s="350">
        <f t="shared" si="18"/>
        <v>6.1144560440830522E-3</v>
      </c>
      <c r="V113" s="351">
        <v>13824.785115671781</v>
      </c>
      <c r="W113" s="371"/>
      <c r="X113" s="352"/>
      <c r="Y113" s="351"/>
      <c r="Z113" s="352"/>
      <c r="AA113" s="358" t="s">
        <v>1450</v>
      </c>
      <c r="AB113" s="270" t="s">
        <v>1450</v>
      </c>
      <c r="AC113" s="354" t="s">
        <v>409</v>
      </c>
      <c r="AD113" s="354" t="s">
        <v>409</v>
      </c>
      <c r="AE113" s="270" t="s">
        <v>398</v>
      </c>
      <c r="AF113" s="354" t="s">
        <v>2063</v>
      </c>
      <c r="AG113" s="270"/>
      <c r="AH113" s="270" t="s">
        <v>37</v>
      </c>
      <c r="AI113" s="270">
        <v>2020</v>
      </c>
      <c r="AJ113" s="270">
        <v>2021</v>
      </c>
      <c r="AK113" s="270" t="s">
        <v>208</v>
      </c>
      <c r="AL113" s="270" t="s">
        <v>1450</v>
      </c>
      <c r="AM113" s="270" t="s">
        <v>75</v>
      </c>
      <c r="AN113" s="270" t="s">
        <v>167</v>
      </c>
      <c r="AO113" s="270" t="s">
        <v>531</v>
      </c>
      <c r="AP113" s="270" t="s">
        <v>531</v>
      </c>
      <c r="AQ113" s="354"/>
      <c r="AR113" s="354" t="s">
        <v>2617</v>
      </c>
      <c r="AS113" s="356">
        <v>13824.785115671781</v>
      </c>
      <c r="AT113" s="360" t="s">
        <v>400</v>
      </c>
      <c r="AU113" s="54"/>
      <c r="AV113" s="54"/>
    </row>
    <row r="114" spans="1:48" s="40" customFormat="1" ht="89.25" customHeight="1" x14ac:dyDescent="0.15">
      <c r="A114" s="298" t="s">
        <v>1566</v>
      </c>
      <c r="B114" s="184" t="s">
        <v>1275</v>
      </c>
      <c r="C114" s="184" t="s">
        <v>1362</v>
      </c>
      <c r="D114" s="184" t="s">
        <v>100</v>
      </c>
      <c r="E114" s="184" t="s">
        <v>103</v>
      </c>
      <c r="F114" s="209" t="s">
        <v>1144</v>
      </c>
      <c r="G114" s="579">
        <v>109600000</v>
      </c>
      <c r="H114" s="176" t="s">
        <v>47</v>
      </c>
      <c r="I114" s="176" t="s">
        <v>38</v>
      </c>
      <c r="J114" s="177" t="s">
        <v>105</v>
      </c>
      <c r="K114" s="178" t="s">
        <v>421</v>
      </c>
      <c r="L114" s="178" t="s">
        <v>421</v>
      </c>
      <c r="M114" s="178" t="s">
        <v>421</v>
      </c>
      <c r="N114" s="209" t="s">
        <v>1144</v>
      </c>
      <c r="O114" s="177"/>
      <c r="P114" s="179" t="s">
        <v>170</v>
      </c>
      <c r="Q114" s="184" t="s">
        <v>118</v>
      </c>
      <c r="R114" s="177" t="s">
        <v>1679</v>
      </c>
      <c r="S114" s="466" t="s">
        <v>169</v>
      </c>
      <c r="T114" s="356">
        <v>591795.26</v>
      </c>
      <c r="U114" s="350">
        <f>T114/$G$114</f>
        <v>5.3995917883211684E-3</v>
      </c>
      <c r="V114" s="357">
        <v>341502.5291328475</v>
      </c>
      <c r="W114" s="371">
        <v>198063.33</v>
      </c>
      <c r="X114" s="352"/>
      <c r="Y114" s="371"/>
      <c r="Z114" s="352"/>
      <c r="AA114" s="358" t="s">
        <v>1450</v>
      </c>
      <c r="AB114" s="270" t="s">
        <v>1450</v>
      </c>
      <c r="AC114" s="354" t="s">
        <v>409</v>
      </c>
      <c r="AD114" s="354" t="s">
        <v>409</v>
      </c>
      <c r="AE114" s="270" t="s">
        <v>105</v>
      </c>
      <c r="AF114" s="354" t="s">
        <v>2063</v>
      </c>
      <c r="AG114" s="270"/>
      <c r="AH114" s="270" t="s">
        <v>35</v>
      </c>
      <c r="AI114" s="270" t="s">
        <v>2017</v>
      </c>
      <c r="AJ114" s="270">
        <v>2023</v>
      </c>
      <c r="AK114" s="270" t="s">
        <v>1828</v>
      </c>
      <c r="AL114" s="270" t="s">
        <v>1450</v>
      </c>
      <c r="AM114" s="270" t="s">
        <v>75</v>
      </c>
      <c r="AN114" s="270" t="s">
        <v>167</v>
      </c>
      <c r="AO114" s="270" t="s">
        <v>531</v>
      </c>
      <c r="AP114" s="270" t="s">
        <v>531</v>
      </c>
      <c r="AQ114" s="354"/>
      <c r="AR114" s="354" t="s">
        <v>2038</v>
      </c>
      <c r="AS114" s="356">
        <v>591795.26</v>
      </c>
      <c r="AT114" s="360" t="s">
        <v>1829</v>
      </c>
      <c r="AU114" s="54"/>
      <c r="AV114" s="54"/>
    </row>
    <row r="115" spans="1:48" s="40" customFormat="1" ht="182" x14ac:dyDescent="0.15">
      <c r="A115" s="298" t="s">
        <v>1566</v>
      </c>
      <c r="B115" s="213" t="s">
        <v>1275</v>
      </c>
      <c r="C115" s="428" t="s">
        <v>1362</v>
      </c>
      <c r="D115" s="428" t="s">
        <v>100</v>
      </c>
      <c r="E115" s="428" t="s">
        <v>103</v>
      </c>
      <c r="F115" s="209" t="s">
        <v>1144</v>
      </c>
      <c r="G115" s="580"/>
      <c r="H115" s="176" t="s">
        <v>47</v>
      </c>
      <c r="I115" s="176" t="s">
        <v>38</v>
      </c>
      <c r="J115" s="177" t="s">
        <v>105</v>
      </c>
      <c r="K115" s="178" t="s">
        <v>421</v>
      </c>
      <c r="L115" s="178" t="s">
        <v>421</v>
      </c>
      <c r="M115" s="178" t="s">
        <v>421</v>
      </c>
      <c r="N115" s="209" t="s">
        <v>1144</v>
      </c>
      <c r="O115" s="177"/>
      <c r="P115" s="178"/>
      <c r="Q115" s="172" t="s">
        <v>118</v>
      </c>
      <c r="R115" s="177" t="s">
        <v>1679</v>
      </c>
      <c r="S115" s="466" t="s">
        <v>1543</v>
      </c>
      <c r="T115" s="356">
        <v>8973950.9530803766</v>
      </c>
      <c r="U115" s="350">
        <f t="shared" ref="U115:U120" si="21">T115/$G$114</f>
        <v>8.187911453540489E-2</v>
      </c>
      <c r="V115" s="357">
        <v>2243487.7382700942</v>
      </c>
      <c r="W115" s="372">
        <v>2243487.7382700942</v>
      </c>
      <c r="X115" s="357">
        <v>2243487.7382700942</v>
      </c>
      <c r="Y115" s="369">
        <v>2243487.7382700942</v>
      </c>
      <c r="Z115" s="352"/>
      <c r="AA115" s="358" t="s">
        <v>1450</v>
      </c>
      <c r="AB115" s="270" t="s">
        <v>1450</v>
      </c>
      <c r="AC115" s="354" t="s">
        <v>409</v>
      </c>
      <c r="AD115" s="354" t="s">
        <v>409</v>
      </c>
      <c r="AE115" s="270" t="s">
        <v>105</v>
      </c>
      <c r="AF115" s="354" t="s">
        <v>2063</v>
      </c>
      <c r="AG115" s="270"/>
      <c r="AH115" s="270" t="s">
        <v>35</v>
      </c>
      <c r="AI115" s="270" t="s">
        <v>2017</v>
      </c>
      <c r="AJ115" s="270">
        <v>2024</v>
      </c>
      <c r="AK115" s="270" t="s">
        <v>823</v>
      </c>
      <c r="AL115" s="270" t="s">
        <v>1450</v>
      </c>
      <c r="AM115" s="270" t="s">
        <v>75</v>
      </c>
      <c r="AN115" s="270" t="s">
        <v>361</v>
      </c>
      <c r="AO115" s="270" t="s">
        <v>426</v>
      </c>
      <c r="AP115" s="270" t="s">
        <v>1996</v>
      </c>
      <c r="AQ115" s="354"/>
      <c r="AR115" s="354" t="s">
        <v>2038</v>
      </c>
      <c r="AS115" s="356">
        <v>8973950.9530803766</v>
      </c>
      <c r="AT115" s="360"/>
      <c r="AU115" s="54"/>
      <c r="AV115" s="54"/>
    </row>
    <row r="116" spans="1:48" s="40" customFormat="1" ht="182" x14ac:dyDescent="0.15">
      <c r="A116" s="298" t="s">
        <v>1566</v>
      </c>
      <c r="B116" s="213" t="s">
        <v>1275</v>
      </c>
      <c r="C116" s="184" t="s">
        <v>1510</v>
      </c>
      <c r="D116" s="184" t="s">
        <v>1315</v>
      </c>
      <c r="E116" s="184" t="s">
        <v>1144</v>
      </c>
      <c r="F116" s="209" t="s">
        <v>1144</v>
      </c>
      <c r="G116" s="580"/>
      <c r="H116" s="176" t="s">
        <v>47</v>
      </c>
      <c r="I116" s="176" t="s">
        <v>38</v>
      </c>
      <c r="J116" s="177" t="s">
        <v>105</v>
      </c>
      <c r="K116" s="178" t="s">
        <v>421</v>
      </c>
      <c r="L116" s="178"/>
      <c r="M116" s="178" t="s">
        <v>421</v>
      </c>
      <c r="N116" s="209" t="s">
        <v>1144</v>
      </c>
      <c r="O116" s="177"/>
      <c r="P116" s="179" t="s">
        <v>1306</v>
      </c>
      <c r="Q116" s="172" t="s">
        <v>118</v>
      </c>
      <c r="R116" s="177" t="s">
        <v>1679</v>
      </c>
      <c r="S116" s="472" t="s">
        <v>1049</v>
      </c>
      <c r="T116" s="356">
        <v>1761866.6666666667</v>
      </c>
      <c r="U116" s="350">
        <f t="shared" si="21"/>
        <v>1.6075425790754258E-2</v>
      </c>
      <c r="V116" s="357">
        <v>1761866.6666666667</v>
      </c>
      <c r="W116" s="372"/>
      <c r="X116" s="357"/>
      <c r="Y116" s="369"/>
      <c r="Z116" s="352"/>
      <c r="AA116" s="358" t="s">
        <v>1450</v>
      </c>
      <c r="AB116" s="270" t="s">
        <v>1450</v>
      </c>
      <c r="AC116" s="354" t="s">
        <v>409</v>
      </c>
      <c r="AD116" s="354" t="s">
        <v>409</v>
      </c>
      <c r="AE116" s="270" t="s">
        <v>1050</v>
      </c>
      <c r="AF116" s="354" t="s">
        <v>2065</v>
      </c>
      <c r="AG116" s="270"/>
      <c r="AH116" s="270" t="s">
        <v>37</v>
      </c>
      <c r="AI116" s="270" t="s">
        <v>2017</v>
      </c>
      <c r="AJ116" s="270">
        <v>2021</v>
      </c>
      <c r="AK116" s="270" t="s">
        <v>1053</v>
      </c>
      <c r="AL116" s="270" t="s">
        <v>1450</v>
      </c>
      <c r="AM116" s="270" t="s">
        <v>75</v>
      </c>
      <c r="AN116" s="270" t="s">
        <v>1050</v>
      </c>
      <c r="AO116" s="270" t="s">
        <v>424</v>
      </c>
      <c r="AP116" s="270" t="s">
        <v>1997</v>
      </c>
      <c r="AQ116" s="354"/>
      <c r="AR116" s="354" t="s">
        <v>2038</v>
      </c>
      <c r="AS116" s="356">
        <v>1761866.6666666667</v>
      </c>
      <c r="AT116" s="360"/>
      <c r="AU116" s="54"/>
      <c r="AV116" s="54"/>
    </row>
    <row r="117" spans="1:48" s="40" customFormat="1" ht="182" x14ac:dyDescent="0.15">
      <c r="A117" s="298" t="s">
        <v>1566</v>
      </c>
      <c r="B117" s="213" t="s">
        <v>1275</v>
      </c>
      <c r="C117" s="213" t="s">
        <v>1510</v>
      </c>
      <c r="D117" s="172" t="s">
        <v>1315</v>
      </c>
      <c r="E117" s="172" t="s">
        <v>1144</v>
      </c>
      <c r="F117" s="209" t="s">
        <v>1144</v>
      </c>
      <c r="G117" s="580"/>
      <c r="H117" s="176" t="s">
        <v>47</v>
      </c>
      <c r="I117" s="176" t="s">
        <v>38</v>
      </c>
      <c r="J117" s="177" t="s">
        <v>105</v>
      </c>
      <c r="K117" s="178" t="s">
        <v>421</v>
      </c>
      <c r="L117" s="178"/>
      <c r="M117" s="178" t="s">
        <v>421</v>
      </c>
      <c r="N117" s="209" t="s">
        <v>1144</v>
      </c>
      <c r="O117" s="177"/>
      <c r="P117" s="178"/>
      <c r="Q117" s="172" t="s">
        <v>118</v>
      </c>
      <c r="R117" s="177" t="s">
        <v>1679</v>
      </c>
      <c r="S117" s="473" t="s">
        <v>1316</v>
      </c>
      <c r="T117" s="349">
        <v>0</v>
      </c>
      <c r="U117" s="350">
        <f t="shared" ref="U117" si="22">T117/$G$114</f>
        <v>0</v>
      </c>
      <c r="V117" s="373"/>
      <c r="W117" s="357"/>
      <c r="X117" s="357"/>
      <c r="Y117" s="369"/>
      <c r="Z117" s="352"/>
      <c r="AA117" s="270" t="s">
        <v>1518</v>
      </c>
      <c r="AB117" s="374">
        <v>300000</v>
      </c>
      <c r="AC117" s="354" t="s">
        <v>409</v>
      </c>
      <c r="AD117" s="354" t="s">
        <v>409</v>
      </c>
      <c r="AE117" s="270" t="s">
        <v>105</v>
      </c>
      <c r="AF117" s="354" t="s">
        <v>2063</v>
      </c>
      <c r="AG117" s="270"/>
      <c r="AH117" s="270" t="s">
        <v>41</v>
      </c>
      <c r="AI117" s="270"/>
      <c r="AJ117" s="270"/>
      <c r="AK117" s="270" t="s">
        <v>1094</v>
      </c>
      <c r="AL117" s="270" t="s">
        <v>1446</v>
      </c>
      <c r="AM117" s="270" t="s">
        <v>75</v>
      </c>
      <c r="AN117" s="270"/>
      <c r="AO117" s="270"/>
      <c r="AP117" s="270" t="s">
        <v>1094</v>
      </c>
      <c r="AQ117" s="354"/>
      <c r="AR117" s="354" t="s">
        <v>2038</v>
      </c>
      <c r="AS117" s="349">
        <v>0</v>
      </c>
      <c r="AT117" s="360" t="s">
        <v>523</v>
      </c>
      <c r="AU117" s="54"/>
      <c r="AV117" s="54"/>
    </row>
    <row r="118" spans="1:48" s="40" customFormat="1" ht="98" x14ac:dyDescent="0.15">
      <c r="A118" s="298" t="s">
        <v>1566</v>
      </c>
      <c r="B118" s="213" t="s">
        <v>1275</v>
      </c>
      <c r="C118" s="213" t="s">
        <v>1510</v>
      </c>
      <c r="D118" s="172" t="s">
        <v>1315</v>
      </c>
      <c r="E118" s="172" t="s">
        <v>1144</v>
      </c>
      <c r="F118" s="209" t="s">
        <v>1144</v>
      </c>
      <c r="G118" s="580"/>
      <c r="H118" s="176" t="s">
        <v>47</v>
      </c>
      <c r="I118" s="176" t="s">
        <v>38</v>
      </c>
      <c r="J118" s="177" t="s">
        <v>105</v>
      </c>
      <c r="K118" s="178" t="s">
        <v>421</v>
      </c>
      <c r="L118" s="178"/>
      <c r="M118" s="178" t="s">
        <v>421</v>
      </c>
      <c r="N118" s="209" t="s">
        <v>1144</v>
      </c>
      <c r="O118" s="177"/>
      <c r="P118" s="178"/>
      <c r="Q118" s="172" t="s">
        <v>118</v>
      </c>
      <c r="R118" s="177" t="s">
        <v>2139</v>
      </c>
      <c r="S118" s="473" t="s">
        <v>2136</v>
      </c>
      <c r="T118" s="349">
        <v>70818016.077899992</v>
      </c>
      <c r="U118" s="350">
        <f t="shared" si="21"/>
        <v>0.64614978173266413</v>
      </c>
      <c r="V118" s="373"/>
      <c r="W118" s="357"/>
      <c r="X118" s="357"/>
      <c r="Y118" s="369"/>
      <c r="Z118" s="381">
        <v>70818016.077899992</v>
      </c>
      <c r="AA118" s="270" t="s">
        <v>2137</v>
      </c>
      <c r="AB118" s="374"/>
      <c r="AC118" s="354" t="s">
        <v>409</v>
      </c>
      <c r="AD118" s="354" t="s">
        <v>409</v>
      </c>
      <c r="AE118" s="270" t="s">
        <v>105</v>
      </c>
      <c r="AF118" s="354" t="s">
        <v>2063</v>
      </c>
      <c r="AG118" s="270"/>
      <c r="AH118" s="270" t="s">
        <v>35</v>
      </c>
      <c r="AI118" s="270">
        <v>2024</v>
      </c>
      <c r="AJ118" s="270">
        <v>2025</v>
      </c>
      <c r="AK118" s="270" t="s">
        <v>2138</v>
      </c>
      <c r="AL118" s="270" t="s">
        <v>1450</v>
      </c>
      <c r="AM118" s="270" t="s">
        <v>75</v>
      </c>
      <c r="AN118" s="270" t="s">
        <v>2140</v>
      </c>
      <c r="AO118" s="270" t="s">
        <v>424</v>
      </c>
      <c r="AP118" s="270" t="s">
        <v>1997</v>
      </c>
      <c r="AQ118" s="354" t="s">
        <v>2068</v>
      </c>
      <c r="AR118" s="354" t="s">
        <v>2038</v>
      </c>
      <c r="AS118" s="349">
        <v>70818016.077899992</v>
      </c>
      <c r="AT118" s="360" t="s">
        <v>2135</v>
      </c>
      <c r="AU118" s="54"/>
      <c r="AV118" s="54"/>
    </row>
    <row r="119" spans="1:48" s="40" customFormat="1" ht="182" x14ac:dyDescent="0.15">
      <c r="A119" s="298" t="s">
        <v>1566</v>
      </c>
      <c r="B119" s="213" t="s">
        <v>1275</v>
      </c>
      <c r="C119" s="214" t="s">
        <v>1510</v>
      </c>
      <c r="D119" s="428" t="s">
        <v>1315</v>
      </c>
      <c r="E119" s="428" t="s">
        <v>1144</v>
      </c>
      <c r="F119" s="209" t="s">
        <v>1144</v>
      </c>
      <c r="G119" s="580"/>
      <c r="H119" s="176" t="s">
        <v>47</v>
      </c>
      <c r="I119" s="176" t="s">
        <v>38</v>
      </c>
      <c r="J119" s="177" t="s">
        <v>105</v>
      </c>
      <c r="K119" s="178" t="s">
        <v>421</v>
      </c>
      <c r="L119" s="178"/>
      <c r="M119" s="178" t="s">
        <v>421</v>
      </c>
      <c r="N119" s="209" t="s">
        <v>1144</v>
      </c>
      <c r="O119" s="177"/>
      <c r="P119" s="178"/>
      <c r="Q119" s="172" t="s">
        <v>118</v>
      </c>
      <c r="R119" s="177" t="s">
        <v>1679</v>
      </c>
      <c r="S119" s="474" t="s">
        <v>1056</v>
      </c>
      <c r="T119" s="356">
        <v>41329.701392142837</v>
      </c>
      <c r="U119" s="350">
        <f t="shared" si="21"/>
        <v>3.7709581562174119E-4</v>
      </c>
      <c r="V119" s="357">
        <v>20664.850696071418</v>
      </c>
      <c r="W119" s="372">
        <v>20664.850696071418</v>
      </c>
      <c r="X119" s="357"/>
      <c r="Y119" s="369"/>
      <c r="Z119" s="352"/>
      <c r="AA119" s="358" t="s">
        <v>1450</v>
      </c>
      <c r="AB119" s="270" t="s">
        <v>1450</v>
      </c>
      <c r="AC119" s="354" t="s">
        <v>409</v>
      </c>
      <c r="AD119" s="354" t="s">
        <v>409</v>
      </c>
      <c r="AE119" s="270" t="s">
        <v>1057</v>
      </c>
      <c r="AF119" s="354" t="s">
        <v>2065</v>
      </c>
      <c r="AG119" s="270"/>
      <c r="AH119" s="270" t="s">
        <v>37</v>
      </c>
      <c r="AI119" s="270" t="s">
        <v>2017</v>
      </c>
      <c r="AJ119" s="270">
        <v>2022</v>
      </c>
      <c r="AK119" s="270" t="s">
        <v>1058</v>
      </c>
      <c r="AL119" s="270" t="s">
        <v>1450</v>
      </c>
      <c r="AM119" s="270" t="s">
        <v>75</v>
      </c>
      <c r="AN119" s="270" t="s">
        <v>1238</v>
      </c>
      <c r="AO119" s="270" t="s">
        <v>424</v>
      </c>
      <c r="AP119" s="270" t="s">
        <v>1997</v>
      </c>
      <c r="AQ119" s="354"/>
      <c r="AR119" s="354" t="s">
        <v>2038</v>
      </c>
      <c r="AS119" s="356">
        <v>41329.701392142837</v>
      </c>
      <c r="AT119" s="360"/>
      <c r="AU119" s="54"/>
      <c r="AV119" s="54"/>
    </row>
    <row r="120" spans="1:48" s="40" customFormat="1" ht="182" x14ac:dyDescent="0.15">
      <c r="A120" s="298" t="s">
        <v>1566</v>
      </c>
      <c r="B120" s="214" t="s">
        <v>1275</v>
      </c>
      <c r="C120" s="177" t="s">
        <v>1363</v>
      </c>
      <c r="D120" s="177" t="s">
        <v>506</v>
      </c>
      <c r="E120" s="176" t="s">
        <v>2061</v>
      </c>
      <c r="F120" s="209" t="s">
        <v>1144</v>
      </c>
      <c r="G120" s="581"/>
      <c r="H120" s="176" t="s">
        <v>47</v>
      </c>
      <c r="I120" s="176" t="s">
        <v>38</v>
      </c>
      <c r="J120" s="177" t="s">
        <v>105</v>
      </c>
      <c r="K120" s="178" t="s">
        <v>421</v>
      </c>
      <c r="L120" s="178" t="s">
        <v>421</v>
      </c>
      <c r="M120" s="178" t="s">
        <v>421</v>
      </c>
      <c r="N120" s="209" t="s">
        <v>1144</v>
      </c>
      <c r="O120" s="177"/>
      <c r="P120" s="178"/>
      <c r="Q120" s="428" t="s">
        <v>118</v>
      </c>
      <c r="R120" s="177" t="s">
        <v>1679</v>
      </c>
      <c r="S120" s="465" t="s">
        <v>541</v>
      </c>
      <c r="T120" s="349">
        <v>0</v>
      </c>
      <c r="U120" s="350">
        <f t="shared" si="21"/>
        <v>0</v>
      </c>
      <c r="V120" s="382"/>
      <c r="W120" s="351"/>
      <c r="X120" s="352"/>
      <c r="Y120" s="351"/>
      <c r="Z120" s="352"/>
      <c r="AA120" s="270" t="s">
        <v>1522</v>
      </c>
      <c r="AB120" s="374">
        <v>300000</v>
      </c>
      <c r="AC120" s="354" t="s">
        <v>418</v>
      </c>
      <c r="AD120" s="354" t="s">
        <v>409</v>
      </c>
      <c r="AE120" s="270" t="s">
        <v>105</v>
      </c>
      <c r="AF120" s="354" t="s">
        <v>2063</v>
      </c>
      <c r="AG120" s="270"/>
      <c r="AH120" s="270" t="s">
        <v>41</v>
      </c>
      <c r="AI120" s="270"/>
      <c r="AJ120" s="270"/>
      <c r="AK120" s="270" t="s">
        <v>1094</v>
      </c>
      <c r="AL120" s="270" t="s">
        <v>1446</v>
      </c>
      <c r="AM120" s="270" t="s">
        <v>75</v>
      </c>
      <c r="AN120" s="270"/>
      <c r="AO120" s="270"/>
      <c r="AP120" s="270" t="s">
        <v>1094</v>
      </c>
      <c r="AQ120" s="354"/>
      <c r="AR120" s="354" t="s">
        <v>2038</v>
      </c>
      <c r="AS120" s="349">
        <v>0</v>
      </c>
      <c r="AT120" s="360" t="s">
        <v>523</v>
      </c>
      <c r="AU120" s="54"/>
      <c r="AV120" s="54"/>
    </row>
    <row r="121" spans="1:48" s="40" customFormat="1" ht="42.75" customHeight="1" x14ac:dyDescent="0.15">
      <c r="A121" s="300" t="s">
        <v>1566</v>
      </c>
      <c r="B121" s="177" t="s">
        <v>1276</v>
      </c>
      <c r="C121" s="177" t="s">
        <v>1364</v>
      </c>
      <c r="D121" s="177" t="s">
        <v>1144</v>
      </c>
      <c r="E121" s="178" t="s">
        <v>1144</v>
      </c>
      <c r="F121" s="209" t="s">
        <v>1144</v>
      </c>
      <c r="G121" s="575">
        <v>285000000</v>
      </c>
      <c r="H121" s="176" t="s">
        <v>47</v>
      </c>
      <c r="I121" s="176" t="s">
        <v>40</v>
      </c>
      <c r="J121" s="177" t="s">
        <v>105</v>
      </c>
      <c r="K121" s="178" t="s">
        <v>421</v>
      </c>
      <c r="L121" s="178" t="s">
        <v>421</v>
      </c>
      <c r="M121" s="178" t="s">
        <v>421</v>
      </c>
      <c r="N121" s="209" t="s">
        <v>1144</v>
      </c>
      <c r="O121" s="177"/>
      <c r="P121" s="429" t="s">
        <v>1114</v>
      </c>
      <c r="Q121" s="177" t="s">
        <v>439</v>
      </c>
      <c r="R121" s="177" t="s">
        <v>1679</v>
      </c>
      <c r="S121" s="466" t="s">
        <v>438</v>
      </c>
      <c r="T121" s="356">
        <v>150000</v>
      </c>
      <c r="U121" s="350">
        <f>T121/$G$121</f>
        <v>5.263157894736842E-4</v>
      </c>
      <c r="V121" s="351"/>
      <c r="W121" s="371"/>
      <c r="X121" s="352"/>
      <c r="Y121" s="351"/>
      <c r="Z121" s="352"/>
      <c r="AA121" s="358" t="s">
        <v>1450</v>
      </c>
      <c r="AB121" s="270" t="s">
        <v>1450</v>
      </c>
      <c r="AC121" s="354" t="s">
        <v>409</v>
      </c>
      <c r="AD121" s="354" t="s">
        <v>409</v>
      </c>
      <c r="AE121" s="354" t="s">
        <v>440</v>
      </c>
      <c r="AF121" s="354" t="s">
        <v>2063</v>
      </c>
      <c r="AG121" s="354"/>
      <c r="AH121" s="270" t="s">
        <v>33</v>
      </c>
      <c r="AI121" s="270"/>
      <c r="AJ121" s="270"/>
      <c r="AK121" s="270" t="s">
        <v>1094</v>
      </c>
      <c r="AL121" s="270" t="s">
        <v>1450</v>
      </c>
      <c r="AM121" s="270" t="s">
        <v>75</v>
      </c>
      <c r="AN121" s="270" t="s">
        <v>363</v>
      </c>
      <c r="AO121" s="270" t="s">
        <v>424</v>
      </c>
      <c r="AP121" s="270" t="s">
        <v>1997</v>
      </c>
      <c r="AQ121" s="354"/>
      <c r="AR121" s="354" t="s">
        <v>2617</v>
      </c>
      <c r="AS121" s="356">
        <v>150000</v>
      </c>
      <c r="AT121" s="360"/>
      <c r="AU121" s="54"/>
      <c r="AV121" s="54"/>
    </row>
    <row r="122" spans="1:48" s="40" customFormat="1" ht="42.75" customHeight="1" x14ac:dyDescent="0.15">
      <c r="A122" s="300" t="s">
        <v>1566</v>
      </c>
      <c r="B122" s="300" t="s">
        <v>1276</v>
      </c>
      <c r="C122" s="274" t="s">
        <v>1364</v>
      </c>
      <c r="D122" s="177" t="s">
        <v>1144</v>
      </c>
      <c r="E122" s="178" t="s">
        <v>1144</v>
      </c>
      <c r="F122" s="209" t="s">
        <v>1144</v>
      </c>
      <c r="G122" s="578"/>
      <c r="H122" s="176" t="s">
        <v>47</v>
      </c>
      <c r="I122" s="176" t="s">
        <v>40</v>
      </c>
      <c r="J122" s="177" t="s">
        <v>105</v>
      </c>
      <c r="K122" s="178" t="s">
        <v>421</v>
      </c>
      <c r="L122" s="178" t="s">
        <v>421</v>
      </c>
      <c r="M122" s="178" t="s">
        <v>421</v>
      </c>
      <c r="N122" s="209" t="s">
        <v>1144</v>
      </c>
      <c r="O122" s="177"/>
      <c r="P122" s="429" t="s">
        <v>1114</v>
      </c>
      <c r="Q122" s="177" t="s">
        <v>439</v>
      </c>
      <c r="R122" s="177" t="s">
        <v>1679</v>
      </c>
      <c r="S122" s="466" t="s">
        <v>2387</v>
      </c>
      <c r="T122" s="356">
        <f>SUM(V122:Z122)</f>
        <v>85800</v>
      </c>
      <c r="U122" s="350">
        <f>T122/$G$121</f>
        <v>3.0105263157894735E-4</v>
      </c>
      <c r="V122" s="351"/>
      <c r="W122" s="371"/>
      <c r="X122" s="352">
        <v>85800</v>
      </c>
      <c r="Y122" s="351"/>
      <c r="Z122" s="352"/>
      <c r="AA122" s="358" t="s">
        <v>1450</v>
      </c>
      <c r="AB122" s="270" t="s">
        <v>1450</v>
      </c>
      <c r="AC122" s="354" t="s">
        <v>409</v>
      </c>
      <c r="AD122" s="354" t="s">
        <v>409</v>
      </c>
      <c r="AE122" s="354" t="s">
        <v>1003</v>
      </c>
      <c r="AF122" s="354" t="s">
        <v>2065</v>
      </c>
      <c r="AG122" s="354"/>
      <c r="AH122" s="270" t="s">
        <v>35</v>
      </c>
      <c r="AI122" s="270">
        <v>2022</v>
      </c>
      <c r="AJ122" s="270">
        <v>2023</v>
      </c>
      <c r="AK122" s="270" t="s">
        <v>1094</v>
      </c>
      <c r="AL122" s="270" t="s">
        <v>1450</v>
      </c>
      <c r="AM122" s="270" t="s">
        <v>75</v>
      </c>
      <c r="AN122" s="270" t="s">
        <v>2389</v>
      </c>
      <c r="AO122" s="270" t="s">
        <v>424</v>
      </c>
      <c r="AP122" s="270" t="s">
        <v>1997</v>
      </c>
      <c r="AQ122" s="354" t="s">
        <v>2068</v>
      </c>
      <c r="AR122" s="354" t="s">
        <v>2617</v>
      </c>
      <c r="AS122" s="356">
        <v>85800</v>
      </c>
      <c r="AT122" s="360" t="s">
        <v>2388</v>
      </c>
      <c r="AU122" s="54"/>
      <c r="AV122" s="54"/>
    </row>
    <row r="123" spans="1:48" s="40" customFormat="1" ht="51" customHeight="1" x14ac:dyDescent="0.15">
      <c r="A123" s="301" t="s">
        <v>1576</v>
      </c>
      <c r="B123" s="184" t="s">
        <v>1277</v>
      </c>
      <c r="C123" s="184" t="s">
        <v>1365</v>
      </c>
      <c r="D123" s="184" t="s">
        <v>1144</v>
      </c>
      <c r="E123" s="182" t="s">
        <v>1144</v>
      </c>
      <c r="F123" s="209" t="s">
        <v>1144</v>
      </c>
      <c r="G123" s="575">
        <v>92000000</v>
      </c>
      <c r="H123" s="176" t="s">
        <v>47</v>
      </c>
      <c r="I123" s="176" t="s">
        <v>38</v>
      </c>
      <c r="J123" s="177" t="s">
        <v>107</v>
      </c>
      <c r="K123" s="178" t="s">
        <v>421</v>
      </c>
      <c r="L123" s="178" t="s">
        <v>421</v>
      </c>
      <c r="M123" s="178" t="s">
        <v>421</v>
      </c>
      <c r="N123" s="209" t="s">
        <v>1144</v>
      </c>
      <c r="O123" s="177" t="s">
        <v>127</v>
      </c>
      <c r="P123" s="178"/>
      <c r="Q123" s="177" t="s">
        <v>119</v>
      </c>
      <c r="R123" s="184" t="s">
        <v>1701</v>
      </c>
      <c r="S123" s="465" t="s">
        <v>507</v>
      </c>
      <c r="T123" s="349">
        <v>0</v>
      </c>
      <c r="U123" s="350">
        <f>T123/$G$123</f>
        <v>0</v>
      </c>
      <c r="V123" s="383"/>
      <c r="W123" s="351"/>
      <c r="X123" s="352"/>
      <c r="Y123" s="351"/>
      <c r="Z123" s="352"/>
      <c r="AA123" s="270" t="s">
        <v>1595</v>
      </c>
      <c r="AB123" s="374">
        <v>260000</v>
      </c>
      <c r="AC123" s="354" t="s">
        <v>414</v>
      </c>
      <c r="AD123" s="354" t="s">
        <v>1097</v>
      </c>
      <c r="AE123" s="354" t="s">
        <v>108</v>
      </c>
      <c r="AF123" s="354" t="s">
        <v>2063</v>
      </c>
      <c r="AG123" s="270"/>
      <c r="AH123" s="270" t="s">
        <v>41</v>
      </c>
      <c r="AI123" s="270"/>
      <c r="AJ123" s="270"/>
      <c r="AK123" s="270" t="s">
        <v>1094</v>
      </c>
      <c r="AL123" s="270" t="s">
        <v>1445</v>
      </c>
      <c r="AM123" s="270" t="s">
        <v>75</v>
      </c>
      <c r="AN123" s="270"/>
      <c r="AO123" s="270"/>
      <c r="AP123" s="270" t="s">
        <v>1094</v>
      </c>
      <c r="AQ123" s="354"/>
      <c r="AR123" s="354" t="s">
        <v>2622</v>
      </c>
      <c r="AS123" s="349">
        <v>0</v>
      </c>
      <c r="AT123" s="360" t="s">
        <v>480</v>
      </c>
      <c r="AU123" s="54"/>
      <c r="AV123" s="54"/>
    </row>
    <row r="124" spans="1:48" s="40" customFormat="1" ht="126" x14ac:dyDescent="0.15">
      <c r="A124" s="302" t="s">
        <v>1576</v>
      </c>
      <c r="B124" s="213" t="s">
        <v>1277</v>
      </c>
      <c r="C124" s="213" t="s">
        <v>1365</v>
      </c>
      <c r="D124" s="172" t="s">
        <v>1144</v>
      </c>
      <c r="E124" s="174" t="s">
        <v>1144</v>
      </c>
      <c r="F124" s="209" t="s">
        <v>1144</v>
      </c>
      <c r="G124" s="576"/>
      <c r="H124" s="176" t="s">
        <v>47</v>
      </c>
      <c r="I124" s="176" t="s">
        <v>38</v>
      </c>
      <c r="J124" s="177" t="s">
        <v>107</v>
      </c>
      <c r="K124" s="178" t="s">
        <v>421</v>
      </c>
      <c r="L124" s="178" t="s">
        <v>421</v>
      </c>
      <c r="M124" s="178" t="s">
        <v>421</v>
      </c>
      <c r="N124" s="209" t="s">
        <v>1144</v>
      </c>
      <c r="O124" s="177"/>
      <c r="P124" s="178"/>
      <c r="Q124" s="177" t="s">
        <v>119</v>
      </c>
      <c r="R124" s="172" t="s">
        <v>1701</v>
      </c>
      <c r="S124" s="466" t="s">
        <v>962</v>
      </c>
      <c r="T124" s="356">
        <v>15498</v>
      </c>
      <c r="U124" s="350">
        <f t="shared" ref="U124:U132" si="23">T124/$G$123</f>
        <v>1.6845652173913043E-4</v>
      </c>
      <c r="V124" s="384">
        <v>15498</v>
      </c>
      <c r="W124" s="371"/>
      <c r="X124" s="352"/>
      <c r="Y124" s="351"/>
      <c r="Z124" s="352"/>
      <c r="AA124" s="358" t="s">
        <v>1450</v>
      </c>
      <c r="AB124" s="270" t="s">
        <v>1450</v>
      </c>
      <c r="AC124" s="354" t="s">
        <v>414</v>
      </c>
      <c r="AD124" s="354" t="s">
        <v>1097</v>
      </c>
      <c r="AE124" s="354" t="s">
        <v>965</v>
      </c>
      <c r="AF124" s="354" t="s">
        <v>2065</v>
      </c>
      <c r="AG124" s="270"/>
      <c r="AH124" s="270" t="s">
        <v>37</v>
      </c>
      <c r="AI124" s="270">
        <v>2020</v>
      </c>
      <c r="AJ124" s="270">
        <v>2021</v>
      </c>
      <c r="AK124" s="270" t="s">
        <v>970</v>
      </c>
      <c r="AL124" s="270" t="s">
        <v>1450</v>
      </c>
      <c r="AM124" s="270" t="s">
        <v>75</v>
      </c>
      <c r="AN124" s="270" t="s">
        <v>968</v>
      </c>
      <c r="AO124" s="270" t="s">
        <v>424</v>
      </c>
      <c r="AP124" s="270" t="s">
        <v>1997</v>
      </c>
      <c r="AQ124" s="354" t="s">
        <v>2068</v>
      </c>
      <c r="AR124" s="354" t="s">
        <v>2622</v>
      </c>
      <c r="AS124" s="356">
        <v>15498</v>
      </c>
      <c r="AT124" s="360" t="s">
        <v>2406</v>
      </c>
      <c r="AU124" s="54"/>
      <c r="AV124" s="54"/>
    </row>
    <row r="125" spans="1:48" s="40" customFormat="1" ht="126" x14ac:dyDescent="0.15">
      <c r="A125" s="302" t="s">
        <v>1576</v>
      </c>
      <c r="B125" s="213" t="s">
        <v>1277</v>
      </c>
      <c r="C125" s="213" t="s">
        <v>1365</v>
      </c>
      <c r="D125" s="172" t="s">
        <v>1144</v>
      </c>
      <c r="E125" s="174" t="s">
        <v>1144</v>
      </c>
      <c r="F125" s="209" t="s">
        <v>1144</v>
      </c>
      <c r="G125" s="576"/>
      <c r="H125" s="176" t="s">
        <v>47</v>
      </c>
      <c r="I125" s="176" t="s">
        <v>38</v>
      </c>
      <c r="J125" s="177" t="s">
        <v>107</v>
      </c>
      <c r="K125" s="178" t="s">
        <v>421</v>
      </c>
      <c r="L125" s="178" t="s">
        <v>421</v>
      </c>
      <c r="M125" s="178" t="s">
        <v>421</v>
      </c>
      <c r="N125" s="209" t="s">
        <v>1144</v>
      </c>
      <c r="O125" s="177"/>
      <c r="P125" s="178"/>
      <c r="Q125" s="177" t="s">
        <v>119</v>
      </c>
      <c r="R125" s="172" t="s">
        <v>1701</v>
      </c>
      <c r="S125" s="466" t="s">
        <v>963</v>
      </c>
      <c r="T125" s="356">
        <v>11365</v>
      </c>
      <c r="U125" s="350">
        <f t="shared" si="23"/>
        <v>1.2353260869565219E-4</v>
      </c>
      <c r="V125" s="384">
        <v>11365</v>
      </c>
      <c r="W125" s="371"/>
      <c r="X125" s="352"/>
      <c r="Y125" s="351"/>
      <c r="Z125" s="352"/>
      <c r="AA125" s="358" t="s">
        <v>1450</v>
      </c>
      <c r="AB125" s="270" t="s">
        <v>1450</v>
      </c>
      <c r="AC125" s="354" t="s">
        <v>414</v>
      </c>
      <c r="AD125" s="354" t="s">
        <v>1097</v>
      </c>
      <c r="AE125" s="354" t="s">
        <v>965</v>
      </c>
      <c r="AF125" s="354" t="s">
        <v>2065</v>
      </c>
      <c r="AG125" s="270"/>
      <c r="AH125" s="270" t="s">
        <v>35</v>
      </c>
      <c r="AI125" s="270">
        <v>2020</v>
      </c>
      <c r="AJ125" s="270">
        <v>2025</v>
      </c>
      <c r="AK125" s="270" t="s">
        <v>971</v>
      </c>
      <c r="AL125" s="270" t="s">
        <v>1450</v>
      </c>
      <c r="AM125" s="270" t="s">
        <v>75</v>
      </c>
      <c r="AN125" s="270" t="s">
        <v>969</v>
      </c>
      <c r="AO125" s="270" t="s">
        <v>424</v>
      </c>
      <c r="AP125" s="270" t="s">
        <v>1997</v>
      </c>
      <c r="AQ125" s="354"/>
      <c r="AR125" s="354" t="s">
        <v>2622</v>
      </c>
      <c r="AS125" s="356">
        <v>11365</v>
      </c>
      <c r="AT125" s="360"/>
      <c r="AU125" s="54"/>
      <c r="AV125" s="54"/>
    </row>
    <row r="126" spans="1:48" s="40" customFormat="1" ht="126" x14ac:dyDescent="0.15">
      <c r="A126" s="302" t="s">
        <v>1576</v>
      </c>
      <c r="B126" s="213" t="s">
        <v>1277</v>
      </c>
      <c r="C126" s="213" t="s">
        <v>1365</v>
      </c>
      <c r="D126" s="172" t="s">
        <v>1144</v>
      </c>
      <c r="E126" s="174" t="s">
        <v>1144</v>
      </c>
      <c r="F126" s="209" t="s">
        <v>1144</v>
      </c>
      <c r="G126" s="576"/>
      <c r="H126" s="176" t="s">
        <v>47</v>
      </c>
      <c r="I126" s="176" t="s">
        <v>38</v>
      </c>
      <c r="J126" s="177" t="s">
        <v>107</v>
      </c>
      <c r="K126" s="178" t="s">
        <v>421</v>
      </c>
      <c r="L126" s="178"/>
      <c r="M126" s="178" t="s">
        <v>421</v>
      </c>
      <c r="N126" s="209" t="s">
        <v>1144</v>
      </c>
      <c r="O126" s="177"/>
      <c r="P126" s="178"/>
      <c r="Q126" s="177" t="s">
        <v>119</v>
      </c>
      <c r="R126" s="172" t="s">
        <v>1701</v>
      </c>
      <c r="S126" s="465" t="s">
        <v>1048</v>
      </c>
      <c r="T126" s="349">
        <v>0</v>
      </c>
      <c r="U126" s="350">
        <f t="shared" si="23"/>
        <v>0</v>
      </c>
      <c r="V126" s="385"/>
      <c r="W126" s="351"/>
      <c r="X126" s="352"/>
      <c r="Y126" s="351"/>
      <c r="Z126" s="352"/>
      <c r="AA126" s="270" t="s">
        <v>1518</v>
      </c>
      <c r="AB126" s="374">
        <v>260000</v>
      </c>
      <c r="AC126" s="354" t="s">
        <v>414</v>
      </c>
      <c r="AD126" s="354" t="s">
        <v>1097</v>
      </c>
      <c r="AE126" s="354" t="s">
        <v>986</v>
      </c>
      <c r="AF126" s="354" t="s">
        <v>2065</v>
      </c>
      <c r="AG126" s="270"/>
      <c r="AH126" s="270" t="s">
        <v>41</v>
      </c>
      <c r="AI126" s="270"/>
      <c r="AJ126" s="270"/>
      <c r="AK126" s="270" t="s">
        <v>1094</v>
      </c>
      <c r="AL126" s="270" t="s">
        <v>1446</v>
      </c>
      <c r="AM126" s="270" t="s">
        <v>75</v>
      </c>
      <c r="AN126" s="270"/>
      <c r="AO126" s="270"/>
      <c r="AP126" s="270" t="s">
        <v>1094</v>
      </c>
      <c r="AQ126" s="354"/>
      <c r="AR126" s="354" t="s">
        <v>2622</v>
      </c>
      <c r="AS126" s="349">
        <v>0</v>
      </c>
      <c r="AT126" s="360" t="s">
        <v>523</v>
      </c>
      <c r="AU126" s="54"/>
      <c r="AV126" s="54"/>
    </row>
    <row r="127" spans="1:48" s="40" customFormat="1" ht="126" x14ac:dyDescent="0.15">
      <c r="A127" s="302" t="s">
        <v>1576</v>
      </c>
      <c r="B127" s="213" t="s">
        <v>1277</v>
      </c>
      <c r="C127" s="213" t="s">
        <v>1365</v>
      </c>
      <c r="D127" s="172" t="s">
        <v>1144</v>
      </c>
      <c r="E127" s="174" t="s">
        <v>1144</v>
      </c>
      <c r="F127" s="209" t="s">
        <v>1144</v>
      </c>
      <c r="G127" s="576"/>
      <c r="H127" s="176" t="s">
        <v>47</v>
      </c>
      <c r="I127" s="176" t="s">
        <v>38</v>
      </c>
      <c r="J127" s="177" t="s">
        <v>107</v>
      </c>
      <c r="K127" s="178" t="s">
        <v>421</v>
      </c>
      <c r="L127" s="178"/>
      <c r="M127" s="178" t="s">
        <v>421</v>
      </c>
      <c r="N127" s="209" t="s">
        <v>1144</v>
      </c>
      <c r="O127" s="177"/>
      <c r="P127" s="178"/>
      <c r="Q127" s="177" t="s">
        <v>119</v>
      </c>
      <c r="R127" s="172" t="s">
        <v>1701</v>
      </c>
      <c r="S127" s="466" t="s">
        <v>1028</v>
      </c>
      <c r="T127" s="356">
        <v>4293438.2132399995</v>
      </c>
      <c r="U127" s="350">
        <f t="shared" si="23"/>
        <v>4.6667806665652171E-2</v>
      </c>
      <c r="V127" s="386">
        <v>793697.4057762</v>
      </c>
      <c r="W127" s="387">
        <v>1238641.4316928855</v>
      </c>
      <c r="X127" s="352">
        <v>1145431.912180857</v>
      </c>
      <c r="Y127" s="352">
        <v>739324.21852685721</v>
      </c>
      <c r="Z127" s="352">
        <v>376343.24506319995</v>
      </c>
      <c r="AA127" s="358" t="s">
        <v>1450</v>
      </c>
      <c r="AB127" s="270" t="s">
        <v>1450</v>
      </c>
      <c r="AC127" s="354" t="s">
        <v>414</v>
      </c>
      <c r="AD127" s="354" t="s">
        <v>1097</v>
      </c>
      <c r="AE127" s="270" t="s">
        <v>1036</v>
      </c>
      <c r="AF127" s="354" t="s">
        <v>2065</v>
      </c>
      <c r="AG127" s="270"/>
      <c r="AH127" s="270" t="s">
        <v>35</v>
      </c>
      <c r="AI127" s="270">
        <v>2020</v>
      </c>
      <c r="AJ127" s="270">
        <v>2030</v>
      </c>
      <c r="AK127" s="270" t="s">
        <v>1034</v>
      </c>
      <c r="AL127" s="270" t="s">
        <v>1450</v>
      </c>
      <c r="AM127" s="270" t="s">
        <v>75</v>
      </c>
      <c r="AN127" s="270" t="s">
        <v>1033</v>
      </c>
      <c r="AO127" s="270" t="s">
        <v>424</v>
      </c>
      <c r="AP127" s="270" t="s">
        <v>1997</v>
      </c>
      <c r="AQ127" s="354"/>
      <c r="AR127" s="354" t="s">
        <v>2622</v>
      </c>
      <c r="AS127" s="356">
        <v>4293438.2132399995</v>
      </c>
      <c r="AT127" s="360"/>
      <c r="AU127" s="54"/>
      <c r="AV127" s="54"/>
    </row>
    <row r="128" spans="1:48" s="40" customFormat="1" ht="126" x14ac:dyDescent="0.15">
      <c r="A128" s="302" t="s">
        <v>1576</v>
      </c>
      <c r="B128" s="213" t="s">
        <v>1277</v>
      </c>
      <c r="C128" s="213" t="s">
        <v>1365</v>
      </c>
      <c r="D128" s="172" t="s">
        <v>1144</v>
      </c>
      <c r="E128" s="174" t="s">
        <v>1144</v>
      </c>
      <c r="F128" s="209" t="s">
        <v>1144</v>
      </c>
      <c r="G128" s="576"/>
      <c r="H128" s="176" t="s">
        <v>47</v>
      </c>
      <c r="I128" s="176" t="s">
        <v>38</v>
      </c>
      <c r="J128" s="177" t="s">
        <v>107</v>
      </c>
      <c r="K128" s="178" t="s">
        <v>421</v>
      </c>
      <c r="L128" s="178"/>
      <c r="M128" s="178" t="s">
        <v>421</v>
      </c>
      <c r="N128" s="209" t="s">
        <v>1144</v>
      </c>
      <c r="O128" s="177"/>
      <c r="P128" s="178"/>
      <c r="Q128" s="177" t="s">
        <v>119</v>
      </c>
      <c r="R128" s="172" t="s">
        <v>1701</v>
      </c>
      <c r="S128" s="465" t="s">
        <v>1041</v>
      </c>
      <c r="T128" s="349">
        <v>0</v>
      </c>
      <c r="U128" s="350">
        <f t="shared" si="23"/>
        <v>0</v>
      </c>
      <c r="V128" s="388"/>
      <c r="W128" s="352"/>
      <c r="X128" s="352"/>
      <c r="Y128" s="352"/>
      <c r="Z128" s="352"/>
      <c r="AA128" s="270" t="s">
        <v>1518</v>
      </c>
      <c r="AB128" s="374">
        <v>260000</v>
      </c>
      <c r="AC128" s="354" t="s">
        <v>414</v>
      </c>
      <c r="AD128" s="354" t="s">
        <v>1097</v>
      </c>
      <c r="AE128" s="270" t="s">
        <v>1036</v>
      </c>
      <c r="AF128" s="354" t="s">
        <v>2065</v>
      </c>
      <c r="AG128" s="270"/>
      <c r="AH128" s="270" t="s">
        <v>41</v>
      </c>
      <c r="AI128" s="270"/>
      <c r="AJ128" s="270"/>
      <c r="AK128" s="270" t="s">
        <v>1094</v>
      </c>
      <c r="AL128" s="270" t="s">
        <v>1446</v>
      </c>
      <c r="AM128" s="270" t="s">
        <v>75</v>
      </c>
      <c r="AN128" s="270"/>
      <c r="AO128" s="270"/>
      <c r="AP128" s="270" t="s">
        <v>1094</v>
      </c>
      <c r="AQ128" s="354"/>
      <c r="AR128" s="354" t="s">
        <v>2622</v>
      </c>
      <c r="AS128" s="349">
        <v>0</v>
      </c>
      <c r="AT128" s="360" t="s">
        <v>523</v>
      </c>
      <c r="AU128" s="54"/>
      <c r="AV128" s="54"/>
    </row>
    <row r="129" spans="1:48" s="40" customFormat="1" ht="126" x14ac:dyDescent="0.15">
      <c r="A129" s="302" t="s">
        <v>1576</v>
      </c>
      <c r="B129" s="213" t="s">
        <v>1277</v>
      </c>
      <c r="C129" s="213" t="s">
        <v>1365</v>
      </c>
      <c r="D129" s="172" t="s">
        <v>1144</v>
      </c>
      <c r="E129" s="174" t="s">
        <v>1144</v>
      </c>
      <c r="F129" s="209" t="s">
        <v>1144</v>
      </c>
      <c r="G129" s="576"/>
      <c r="H129" s="176" t="s">
        <v>47</v>
      </c>
      <c r="I129" s="176" t="s">
        <v>38</v>
      </c>
      <c r="J129" s="177" t="s">
        <v>107</v>
      </c>
      <c r="K129" s="178" t="s">
        <v>421</v>
      </c>
      <c r="L129" s="178"/>
      <c r="M129" s="178" t="s">
        <v>421</v>
      </c>
      <c r="N129" s="209" t="s">
        <v>1144</v>
      </c>
      <c r="O129" s="177"/>
      <c r="P129" s="178"/>
      <c r="Q129" s="177" t="s">
        <v>119</v>
      </c>
      <c r="R129" s="172" t="s">
        <v>1701</v>
      </c>
      <c r="S129" s="466" t="s">
        <v>1082</v>
      </c>
      <c r="T129" s="356">
        <v>2430000</v>
      </c>
      <c r="U129" s="350">
        <f t="shared" si="23"/>
        <v>2.6413043478260869E-2</v>
      </c>
      <c r="V129" s="386">
        <v>700000</v>
      </c>
      <c r="W129" s="387">
        <v>650000</v>
      </c>
      <c r="X129" s="352">
        <v>500000</v>
      </c>
      <c r="Y129" s="352">
        <v>580000</v>
      </c>
      <c r="Z129" s="352"/>
      <c r="AA129" s="358" t="s">
        <v>1450</v>
      </c>
      <c r="AB129" s="270" t="s">
        <v>1450</v>
      </c>
      <c r="AC129" s="354" t="s">
        <v>414</v>
      </c>
      <c r="AD129" s="354" t="s">
        <v>1097</v>
      </c>
      <c r="AE129" s="354" t="s">
        <v>1083</v>
      </c>
      <c r="AF129" s="354" t="s">
        <v>2065</v>
      </c>
      <c r="AG129" s="270"/>
      <c r="AH129" s="270" t="s">
        <v>35</v>
      </c>
      <c r="AI129" s="270">
        <v>2020</v>
      </c>
      <c r="AJ129" s="270">
        <v>2024</v>
      </c>
      <c r="AK129" s="270" t="s">
        <v>1087</v>
      </c>
      <c r="AL129" s="270" t="s">
        <v>1450</v>
      </c>
      <c r="AM129" s="270" t="s">
        <v>75</v>
      </c>
      <c r="AN129" s="270" t="s">
        <v>821</v>
      </c>
      <c r="AO129" s="270" t="s">
        <v>424</v>
      </c>
      <c r="AP129" s="270" t="s">
        <v>1997</v>
      </c>
      <c r="AQ129" s="354"/>
      <c r="AR129" s="354" t="s">
        <v>2622</v>
      </c>
      <c r="AS129" s="356">
        <v>2430000</v>
      </c>
      <c r="AT129" s="360"/>
      <c r="AU129" s="54"/>
      <c r="AV129" s="54"/>
    </row>
    <row r="130" spans="1:48" s="40" customFormat="1" ht="126" x14ac:dyDescent="0.15">
      <c r="A130" s="302" t="s">
        <v>1576</v>
      </c>
      <c r="B130" s="213" t="s">
        <v>1277</v>
      </c>
      <c r="C130" s="213" t="s">
        <v>1365</v>
      </c>
      <c r="D130" s="172" t="s">
        <v>1144</v>
      </c>
      <c r="E130" s="174" t="s">
        <v>1144</v>
      </c>
      <c r="F130" s="209" t="s">
        <v>1144</v>
      </c>
      <c r="G130" s="576"/>
      <c r="H130" s="176" t="s">
        <v>47</v>
      </c>
      <c r="I130" s="176" t="s">
        <v>38</v>
      </c>
      <c r="J130" s="177" t="s">
        <v>107</v>
      </c>
      <c r="K130" s="178" t="s">
        <v>421</v>
      </c>
      <c r="L130" s="178"/>
      <c r="M130" s="178" t="s">
        <v>421</v>
      </c>
      <c r="N130" s="209" t="s">
        <v>1144</v>
      </c>
      <c r="O130" s="177"/>
      <c r="P130" s="178"/>
      <c r="Q130" s="177" t="s">
        <v>119</v>
      </c>
      <c r="R130" s="172" t="s">
        <v>1701</v>
      </c>
      <c r="S130" s="465" t="s">
        <v>1418</v>
      </c>
      <c r="T130" s="349">
        <v>0</v>
      </c>
      <c r="U130" s="350">
        <f t="shared" si="23"/>
        <v>0</v>
      </c>
      <c r="V130" s="388"/>
      <c r="W130" s="352"/>
      <c r="X130" s="352"/>
      <c r="Y130" s="352"/>
      <c r="Z130" s="352"/>
      <c r="AA130" s="270" t="s">
        <v>1644</v>
      </c>
      <c r="AB130" s="374">
        <v>260000</v>
      </c>
      <c r="AC130" s="354" t="s">
        <v>414</v>
      </c>
      <c r="AD130" s="354" t="s">
        <v>1097</v>
      </c>
      <c r="AE130" s="354" t="s">
        <v>108</v>
      </c>
      <c r="AF130" s="354" t="s">
        <v>2063</v>
      </c>
      <c r="AG130" s="270"/>
      <c r="AH130" s="270" t="s">
        <v>41</v>
      </c>
      <c r="AI130" s="270"/>
      <c r="AJ130" s="270"/>
      <c r="AK130" s="270" t="s">
        <v>1094</v>
      </c>
      <c r="AL130" s="270" t="s">
        <v>1446</v>
      </c>
      <c r="AM130" s="270" t="s">
        <v>74</v>
      </c>
      <c r="AN130" s="270"/>
      <c r="AO130" s="270"/>
      <c r="AP130" s="270" t="s">
        <v>1094</v>
      </c>
      <c r="AQ130" s="354"/>
      <c r="AR130" s="354" t="s">
        <v>2622</v>
      </c>
      <c r="AS130" s="349">
        <v>0</v>
      </c>
      <c r="AT130" s="360" t="s">
        <v>523</v>
      </c>
      <c r="AU130" s="54"/>
      <c r="AV130" s="54"/>
    </row>
    <row r="131" spans="1:48" s="40" customFormat="1" ht="126" x14ac:dyDescent="0.15">
      <c r="A131" s="302" t="s">
        <v>1576</v>
      </c>
      <c r="B131" s="214" t="s">
        <v>1277</v>
      </c>
      <c r="C131" s="214" t="s">
        <v>1365</v>
      </c>
      <c r="D131" s="428" t="s">
        <v>1144</v>
      </c>
      <c r="E131" s="209" t="s">
        <v>1144</v>
      </c>
      <c r="F131" s="209" t="s">
        <v>1144</v>
      </c>
      <c r="G131" s="576"/>
      <c r="H131" s="176" t="s">
        <v>47</v>
      </c>
      <c r="I131" s="176" t="s">
        <v>38</v>
      </c>
      <c r="J131" s="177" t="s">
        <v>107</v>
      </c>
      <c r="K131" s="178" t="s">
        <v>421</v>
      </c>
      <c r="L131" s="178" t="s">
        <v>421</v>
      </c>
      <c r="M131" s="178" t="s">
        <v>421</v>
      </c>
      <c r="N131" s="209" t="s">
        <v>1144</v>
      </c>
      <c r="O131" s="177"/>
      <c r="P131" s="178"/>
      <c r="Q131" s="177" t="s">
        <v>119</v>
      </c>
      <c r="R131" s="428" t="s">
        <v>1701</v>
      </c>
      <c r="S131" s="466" t="s">
        <v>2504</v>
      </c>
      <c r="T131" s="356">
        <v>2303607.2804381382</v>
      </c>
      <c r="U131" s="350">
        <f t="shared" ref="U131" si="24">T131/$G$123</f>
        <v>2.5039209569979761E-2</v>
      </c>
      <c r="V131" s="351">
        <v>505870.17006299994</v>
      </c>
      <c r="W131" s="371">
        <v>508785.11395836505</v>
      </c>
      <c r="X131" s="351">
        <v>580290.3872152695</v>
      </c>
      <c r="Y131" s="351">
        <v>708661.60920150392</v>
      </c>
      <c r="Z131" s="352"/>
      <c r="AA131" s="358" t="s">
        <v>1450</v>
      </c>
      <c r="AB131" s="270" t="s">
        <v>1450</v>
      </c>
      <c r="AC131" s="354" t="s">
        <v>414</v>
      </c>
      <c r="AD131" s="354" t="s">
        <v>1097</v>
      </c>
      <c r="AE131" s="354" t="s">
        <v>108</v>
      </c>
      <c r="AF131" s="354" t="s">
        <v>2063</v>
      </c>
      <c r="AG131" s="270"/>
      <c r="AH131" s="270" t="s">
        <v>35</v>
      </c>
      <c r="AI131" s="270">
        <v>2022</v>
      </c>
      <c r="AJ131" s="270">
        <v>2027</v>
      </c>
      <c r="AK131" s="270" t="s">
        <v>2505</v>
      </c>
      <c r="AL131" s="270" t="s">
        <v>1450</v>
      </c>
      <c r="AM131" s="270" t="s">
        <v>74</v>
      </c>
      <c r="AN131" s="270" t="s">
        <v>821</v>
      </c>
      <c r="AO131" s="270" t="s">
        <v>426</v>
      </c>
      <c r="AP131" s="270" t="s">
        <v>1997</v>
      </c>
      <c r="AQ131" s="354" t="s">
        <v>2003</v>
      </c>
      <c r="AR131" s="354" t="s">
        <v>2622</v>
      </c>
      <c r="AS131" s="356">
        <v>2303607.2804381382</v>
      </c>
      <c r="AT131" s="360"/>
      <c r="AU131" s="54"/>
      <c r="AV131" s="54"/>
    </row>
    <row r="132" spans="1:48" s="40" customFormat="1" ht="126" x14ac:dyDescent="0.15">
      <c r="A132" s="302" t="s">
        <v>1576</v>
      </c>
      <c r="B132" s="214" t="s">
        <v>1277</v>
      </c>
      <c r="C132" s="214" t="s">
        <v>1365</v>
      </c>
      <c r="D132" s="428" t="s">
        <v>1144</v>
      </c>
      <c r="E132" s="209" t="s">
        <v>1144</v>
      </c>
      <c r="F132" s="209" t="s">
        <v>1144</v>
      </c>
      <c r="G132" s="578"/>
      <c r="H132" s="176" t="s">
        <v>47</v>
      </c>
      <c r="I132" s="176" t="s">
        <v>38</v>
      </c>
      <c r="J132" s="177" t="s">
        <v>107</v>
      </c>
      <c r="K132" s="178" t="s">
        <v>421</v>
      </c>
      <c r="L132" s="178" t="s">
        <v>421</v>
      </c>
      <c r="M132" s="178" t="s">
        <v>421</v>
      </c>
      <c r="N132" s="209" t="s">
        <v>1144</v>
      </c>
      <c r="O132" s="177"/>
      <c r="P132" s="178"/>
      <c r="Q132" s="177" t="s">
        <v>119</v>
      </c>
      <c r="R132" s="428" t="s">
        <v>1701</v>
      </c>
      <c r="S132" s="475" t="s">
        <v>2286</v>
      </c>
      <c r="T132" s="356">
        <v>4240138.8257999998</v>
      </c>
      <c r="U132" s="350">
        <f t="shared" si="23"/>
        <v>4.6088465497826081E-2</v>
      </c>
      <c r="V132" s="351">
        <v>137799.87100000001</v>
      </c>
      <c r="W132" s="371">
        <v>482801.63520000008</v>
      </c>
      <c r="X132" s="351">
        <v>674904.12900000007</v>
      </c>
      <c r="Y132" s="351">
        <v>764633.19059999997</v>
      </c>
      <c r="Z132" s="352">
        <v>2180000</v>
      </c>
      <c r="AA132" s="358" t="s">
        <v>1450</v>
      </c>
      <c r="AB132" s="270" t="s">
        <v>1450</v>
      </c>
      <c r="AC132" s="354" t="s">
        <v>414</v>
      </c>
      <c r="AD132" s="354" t="s">
        <v>1097</v>
      </c>
      <c r="AE132" s="354" t="s">
        <v>1083</v>
      </c>
      <c r="AF132" s="354" t="s">
        <v>2063</v>
      </c>
      <c r="AG132" s="270"/>
      <c r="AH132" s="270" t="s">
        <v>35</v>
      </c>
      <c r="AI132" s="270">
        <v>2022</v>
      </c>
      <c r="AJ132" s="270">
        <v>2027</v>
      </c>
      <c r="AK132" s="270" t="s">
        <v>2287</v>
      </c>
      <c r="AL132" s="270" t="s">
        <v>1450</v>
      </c>
      <c r="AM132" s="270" t="s">
        <v>74</v>
      </c>
      <c r="AN132" s="270" t="s">
        <v>821</v>
      </c>
      <c r="AO132" s="270" t="s">
        <v>426</v>
      </c>
      <c r="AP132" s="270" t="s">
        <v>1997</v>
      </c>
      <c r="AQ132" s="354" t="s">
        <v>2003</v>
      </c>
      <c r="AR132" s="354" t="s">
        <v>2622</v>
      </c>
      <c r="AS132" s="356">
        <v>4240138.8257999998</v>
      </c>
      <c r="AT132" s="360" t="s">
        <v>2288</v>
      </c>
      <c r="AU132" s="54"/>
      <c r="AV132" s="54"/>
    </row>
    <row r="133" spans="1:48" s="40" customFormat="1" ht="38.25" customHeight="1" x14ac:dyDescent="0.15">
      <c r="A133" s="302" t="s">
        <v>1576</v>
      </c>
      <c r="B133" s="184" t="s">
        <v>1278</v>
      </c>
      <c r="C133" s="184" t="s">
        <v>1366</v>
      </c>
      <c r="D133" s="434">
        <v>0.30399999999999999</v>
      </c>
      <c r="E133" s="182" t="s">
        <v>1144</v>
      </c>
      <c r="F133" s="209" t="s">
        <v>1144</v>
      </c>
      <c r="G133" s="579">
        <v>16800000</v>
      </c>
      <c r="H133" s="176" t="s">
        <v>47</v>
      </c>
      <c r="I133" s="176" t="s">
        <v>38</v>
      </c>
      <c r="J133" s="177" t="s">
        <v>107</v>
      </c>
      <c r="K133" s="178" t="s">
        <v>76</v>
      </c>
      <c r="L133" s="178" t="s">
        <v>76</v>
      </c>
      <c r="M133" s="178" t="s">
        <v>421</v>
      </c>
      <c r="N133" s="209" t="s">
        <v>1144</v>
      </c>
      <c r="O133" s="177"/>
      <c r="P133" s="178"/>
      <c r="Q133" s="177" t="s">
        <v>120</v>
      </c>
      <c r="R133" s="184" t="s">
        <v>1702</v>
      </c>
      <c r="S133" s="466" t="s">
        <v>277</v>
      </c>
      <c r="T133" s="356">
        <v>967053.2984755995</v>
      </c>
      <c r="U133" s="350">
        <f>T133/$G$133</f>
        <v>5.7562696337833306E-2</v>
      </c>
      <c r="V133" s="357">
        <v>967053.2984755995</v>
      </c>
      <c r="W133" s="371"/>
      <c r="X133" s="352"/>
      <c r="Y133" s="351"/>
      <c r="Z133" s="352"/>
      <c r="AA133" s="358" t="s">
        <v>1450</v>
      </c>
      <c r="AB133" s="270" t="s">
        <v>1450</v>
      </c>
      <c r="AC133" s="354" t="s">
        <v>414</v>
      </c>
      <c r="AD133" s="354" t="s">
        <v>1097</v>
      </c>
      <c r="AE133" s="354" t="s">
        <v>269</v>
      </c>
      <c r="AF133" s="354" t="s">
        <v>2063</v>
      </c>
      <c r="AG133" s="354"/>
      <c r="AH133" s="270" t="s">
        <v>37</v>
      </c>
      <c r="AI133" s="270" t="s">
        <v>2017</v>
      </c>
      <c r="AJ133" s="270">
        <v>2021</v>
      </c>
      <c r="AK133" s="270" t="s">
        <v>279</v>
      </c>
      <c r="AL133" s="270" t="s">
        <v>1450</v>
      </c>
      <c r="AM133" s="270" t="s">
        <v>75</v>
      </c>
      <c r="AN133" s="270" t="s">
        <v>278</v>
      </c>
      <c r="AO133" s="270" t="s">
        <v>426</v>
      </c>
      <c r="AP133" s="270" t="s">
        <v>1997</v>
      </c>
      <c r="AQ133" s="354"/>
      <c r="AR133" s="354" t="s">
        <v>2622</v>
      </c>
      <c r="AS133" s="356">
        <v>967053.2984755995</v>
      </c>
      <c r="AT133" s="360" t="s">
        <v>280</v>
      </c>
      <c r="AU133" s="54"/>
      <c r="AV133" s="54"/>
    </row>
    <row r="134" spans="1:48" s="40" customFormat="1" ht="38.25" customHeight="1" x14ac:dyDescent="0.15">
      <c r="A134" s="302" t="s">
        <v>1576</v>
      </c>
      <c r="B134" s="213" t="s">
        <v>1278</v>
      </c>
      <c r="C134" s="213" t="s">
        <v>1366</v>
      </c>
      <c r="D134" s="435">
        <v>0.30399999999999999</v>
      </c>
      <c r="E134" s="174" t="s">
        <v>1144</v>
      </c>
      <c r="F134" s="209" t="s">
        <v>1144</v>
      </c>
      <c r="G134" s="580"/>
      <c r="H134" s="176" t="s">
        <v>47</v>
      </c>
      <c r="I134" s="176" t="s">
        <v>38</v>
      </c>
      <c r="J134" s="177" t="s">
        <v>107</v>
      </c>
      <c r="K134" s="178" t="s">
        <v>76</v>
      </c>
      <c r="L134" s="178" t="s">
        <v>76</v>
      </c>
      <c r="M134" s="178" t="s">
        <v>421</v>
      </c>
      <c r="N134" s="209" t="s">
        <v>1144</v>
      </c>
      <c r="O134" s="177"/>
      <c r="P134" s="178"/>
      <c r="Q134" s="177" t="s">
        <v>120</v>
      </c>
      <c r="R134" s="172" t="s">
        <v>1702</v>
      </c>
      <c r="S134" s="465" t="s">
        <v>694</v>
      </c>
      <c r="T134" s="349">
        <v>0</v>
      </c>
      <c r="U134" s="350">
        <f t="shared" ref="U134:U161" si="25">T134/$G$133</f>
        <v>0</v>
      </c>
      <c r="V134" s="382"/>
      <c r="W134" s="351"/>
      <c r="X134" s="352"/>
      <c r="Y134" s="351"/>
      <c r="Z134" s="352"/>
      <c r="AA134" s="270" t="s">
        <v>1643</v>
      </c>
      <c r="AB134" s="374">
        <v>260000</v>
      </c>
      <c r="AC134" s="354" t="s">
        <v>414</v>
      </c>
      <c r="AD134" s="354" t="s">
        <v>1097</v>
      </c>
      <c r="AE134" s="354" t="s">
        <v>269</v>
      </c>
      <c r="AF134" s="354" t="s">
        <v>2063</v>
      </c>
      <c r="AG134" s="354"/>
      <c r="AH134" s="270" t="s">
        <v>41</v>
      </c>
      <c r="AI134" s="270"/>
      <c r="AJ134" s="270"/>
      <c r="AK134" s="270" t="s">
        <v>1094</v>
      </c>
      <c r="AL134" s="270" t="s">
        <v>1446</v>
      </c>
      <c r="AM134" s="270" t="s">
        <v>74</v>
      </c>
      <c r="AN134" s="270"/>
      <c r="AO134" s="270"/>
      <c r="AP134" s="270" t="s">
        <v>1094</v>
      </c>
      <c r="AQ134" s="354"/>
      <c r="AR134" s="354" t="s">
        <v>2622</v>
      </c>
      <c r="AS134" s="349">
        <v>0</v>
      </c>
      <c r="AT134" s="360" t="s">
        <v>523</v>
      </c>
      <c r="AU134" s="54"/>
      <c r="AV134" s="54"/>
    </row>
    <row r="135" spans="1:48" s="40" customFormat="1" ht="38.25" customHeight="1" x14ac:dyDescent="0.15">
      <c r="A135" s="302" t="s">
        <v>1576</v>
      </c>
      <c r="B135" s="213" t="s">
        <v>1278</v>
      </c>
      <c r="C135" s="213" t="s">
        <v>1366</v>
      </c>
      <c r="D135" s="435">
        <v>0.30399999999999999</v>
      </c>
      <c r="E135" s="174" t="s">
        <v>1144</v>
      </c>
      <c r="F135" s="209" t="s">
        <v>1144</v>
      </c>
      <c r="G135" s="580"/>
      <c r="H135" s="176" t="s">
        <v>47</v>
      </c>
      <c r="I135" s="176" t="s">
        <v>38</v>
      </c>
      <c r="J135" s="177" t="s">
        <v>107</v>
      </c>
      <c r="K135" s="178" t="s">
        <v>76</v>
      </c>
      <c r="L135" s="178" t="s">
        <v>76</v>
      </c>
      <c r="M135" s="178" t="s">
        <v>421</v>
      </c>
      <c r="N135" s="209" t="s">
        <v>1144</v>
      </c>
      <c r="O135" s="177"/>
      <c r="P135" s="178"/>
      <c r="Q135" s="177" t="s">
        <v>120</v>
      </c>
      <c r="R135" s="172" t="s">
        <v>1702</v>
      </c>
      <c r="S135" s="466" t="s">
        <v>1753</v>
      </c>
      <c r="T135" s="349">
        <v>0</v>
      </c>
      <c r="U135" s="350">
        <f t="shared" si="25"/>
        <v>0</v>
      </c>
      <c r="V135" s="382"/>
      <c r="W135" s="371"/>
      <c r="X135" s="352"/>
      <c r="Y135" s="351"/>
      <c r="Z135" s="352"/>
      <c r="AA135" s="358" t="s">
        <v>1626</v>
      </c>
      <c r="AB135" s="374"/>
      <c r="AC135" s="354" t="s">
        <v>414</v>
      </c>
      <c r="AD135" s="354" t="s">
        <v>1097</v>
      </c>
      <c r="AE135" s="270" t="s">
        <v>247</v>
      </c>
      <c r="AF135" s="354" t="s">
        <v>2063</v>
      </c>
      <c r="AG135" s="354"/>
      <c r="AH135" s="270" t="s">
        <v>41</v>
      </c>
      <c r="AI135" s="270"/>
      <c r="AJ135" s="270"/>
      <c r="AK135" s="270" t="s">
        <v>1094</v>
      </c>
      <c r="AL135" s="270" t="s">
        <v>1445</v>
      </c>
      <c r="AM135" s="270" t="s">
        <v>75</v>
      </c>
      <c r="AN135" s="270"/>
      <c r="AO135" s="270"/>
      <c r="AP135" s="270" t="s">
        <v>1094</v>
      </c>
      <c r="AQ135" s="354"/>
      <c r="AR135" s="354" t="s">
        <v>2622</v>
      </c>
      <c r="AS135" s="349">
        <v>0</v>
      </c>
      <c r="AT135" s="360" t="s">
        <v>523</v>
      </c>
      <c r="AU135" s="54"/>
      <c r="AV135" s="54"/>
    </row>
    <row r="136" spans="1:48" s="40" customFormat="1" ht="126" x14ac:dyDescent="0.15">
      <c r="A136" s="302" t="s">
        <v>1576</v>
      </c>
      <c r="B136" s="213" t="s">
        <v>1278</v>
      </c>
      <c r="C136" s="213" t="s">
        <v>1366</v>
      </c>
      <c r="D136" s="435">
        <v>0.30399999999999999</v>
      </c>
      <c r="E136" s="174" t="s">
        <v>1144</v>
      </c>
      <c r="F136" s="209" t="s">
        <v>1144</v>
      </c>
      <c r="G136" s="580"/>
      <c r="H136" s="176" t="s">
        <v>47</v>
      </c>
      <c r="I136" s="176" t="s">
        <v>38</v>
      </c>
      <c r="J136" s="177" t="s">
        <v>107</v>
      </c>
      <c r="K136" s="178" t="s">
        <v>76</v>
      </c>
      <c r="L136" s="178" t="s">
        <v>76</v>
      </c>
      <c r="M136" s="178" t="s">
        <v>421</v>
      </c>
      <c r="N136" s="209" t="s">
        <v>1144</v>
      </c>
      <c r="O136" s="177"/>
      <c r="P136" s="178"/>
      <c r="Q136" s="177" t="s">
        <v>120</v>
      </c>
      <c r="R136" s="172" t="s">
        <v>1702</v>
      </c>
      <c r="S136" s="466" t="s">
        <v>825</v>
      </c>
      <c r="T136" s="356">
        <v>32737688</v>
      </c>
      <c r="U136" s="350">
        <f t="shared" ref="U136" si="26">T136/$G$133</f>
        <v>1.9486719047619048</v>
      </c>
      <c r="V136" s="351"/>
      <c r="W136" s="371"/>
      <c r="X136" s="352"/>
      <c r="Y136" s="351"/>
      <c r="Z136" s="352"/>
      <c r="AA136" s="358" t="s">
        <v>1450</v>
      </c>
      <c r="AB136" s="270" t="s">
        <v>1450</v>
      </c>
      <c r="AC136" s="354" t="s">
        <v>414</v>
      </c>
      <c r="AD136" s="354" t="s">
        <v>1097</v>
      </c>
      <c r="AE136" s="270" t="s">
        <v>1083</v>
      </c>
      <c r="AF136" s="354" t="s">
        <v>2065</v>
      </c>
      <c r="AG136" s="354"/>
      <c r="AH136" s="270" t="s">
        <v>35</v>
      </c>
      <c r="AI136" s="270">
        <v>2022</v>
      </c>
      <c r="AJ136" s="270">
        <v>2027</v>
      </c>
      <c r="AK136" s="270" t="s">
        <v>2506</v>
      </c>
      <c r="AL136" s="270" t="s">
        <v>1450</v>
      </c>
      <c r="AM136" s="270" t="s">
        <v>75</v>
      </c>
      <c r="AN136" s="270" t="s">
        <v>490</v>
      </c>
      <c r="AO136" s="270" t="s">
        <v>426</v>
      </c>
      <c r="AP136" s="270" t="s">
        <v>1997</v>
      </c>
      <c r="AQ136" s="354" t="s">
        <v>2068</v>
      </c>
      <c r="AR136" s="354" t="s">
        <v>2622</v>
      </c>
      <c r="AS136" s="356">
        <v>32737688</v>
      </c>
      <c r="AT136" s="360" t="s">
        <v>2277</v>
      </c>
      <c r="AU136" s="54"/>
      <c r="AV136" s="54"/>
    </row>
    <row r="137" spans="1:48" s="40" customFormat="1" ht="126" x14ac:dyDescent="0.15">
      <c r="A137" s="302" t="s">
        <v>1576</v>
      </c>
      <c r="B137" s="213" t="s">
        <v>1278</v>
      </c>
      <c r="C137" s="213" t="s">
        <v>1366</v>
      </c>
      <c r="D137" s="435">
        <v>0.30399999999999999</v>
      </c>
      <c r="E137" s="174" t="s">
        <v>1144</v>
      </c>
      <c r="F137" s="209" t="s">
        <v>1144</v>
      </c>
      <c r="G137" s="580"/>
      <c r="H137" s="176" t="s">
        <v>47</v>
      </c>
      <c r="I137" s="176" t="s">
        <v>38</v>
      </c>
      <c r="J137" s="177" t="s">
        <v>107</v>
      </c>
      <c r="K137" s="178" t="s">
        <v>76</v>
      </c>
      <c r="L137" s="178" t="s">
        <v>76</v>
      </c>
      <c r="M137" s="178" t="s">
        <v>421</v>
      </c>
      <c r="N137" s="209" t="s">
        <v>1144</v>
      </c>
      <c r="O137" s="177"/>
      <c r="P137" s="178"/>
      <c r="Q137" s="177" t="s">
        <v>120</v>
      </c>
      <c r="R137" s="172" t="s">
        <v>1702</v>
      </c>
      <c r="S137" s="466" t="s">
        <v>2313</v>
      </c>
      <c r="T137" s="356">
        <v>8671884</v>
      </c>
      <c r="U137" s="350">
        <f t="shared" si="25"/>
        <v>0.51618357142857141</v>
      </c>
      <c r="V137" s="351"/>
      <c r="W137" s="371"/>
      <c r="X137" s="352"/>
      <c r="Y137" s="351"/>
      <c r="Z137" s="352"/>
      <c r="AA137" s="358" t="s">
        <v>1450</v>
      </c>
      <c r="AB137" s="270" t="s">
        <v>1450</v>
      </c>
      <c r="AC137" s="354" t="s">
        <v>414</v>
      </c>
      <c r="AD137" s="354" t="s">
        <v>1097</v>
      </c>
      <c r="AE137" s="270" t="s">
        <v>1083</v>
      </c>
      <c r="AF137" s="354" t="s">
        <v>2065</v>
      </c>
      <c r="AG137" s="354"/>
      <c r="AH137" s="270" t="s">
        <v>35</v>
      </c>
      <c r="AI137" s="270">
        <v>2021</v>
      </c>
      <c r="AJ137" s="270">
        <v>2027</v>
      </c>
      <c r="AK137" s="270" t="s">
        <v>2269</v>
      </c>
      <c r="AL137" s="270" t="s">
        <v>1450</v>
      </c>
      <c r="AM137" s="270" t="s">
        <v>75</v>
      </c>
      <c r="AN137" s="270" t="s">
        <v>2270</v>
      </c>
      <c r="AO137" s="270" t="s">
        <v>426</v>
      </c>
      <c r="AP137" s="270" t="s">
        <v>1996</v>
      </c>
      <c r="AQ137" s="354" t="s">
        <v>2068</v>
      </c>
      <c r="AR137" s="354" t="s">
        <v>2622</v>
      </c>
      <c r="AS137" s="356">
        <v>8671884</v>
      </c>
      <c r="AT137" s="360" t="s">
        <v>2282</v>
      </c>
      <c r="AU137" s="54"/>
      <c r="AV137" s="54"/>
    </row>
    <row r="138" spans="1:48" s="40" customFormat="1" ht="38.25" customHeight="1" x14ac:dyDescent="0.15">
      <c r="A138" s="302" t="s">
        <v>1576</v>
      </c>
      <c r="B138" s="213" t="s">
        <v>1278</v>
      </c>
      <c r="C138" s="213" t="s">
        <v>1366</v>
      </c>
      <c r="D138" s="435">
        <v>0.30399999999999999</v>
      </c>
      <c r="E138" s="174" t="s">
        <v>1144</v>
      </c>
      <c r="F138" s="209" t="s">
        <v>1144</v>
      </c>
      <c r="G138" s="580"/>
      <c r="H138" s="176" t="s">
        <v>47</v>
      </c>
      <c r="I138" s="176" t="s">
        <v>38</v>
      </c>
      <c r="J138" s="177" t="s">
        <v>107</v>
      </c>
      <c r="K138" s="178" t="s">
        <v>76</v>
      </c>
      <c r="L138" s="178" t="s">
        <v>76</v>
      </c>
      <c r="M138" s="178" t="s">
        <v>421</v>
      </c>
      <c r="N138" s="209" t="s">
        <v>1144</v>
      </c>
      <c r="O138" s="177"/>
      <c r="P138" s="178"/>
      <c r="Q138" s="177" t="s">
        <v>120</v>
      </c>
      <c r="R138" s="172" t="s">
        <v>1702</v>
      </c>
      <c r="S138" s="465" t="s">
        <v>673</v>
      </c>
      <c r="T138" s="349">
        <v>0</v>
      </c>
      <c r="U138" s="350">
        <f t="shared" si="25"/>
        <v>0</v>
      </c>
      <c r="V138" s="377"/>
      <c r="W138" s="351"/>
      <c r="X138" s="352"/>
      <c r="Y138" s="351"/>
      <c r="Z138" s="352"/>
      <c r="AA138" s="270" t="s">
        <v>1518</v>
      </c>
      <c r="AB138" s="380">
        <v>260000</v>
      </c>
      <c r="AC138" s="354" t="s">
        <v>414</v>
      </c>
      <c r="AD138" s="354" t="s">
        <v>1097</v>
      </c>
      <c r="AE138" s="270" t="s">
        <v>247</v>
      </c>
      <c r="AF138" s="354" t="s">
        <v>2063</v>
      </c>
      <c r="AG138" s="354"/>
      <c r="AH138" s="270" t="s">
        <v>41</v>
      </c>
      <c r="AI138" s="270"/>
      <c r="AJ138" s="270"/>
      <c r="AK138" s="270" t="s">
        <v>1094</v>
      </c>
      <c r="AL138" s="270" t="s">
        <v>1446</v>
      </c>
      <c r="AM138" s="270" t="s">
        <v>75</v>
      </c>
      <c r="AN138" s="270"/>
      <c r="AO138" s="270"/>
      <c r="AP138" s="270" t="s">
        <v>1094</v>
      </c>
      <c r="AQ138" s="354"/>
      <c r="AR138" s="354" t="s">
        <v>2622</v>
      </c>
      <c r="AS138" s="349">
        <v>0</v>
      </c>
      <c r="AT138" s="360" t="s">
        <v>523</v>
      </c>
      <c r="AU138" s="54"/>
      <c r="AV138" s="54"/>
    </row>
    <row r="139" spans="1:48" s="40" customFormat="1" ht="38.25" customHeight="1" x14ac:dyDescent="0.15">
      <c r="A139" s="302" t="s">
        <v>1576</v>
      </c>
      <c r="B139" s="213" t="s">
        <v>1278</v>
      </c>
      <c r="C139" s="213" t="s">
        <v>1366</v>
      </c>
      <c r="D139" s="435">
        <v>0.30399999999999999</v>
      </c>
      <c r="E139" s="174" t="s">
        <v>1144</v>
      </c>
      <c r="F139" s="209" t="s">
        <v>1144</v>
      </c>
      <c r="G139" s="580"/>
      <c r="H139" s="176" t="s">
        <v>47</v>
      </c>
      <c r="I139" s="176" t="s">
        <v>38</v>
      </c>
      <c r="J139" s="177" t="s">
        <v>107</v>
      </c>
      <c r="K139" s="178" t="s">
        <v>76</v>
      </c>
      <c r="L139" s="178" t="s">
        <v>76</v>
      </c>
      <c r="M139" s="178" t="s">
        <v>421</v>
      </c>
      <c r="N139" s="209" t="s">
        <v>1144</v>
      </c>
      <c r="O139" s="177"/>
      <c r="P139" s="178"/>
      <c r="Q139" s="177" t="s">
        <v>120</v>
      </c>
      <c r="R139" s="172" t="s">
        <v>1702</v>
      </c>
      <c r="S139" s="465" t="s">
        <v>1750</v>
      </c>
      <c r="T139" s="349">
        <v>0</v>
      </c>
      <c r="U139" s="350">
        <f t="shared" si="25"/>
        <v>0</v>
      </c>
      <c r="V139" s="382"/>
      <c r="W139" s="351"/>
      <c r="X139" s="352"/>
      <c r="Y139" s="351"/>
      <c r="Z139" s="352"/>
      <c r="AA139" s="270" t="s">
        <v>1626</v>
      </c>
      <c r="AB139" s="380">
        <v>260000</v>
      </c>
      <c r="AC139" s="354" t="s">
        <v>414</v>
      </c>
      <c r="AD139" s="354" t="s">
        <v>1097</v>
      </c>
      <c r="AE139" s="270" t="s">
        <v>247</v>
      </c>
      <c r="AF139" s="354" t="s">
        <v>2063</v>
      </c>
      <c r="AG139" s="354" t="s">
        <v>1754</v>
      </c>
      <c r="AH139" s="270" t="s">
        <v>41</v>
      </c>
      <c r="AI139" s="270"/>
      <c r="AJ139" s="270"/>
      <c r="AK139" s="270" t="s">
        <v>1094</v>
      </c>
      <c r="AL139" s="270" t="s">
        <v>1445</v>
      </c>
      <c r="AM139" s="270" t="s">
        <v>75</v>
      </c>
      <c r="AN139" s="270"/>
      <c r="AO139" s="270"/>
      <c r="AP139" s="270" t="s">
        <v>1094</v>
      </c>
      <c r="AQ139" s="354"/>
      <c r="AR139" s="354" t="s">
        <v>2622</v>
      </c>
      <c r="AS139" s="349">
        <v>0</v>
      </c>
      <c r="AT139" s="360" t="s">
        <v>523</v>
      </c>
      <c r="AU139" s="54"/>
      <c r="AV139" s="54"/>
    </row>
    <row r="140" spans="1:48" s="40" customFormat="1" ht="126" x14ac:dyDescent="0.15">
      <c r="A140" s="302" t="s">
        <v>1576</v>
      </c>
      <c r="B140" s="213" t="s">
        <v>1278</v>
      </c>
      <c r="C140" s="213" t="s">
        <v>1366</v>
      </c>
      <c r="D140" s="435">
        <v>0.30399999999999999</v>
      </c>
      <c r="E140" s="174" t="s">
        <v>1144</v>
      </c>
      <c r="F140" s="209" t="s">
        <v>1144</v>
      </c>
      <c r="G140" s="580"/>
      <c r="H140" s="176" t="s">
        <v>47</v>
      </c>
      <c r="I140" s="176" t="s">
        <v>38</v>
      </c>
      <c r="J140" s="177" t="s">
        <v>107</v>
      </c>
      <c r="K140" s="178" t="s">
        <v>76</v>
      </c>
      <c r="L140" s="178" t="s">
        <v>76</v>
      </c>
      <c r="M140" s="178" t="s">
        <v>421</v>
      </c>
      <c r="N140" s="209" t="s">
        <v>1144</v>
      </c>
      <c r="O140" s="177"/>
      <c r="P140" s="178"/>
      <c r="Q140" s="177" t="s">
        <v>120</v>
      </c>
      <c r="R140" s="172" t="s">
        <v>1702</v>
      </c>
      <c r="S140" s="465" t="s">
        <v>680</v>
      </c>
      <c r="T140" s="356">
        <v>1343215.2952446423</v>
      </c>
      <c r="U140" s="350">
        <f t="shared" si="25"/>
        <v>7.9953291383609668E-2</v>
      </c>
      <c r="V140" s="367"/>
      <c r="W140" s="351"/>
      <c r="X140" s="352"/>
      <c r="Y140" s="351"/>
      <c r="Z140" s="352"/>
      <c r="AA140" s="270" t="s">
        <v>1626</v>
      </c>
      <c r="AB140" s="370">
        <v>260000</v>
      </c>
      <c r="AC140" s="354" t="s">
        <v>414</v>
      </c>
      <c r="AD140" s="354" t="s">
        <v>1097</v>
      </c>
      <c r="AE140" s="270" t="s">
        <v>247</v>
      </c>
      <c r="AF140" s="354" t="s">
        <v>2063</v>
      </c>
      <c r="AG140" s="354"/>
      <c r="AH140" s="270" t="s">
        <v>39</v>
      </c>
      <c r="AI140" s="270">
        <v>2021</v>
      </c>
      <c r="AJ140" s="270">
        <v>2025</v>
      </c>
      <c r="AK140" s="270" t="s">
        <v>679</v>
      </c>
      <c r="AL140" s="270" t="s">
        <v>1446</v>
      </c>
      <c r="AM140" s="270" t="s">
        <v>75</v>
      </c>
      <c r="AN140" s="270" t="s">
        <v>678</v>
      </c>
      <c r="AO140" s="270"/>
      <c r="AP140" s="270" t="s">
        <v>1094</v>
      </c>
      <c r="AQ140" s="354"/>
      <c r="AR140" s="354" t="s">
        <v>2622</v>
      </c>
      <c r="AS140" s="356">
        <v>1343215.2952446423</v>
      </c>
      <c r="AT140" s="360"/>
      <c r="AU140" s="54"/>
      <c r="AV140" s="54"/>
    </row>
    <row r="141" spans="1:48" s="40" customFormat="1" ht="126" x14ac:dyDescent="0.15">
      <c r="A141" s="302" t="s">
        <v>1576</v>
      </c>
      <c r="B141" s="213" t="s">
        <v>1278</v>
      </c>
      <c r="C141" s="213" t="s">
        <v>1366</v>
      </c>
      <c r="D141" s="435">
        <v>0.30399999999999999</v>
      </c>
      <c r="E141" s="174" t="s">
        <v>1144</v>
      </c>
      <c r="F141" s="209" t="s">
        <v>1144</v>
      </c>
      <c r="G141" s="580"/>
      <c r="H141" s="176" t="s">
        <v>47</v>
      </c>
      <c r="I141" s="176" t="s">
        <v>38</v>
      </c>
      <c r="J141" s="177" t="s">
        <v>107</v>
      </c>
      <c r="K141" s="178" t="s">
        <v>76</v>
      </c>
      <c r="L141" s="178" t="s">
        <v>76</v>
      </c>
      <c r="M141" s="178" t="s">
        <v>421</v>
      </c>
      <c r="N141" s="209" t="s">
        <v>1144</v>
      </c>
      <c r="O141" s="177"/>
      <c r="P141" s="178"/>
      <c r="Q141" s="177" t="s">
        <v>120</v>
      </c>
      <c r="R141" s="172" t="s">
        <v>1702</v>
      </c>
      <c r="S141" s="466" t="s">
        <v>288</v>
      </c>
      <c r="T141" s="356">
        <v>5329307.3039762713</v>
      </c>
      <c r="U141" s="350">
        <f t="shared" si="25"/>
        <v>0.31722067285573041</v>
      </c>
      <c r="V141" s="351">
        <v>2150299.4214796214</v>
      </c>
      <c r="W141" s="371">
        <v>1998120.0713954566</v>
      </c>
      <c r="X141" s="352">
        <v>598857.2533286307</v>
      </c>
      <c r="Y141" s="351">
        <v>503495.46102874179</v>
      </c>
      <c r="Z141" s="352">
        <v>78535.096743821108</v>
      </c>
      <c r="AA141" s="358" t="s">
        <v>1450</v>
      </c>
      <c r="AB141" s="270" t="s">
        <v>1450</v>
      </c>
      <c r="AC141" s="354" t="s">
        <v>414</v>
      </c>
      <c r="AD141" s="354" t="s">
        <v>1097</v>
      </c>
      <c r="AE141" s="354" t="s">
        <v>269</v>
      </c>
      <c r="AF141" s="354" t="s">
        <v>2063</v>
      </c>
      <c r="AG141" s="354"/>
      <c r="AH141" s="270" t="s">
        <v>35</v>
      </c>
      <c r="AI141" s="270">
        <v>2020</v>
      </c>
      <c r="AJ141" s="270">
        <v>2026</v>
      </c>
      <c r="AK141" s="270" t="s">
        <v>2507</v>
      </c>
      <c r="AL141" s="270" t="s">
        <v>1450</v>
      </c>
      <c r="AM141" s="270" t="s">
        <v>75</v>
      </c>
      <c r="AN141" s="270" t="s">
        <v>2227</v>
      </c>
      <c r="AO141" s="270" t="s">
        <v>426</v>
      </c>
      <c r="AP141" s="270" t="s">
        <v>1997</v>
      </c>
      <c r="AQ141" s="354" t="s">
        <v>2068</v>
      </c>
      <c r="AR141" s="354" t="s">
        <v>2622</v>
      </c>
      <c r="AS141" s="356">
        <v>5329307.3039762713</v>
      </c>
      <c r="AT141" s="360" t="s">
        <v>2508</v>
      </c>
      <c r="AU141" s="54"/>
      <c r="AV141" s="54"/>
    </row>
    <row r="142" spans="1:48" s="40" customFormat="1" ht="38.25" customHeight="1" x14ac:dyDescent="0.15">
      <c r="A142" s="302" t="s">
        <v>1576</v>
      </c>
      <c r="B142" s="213" t="s">
        <v>1278</v>
      </c>
      <c r="C142" s="213" t="s">
        <v>1366</v>
      </c>
      <c r="D142" s="435">
        <v>0.30399999999999999</v>
      </c>
      <c r="E142" s="174" t="s">
        <v>1144</v>
      </c>
      <c r="F142" s="209" t="s">
        <v>1144</v>
      </c>
      <c r="G142" s="580"/>
      <c r="H142" s="176" t="s">
        <v>47</v>
      </c>
      <c r="I142" s="176" t="s">
        <v>38</v>
      </c>
      <c r="J142" s="177" t="s">
        <v>107</v>
      </c>
      <c r="K142" s="178" t="s">
        <v>76</v>
      </c>
      <c r="L142" s="178" t="s">
        <v>76</v>
      </c>
      <c r="M142" s="178" t="s">
        <v>421</v>
      </c>
      <c r="N142" s="209" t="s">
        <v>1144</v>
      </c>
      <c r="O142" s="177"/>
      <c r="P142" s="178"/>
      <c r="Q142" s="177" t="s">
        <v>120</v>
      </c>
      <c r="R142" s="172" t="s">
        <v>1702</v>
      </c>
      <c r="S142" s="465" t="s">
        <v>871</v>
      </c>
      <c r="T142" s="349">
        <v>0</v>
      </c>
      <c r="U142" s="350">
        <f t="shared" si="25"/>
        <v>0</v>
      </c>
      <c r="V142" s="377"/>
      <c r="W142" s="351"/>
      <c r="X142" s="352"/>
      <c r="Y142" s="351"/>
      <c r="Z142" s="352"/>
      <c r="AA142" s="270" t="s">
        <v>1518</v>
      </c>
      <c r="AB142" s="380">
        <v>260000</v>
      </c>
      <c r="AC142" s="354" t="s">
        <v>414</v>
      </c>
      <c r="AD142" s="354" t="s">
        <v>1097</v>
      </c>
      <c r="AE142" s="270" t="s">
        <v>876</v>
      </c>
      <c r="AF142" s="354" t="s">
        <v>2062</v>
      </c>
      <c r="AG142" s="354"/>
      <c r="AH142" s="270" t="s">
        <v>41</v>
      </c>
      <c r="AI142" s="270"/>
      <c r="AJ142" s="270"/>
      <c r="AK142" s="270" t="s">
        <v>1094</v>
      </c>
      <c r="AL142" s="270" t="s">
        <v>1446</v>
      </c>
      <c r="AM142" s="270" t="s">
        <v>75</v>
      </c>
      <c r="AN142" s="270"/>
      <c r="AO142" s="270"/>
      <c r="AP142" s="270" t="s">
        <v>1094</v>
      </c>
      <c r="AQ142" s="354"/>
      <c r="AR142" s="354" t="s">
        <v>2622</v>
      </c>
      <c r="AS142" s="349">
        <v>0</v>
      </c>
      <c r="AT142" s="360" t="s">
        <v>523</v>
      </c>
      <c r="AU142" s="54"/>
      <c r="AV142" s="54"/>
    </row>
    <row r="143" spans="1:48" s="40" customFormat="1" ht="38.25" customHeight="1" x14ac:dyDescent="0.15">
      <c r="A143" s="302" t="s">
        <v>1576</v>
      </c>
      <c r="B143" s="213" t="s">
        <v>1278</v>
      </c>
      <c r="C143" s="213" t="s">
        <v>1366</v>
      </c>
      <c r="D143" s="435">
        <v>0.30399999999999999</v>
      </c>
      <c r="E143" s="174" t="s">
        <v>1144</v>
      </c>
      <c r="F143" s="209" t="s">
        <v>1144</v>
      </c>
      <c r="G143" s="580"/>
      <c r="H143" s="176" t="s">
        <v>47</v>
      </c>
      <c r="I143" s="176" t="s">
        <v>38</v>
      </c>
      <c r="J143" s="177" t="s">
        <v>107</v>
      </c>
      <c r="K143" s="178" t="s">
        <v>76</v>
      </c>
      <c r="L143" s="178" t="s">
        <v>76</v>
      </c>
      <c r="M143" s="178" t="s">
        <v>421</v>
      </c>
      <c r="N143" s="209" t="s">
        <v>1144</v>
      </c>
      <c r="O143" s="177"/>
      <c r="P143" s="178"/>
      <c r="Q143" s="177" t="s">
        <v>120</v>
      </c>
      <c r="R143" s="172" t="s">
        <v>1702</v>
      </c>
      <c r="S143" s="465" t="s">
        <v>872</v>
      </c>
      <c r="T143" s="349">
        <v>0</v>
      </c>
      <c r="U143" s="350">
        <f t="shared" si="25"/>
        <v>0</v>
      </c>
      <c r="V143" s="351"/>
      <c r="W143" s="351"/>
      <c r="X143" s="352"/>
      <c r="Y143" s="351"/>
      <c r="Z143" s="352"/>
      <c r="AA143" s="270" t="s">
        <v>1524</v>
      </c>
      <c r="AB143" s="353">
        <v>260000</v>
      </c>
      <c r="AC143" s="354" t="s">
        <v>414</v>
      </c>
      <c r="AD143" s="354" t="s">
        <v>1097</v>
      </c>
      <c r="AE143" s="270" t="s">
        <v>877</v>
      </c>
      <c r="AF143" s="354" t="s">
        <v>2062</v>
      </c>
      <c r="AG143" s="354"/>
      <c r="AH143" s="270" t="s">
        <v>41</v>
      </c>
      <c r="AI143" s="270"/>
      <c r="AJ143" s="270"/>
      <c r="AK143" s="270" t="s">
        <v>1094</v>
      </c>
      <c r="AL143" s="270" t="s">
        <v>1446</v>
      </c>
      <c r="AM143" s="270" t="s">
        <v>75</v>
      </c>
      <c r="AN143" s="270"/>
      <c r="AO143" s="270"/>
      <c r="AP143" s="270" t="s">
        <v>1094</v>
      </c>
      <c r="AQ143" s="354"/>
      <c r="AR143" s="354" t="s">
        <v>2622</v>
      </c>
      <c r="AS143" s="349">
        <v>0</v>
      </c>
      <c r="AT143" s="360" t="s">
        <v>523</v>
      </c>
      <c r="AU143" s="54"/>
      <c r="AV143" s="54"/>
    </row>
    <row r="144" spans="1:48" s="40" customFormat="1" ht="38.25" customHeight="1" x14ac:dyDescent="0.15">
      <c r="A144" s="302" t="s">
        <v>1576</v>
      </c>
      <c r="B144" s="213" t="s">
        <v>1278</v>
      </c>
      <c r="C144" s="213" t="s">
        <v>1366</v>
      </c>
      <c r="D144" s="435">
        <v>0.30399999999999999</v>
      </c>
      <c r="E144" s="174" t="s">
        <v>1144</v>
      </c>
      <c r="F144" s="209" t="s">
        <v>1144</v>
      </c>
      <c r="G144" s="580"/>
      <c r="H144" s="176" t="s">
        <v>47</v>
      </c>
      <c r="I144" s="176" t="s">
        <v>38</v>
      </c>
      <c r="J144" s="177" t="s">
        <v>107</v>
      </c>
      <c r="K144" s="178" t="s">
        <v>76</v>
      </c>
      <c r="L144" s="178" t="s">
        <v>76</v>
      </c>
      <c r="M144" s="178" t="s">
        <v>421</v>
      </c>
      <c r="N144" s="209" t="s">
        <v>1144</v>
      </c>
      <c r="O144" s="177"/>
      <c r="P144" s="178"/>
      <c r="Q144" s="177" t="s">
        <v>120</v>
      </c>
      <c r="R144" s="172" t="s">
        <v>1702</v>
      </c>
      <c r="S144" s="465" t="s">
        <v>1749</v>
      </c>
      <c r="T144" s="349">
        <v>0</v>
      </c>
      <c r="U144" s="350">
        <f t="shared" si="25"/>
        <v>0</v>
      </c>
      <c r="V144" s="351"/>
      <c r="W144" s="351"/>
      <c r="X144" s="352"/>
      <c r="Y144" s="351"/>
      <c r="Z144" s="352"/>
      <c r="AA144" s="270" t="s">
        <v>1595</v>
      </c>
      <c r="AB144" s="353">
        <v>300000</v>
      </c>
      <c r="AC144" s="354" t="s">
        <v>414</v>
      </c>
      <c r="AD144" s="354" t="s">
        <v>1097</v>
      </c>
      <c r="AE144" s="270" t="s">
        <v>108</v>
      </c>
      <c r="AF144" s="354" t="s">
        <v>2063</v>
      </c>
      <c r="AG144" s="354"/>
      <c r="AH144" s="270" t="s">
        <v>41</v>
      </c>
      <c r="AI144" s="270"/>
      <c r="AJ144" s="270"/>
      <c r="AK144" s="270" t="s">
        <v>1094</v>
      </c>
      <c r="AL144" s="270" t="s">
        <v>1445</v>
      </c>
      <c r="AM144" s="270" t="s">
        <v>75</v>
      </c>
      <c r="AN144" s="270"/>
      <c r="AO144" s="270"/>
      <c r="AP144" s="270" t="s">
        <v>1094</v>
      </c>
      <c r="AQ144" s="354"/>
      <c r="AR144" s="354" t="s">
        <v>2622</v>
      </c>
      <c r="AS144" s="349">
        <v>0</v>
      </c>
      <c r="AT144" s="360" t="s">
        <v>523</v>
      </c>
      <c r="AU144" s="54"/>
      <c r="AV144" s="54"/>
    </row>
    <row r="145" spans="1:48" s="40" customFormat="1" ht="38.25" customHeight="1" x14ac:dyDescent="0.15">
      <c r="A145" s="302" t="s">
        <v>1576</v>
      </c>
      <c r="B145" s="213" t="s">
        <v>1278</v>
      </c>
      <c r="C145" s="213" t="s">
        <v>1366</v>
      </c>
      <c r="D145" s="435">
        <v>0.30399999999999999</v>
      </c>
      <c r="E145" s="174" t="s">
        <v>1144</v>
      </c>
      <c r="F145" s="209" t="s">
        <v>1144</v>
      </c>
      <c r="G145" s="580"/>
      <c r="H145" s="176" t="s">
        <v>47</v>
      </c>
      <c r="I145" s="176" t="s">
        <v>38</v>
      </c>
      <c r="J145" s="177" t="s">
        <v>107</v>
      </c>
      <c r="K145" s="178" t="s">
        <v>76</v>
      </c>
      <c r="L145" s="178" t="s">
        <v>76</v>
      </c>
      <c r="M145" s="178" t="s">
        <v>421</v>
      </c>
      <c r="N145" s="209" t="s">
        <v>1144</v>
      </c>
      <c r="O145" s="177"/>
      <c r="P145" s="178"/>
      <c r="Q145" s="177" t="s">
        <v>120</v>
      </c>
      <c r="R145" s="172" t="s">
        <v>1702</v>
      </c>
      <c r="S145" s="465" t="s">
        <v>1752</v>
      </c>
      <c r="T145" s="349">
        <v>0</v>
      </c>
      <c r="U145" s="350">
        <f t="shared" si="25"/>
        <v>0</v>
      </c>
      <c r="V145" s="351"/>
      <c r="W145" s="351"/>
      <c r="X145" s="352"/>
      <c r="Y145" s="351"/>
      <c r="Z145" s="352"/>
      <c r="AA145" s="270" t="s">
        <v>1595</v>
      </c>
      <c r="AB145" s="353">
        <v>300000</v>
      </c>
      <c r="AC145" s="354" t="s">
        <v>414</v>
      </c>
      <c r="AD145" s="354" t="s">
        <v>1097</v>
      </c>
      <c r="AE145" s="270" t="s">
        <v>108</v>
      </c>
      <c r="AF145" s="354" t="s">
        <v>2063</v>
      </c>
      <c r="AG145" s="354"/>
      <c r="AH145" s="270" t="s">
        <v>41</v>
      </c>
      <c r="AI145" s="270"/>
      <c r="AJ145" s="270"/>
      <c r="AK145" s="270" t="s">
        <v>1094</v>
      </c>
      <c r="AL145" s="270" t="s">
        <v>1445</v>
      </c>
      <c r="AM145" s="270" t="s">
        <v>75</v>
      </c>
      <c r="AN145" s="270"/>
      <c r="AO145" s="270"/>
      <c r="AP145" s="270" t="s">
        <v>1094</v>
      </c>
      <c r="AQ145" s="354"/>
      <c r="AR145" s="354" t="s">
        <v>2622</v>
      </c>
      <c r="AS145" s="349">
        <v>0</v>
      </c>
      <c r="AT145" s="360" t="s">
        <v>523</v>
      </c>
      <c r="AU145" s="54"/>
      <c r="AV145" s="54"/>
    </row>
    <row r="146" spans="1:48" s="40" customFormat="1" ht="38.25" customHeight="1" x14ac:dyDescent="0.15">
      <c r="A146" s="302" t="s">
        <v>1576</v>
      </c>
      <c r="B146" s="213" t="s">
        <v>1278</v>
      </c>
      <c r="C146" s="213" t="s">
        <v>1366</v>
      </c>
      <c r="D146" s="435">
        <v>0.30399999999999999</v>
      </c>
      <c r="E146" s="174" t="s">
        <v>1144</v>
      </c>
      <c r="F146" s="209" t="s">
        <v>1144</v>
      </c>
      <c r="G146" s="580"/>
      <c r="H146" s="176" t="s">
        <v>47</v>
      </c>
      <c r="I146" s="176" t="s">
        <v>38</v>
      </c>
      <c r="J146" s="177" t="s">
        <v>107</v>
      </c>
      <c r="K146" s="178" t="s">
        <v>76</v>
      </c>
      <c r="L146" s="178" t="s">
        <v>76</v>
      </c>
      <c r="M146" s="178" t="s">
        <v>421</v>
      </c>
      <c r="N146" s="209" t="s">
        <v>1144</v>
      </c>
      <c r="O146" s="177"/>
      <c r="P146" s="178"/>
      <c r="Q146" s="177" t="s">
        <v>120</v>
      </c>
      <c r="R146" s="172" t="s">
        <v>1702</v>
      </c>
      <c r="S146" s="465" t="s">
        <v>873</v>
      </c>
      <c r="T146" s="349">
        <v>0</v>
      </c>
      <c r="U146" s="350">
        <f t="shared" ref="U146:U150" si="27">T146/$G$133</f>
        <v>0</v>
      </c>
      <c r="V146" s="351"/>
      <c r="W146" s="351"/>
      <c r="X146" s="352"/>
      <c r="Y146" s="351"/>
      <c r="Z146" s="352"/>
      <c r="AA146" s="270" t="s">
        <v>1518</v>
      </c>
      <c r="AB146" s="353">
        <v>260000</v>
      </c>
      <c r="AC146" s="354" t="s">
        <v>414</v>
      </c>
      <c r="AD146" s="354" t="s">
        <v>1097</v>
      </c>
      <c r="AE146" s="270" t="s">
        <v>398</v>
      </c>
      <c r="AF146" s="354" t="s">
        <v>2062</v>
      </c>
      <c r="AG146" s="354"/>
      <c r="AH146" s="270" t="s">
        <v>41</v>
      </c>
      <c r="AI146" s="270"/>
      <c r="AJ146" s="270"/>
      <c r="AK146" s="270" t="s">
        <v>1094</v>
      </c>
      <c r="AL146" s="270" t="s">
        <v>1446</v>
      </c>
      <c r="AM146" s="270" t="s">
        <v>75</v>
      </c>
      <c r="AN146" s="270"/>
      <c r="AO146" s="270"/>
      <c r="AP146" s="270" t="s">
        <v>1094</v>
      </c>
      <c r="AQ146" s="354"/>
      <c r="AR146" s="354" t="s">
        <v>2622</v>
      </c>
      <c r="AS146" s="349">
        <v>0</v>
      </c>
      <c r="AT146" s="360" t="s">
        <v>523</v>
      </c>
      <c r="AU146" s="54"/>
      <c r="AV146" s="54"/>
    </row>
    <row r="147" spans="1:48" s="40" customFormat="1" ht="38.25" customHeight="1" x14ac:dyDescent="0.15">
      <c r="A147" s="302" t="s">
        <v>1576</v>
      </c>
      <c r="B147" s="213" t="s">
        <v>1278</v>
      </c>
      <c r="C147" s="213" t="s">
        <v>1366</v>
      </c>
      <c r="D147" s="435">
        <v>0.30399999999999999</v>
      </c>
      <c r="E147" s="174" t="s">
        <v>1144</v>
      </c>
      <c r="F147" s="209" t="s">
        <v>1144</v>
      </c>
      <c r="G147" s="580"/>
      <c r="H147" s="176" t="s">
        <v>47</v>
      </c>
      <c r="I147" s="176" t="s">
        <v>38</v>
      </c>
      <c r="J147" s="177" t="s">
        <v>107</v>
      </c>
      <c r="K147" s="178" t="s">
        <v>76</v>
      </c>
      <c r="L147" s="178" t="s">
        <v>76</v>
      </c>
      <c r="M147" s="178" t="s">
        <v>421</v>
      </c>
      <c r="N147" s="209" t="s">
        <v>1144</v>
      </c>
      <c r="O147" s="177"/>
      <c r="P147" s="178"/>
      <c r="Q147" s="177" t="s">
        <v>120</v>
      </c>
      <c r="R147" s="172" t="s">
        <v>1702</v>
      </c>
      <c r="S147" s="465" t="s">
        <v>2119</v>
      </c>
      <c r="T147" s="349">
        <v>99060</v>
      </c>
      <c r="U147" s="350">
        <f t="shared" si="27"/>
        <v>5.8964285714285716E-3</v>
      </c>
      <c r="V147" s="351"/>
      <c r="W147" s="362"/>
      <c r="X147" s="351">
        <v>89700</v>
      </c>
      <c r="Y147" s="352">
        <v>4680</v>
      </c>
      <c r="Z147" s="351">
        <v>4680</v>
      </c>
      <c r="AA147" s="270"/>
      <c r="AB147" s="353"/>
      <c r="AC147" s="354" t="s">
        <v>414</v>
      </c>
      <c r="AD147" s="354" t="s">
        <v>1097</v>
      </c>
      <c r="AE147" s="270" t="s">
        <v>1786</v>
      </c>
      <c r="AF147" s="354" t="s">
        <v>2063</v>
      </c>
      <c r="AG147" s="354"/>
      <c r="AH147" s="270" t="s">
        <v>35</v>
      </c>
      <c r="AI147" s="270">
        <v>2023</v>
      </c>
      <c r="AJ147" s="270">
        <v>2026</v>
      </c>
      <c r="AK147" s="270" t="s">
        <v>2121</v>
      </c>
      <c r="AL147" s="270" t="s">
        <v>1450</v>
      </c>
      <c r="AM147" s="270" t="s">
        <v>74</v>
      </c>
      <c r="AN147" s="270" t="s">
        <v>2114</v>
      </c>
      <c r="AO147" s="270" t="s">
        <v>424</v>
      </c>
      <c r="AP147" s="270" t="s">
        <v>1997</v>
      </c>
      <c r="AQ147" s="354" t="s">
        <v>2003</v>
      </c>
      <c r="AR147" s="354" t="s">
        <v>2622</v>
      </c>
      <c r="AS147" s="349">
        <v>99060</v>
      </c>
      <c r="AT147" s="360" t="s">
        <v>2120</v>
      </c>
      <c r="AU147" s="54"/>
      <c r="AV147" s="54"/>
    </row>
    <row r="148" spans="1:48" s="40" customFormat="1" ht="38.25" customHeight="1" x14ac:dyDescent="0.15">
      <c r="A148" s="302" t="s">
        <v>1576</v>
      </c>
      <c r="B148" s="213" t="s">
        <v>1278</v>
      </c>
      <c r="C148" s="213" t="s">
        <v>1366</v>
      </c>
      <c r="D148" s="435">
        <v>0.30399999999999999</v>
      </c>
      <c r="E148" s="174" t="s">
        <v>1144</v>
      </c>
      <c r="F148" s="209" t="s">
        <v>1144</v>
      </c>
      <c r="G148" s="580"/>
      <c r="H148" s="176" t="s">
        <v>47</v>
      </c>
      <c r="I148" s="176" t="s">
        <v>38</v>
      </c>
      <c r="J148" s="177" t="s">
        <v>107</v>
      </c>
      <c r="K148" s="178" t="s">
        <v>76</v>
      </c>
      <c r="L148" s="178" t="s">
        <v>76</v>
      </c>
      <c r="M148" s="178" t="s">
        <v>421</v>
      </c>
      <c r="N148" s="209" t="s">
        <v>1144</v>
      </c>
      <c r="O148" s="177"/>
      <c r="P148" s="178"/>
      <c r="Q148" s="177" t="s">
        <v>120</v>
      </c>
      <c r="R148" s="172" t="s">
        <v>1702</v>
      </c>
      <c r="S148" s="465" t="s">
        <v>2236</v>
      </c>
      <c r="T148" s="349">
        <v>157294.409988826</v>
      </c>
      <c r="U148" s="350">
        <f t="shared" si="27"/>
        <v>9.3627624993348809E-3</v>
      </c>
      <c r="V148" s="351">
        <v>0</v>
      </c>
      <c r="W148" s="362">
        <v>0</v>
      </c>
      <c r="X148" s="351">
        <v>1134.0999999999999</v>
      </c>
      <c r="Y148" s="352">
        <v>148285.84941605234</v>
      </c>
      <c r="Z148" s="351">
        <v>7874.4605727736371</v>
      </c>
      <c r="AA148" s="270"/>
      <c r="AB148" s="353"/>
      <c r="AC148" s="354" t="s">
        <v>414</v>
      </c>
      <c r="AD148" s="354" t="s">
        <v>1097</v>
      </c>
      <c r="AE148" s="354" t="s">
        <v>269</v>
      </c>
      <c r="AF148" s="354" t="s">
        <v>2063</v>
      </c>
      <c r="AG148" s="354"/>
      <c r="AH148" s="270" t="s">
        <v>35</v>
      </c>
      <c r="AI148" s="270">
        <v>2023</v>
      </c>
      <c r="AJ148" s="270">
        <v>2025</v>
      </c>
      <c r="AK148" s="270" t="s">
        <v>2248</v>
      </c>
      <c r="AL148" s="270" t="s">
        <v>1450</v>
      </c>
      <c r="AM148" s="270" t="s">
        <v>75</v>
      </c>
      <c r="AN148" s="270" t="s">
        <v>263</v>
      </c>
      <c r="AO148" s="270" t="s">
        <v>424</v>
      </c>
      <c r="AP148" s="270" t="s">
        <v>1997</v>
      </c>
      <c r="AQ148" s="354" t="s">
        <v>2068</v>
      </c>
      <c r="AR148" s="354" t="s">
        <v>2622</v>
      </c>
      <c r="AS148" s="349">
        <v>157294.409988826</v>
      </c>
      <c r="AT148" s="360" t="s">
        <v>2249</v>
      </c>
      <c r="AU148" s="54"/>
      <c r="AV148" s="54"/>
    </row>
    <row r="149" spans="1:48" s="40" customFormat="1" ht="38.25" customHeight="1" x14ac:dyDescent="0.15">
      <c r="A149" s="302" t="s">
        <v>1576</v>
      </c>
      <c r="B149" s="213" t="s">
        <v>1278</v>
      </c>
      <c r="C149" s="213" t="s">
        <v>1366</v>
      </c>
      <c r="D149" s="435">
        <v>0.30399999999999999</v>
      </c>
      <c r="E149" s="174" t="s">
        <v>1144</v>
      </c>
      <c r="F149" s="209" t="s">
        <v>1144</v>
      </c>
      <c r="G149" s="580"/>
      <c r="H149" s="176" t="s">
        <v>47</v>
      </c>
      <c r="I149" s="176" t="s">
        <v>38</v>
      </c>
      <c r="J149" s="177" t="s">
        <v>107</v>
      </c>
      <c r="K149" s="178" t="s">
        <v>76</v>
      </c>
      <c r="L149" s="178" t="s">
        <v>76</v>
      </c>
      <c r="M149" s="178" t="s">
        <v>421</v>
      </c>
      <c r="N149" s="209" t="s">
        <v>1144</v>
      </c>
      <c r="O149" s="177"/>
      <c r="P149" s="178"/>
      <c r="Q149" s="177" t="s">
        <v>120</v>
      </c>
      <c r="R149" s="172" t="s">
        <v>1702</v>
      </c>
      <c r="S149" s="465" t="s">
        <v>2396</v>
      </c>
      <c r="T149" s="349">
        <f>SUM(V149:Z149)</f>
        <v>4684.9132200000004</v>
      </c>
      <c r="U149" s="350">
        <f t="shared" ref="U149" si="28">T149/$G$133</f>
        <v>2.7886388214285715E-4</v>
      </c>
      <c r="V149" s="351"/>
      <c r="W149" s="351">
        <v>4684.9132200000004</v>
      </c>
      <c r="X149" s="351"/>
      <c r="Y149" s="352"/>
      <c r="Z149" s="351"/>
      <c r="AA149" s="270"/>
      <c r="AB149" s="353"/>
      <c r="AC149" s="354" t="s">
        <v>414</v>
      </c>
      <c r="AD149" s="354" t="s">
        <v>1097</v>
      </c>
      <c r="AE149" s="354" t="s">
        <v>2397</v>
      </c>
      <c r="AF149" s="354" t="s">
        <v>2065</v>
      </c>
      <c r="AG149" s="354"/>
      <c r="AH149" s="270" t="s">
        <v>37</v>
      </c>
      <c r="AI149" s="270">
        <v>2021</v>
      </c>
      <c r="AJ149" s="270">
        <v>2022</v>
      </c>
      <c r="AK149" s="270" t="s">
        <v>2398</v>
      </c>
      <c r="AL149" s="270" t="s">
        <v>1450</v>
      </c>
      <c r="AM149" s="270" t="s">
        <v>75</v>
      </c>
      <c r="AN149" s="270" t="s">
        <v>2399</v>
      </c>
      <c r="AO149" s="270" t="s">
        <v>424</v>
      </c>
      <c r="AP149" s="270" t="s">
        <v>1997</v>
      </c>
      <c r="AQ149" s="354" t="s">
        <v>2068</v>
      </c>
      <c r="AR149" s="354" t="s">
        <v>2622</v>
      </c>
      <c r="AS149" s="349">
        <v>4684.9132200000004</v>
      </c>
      <c r="AT149" s="360" t="s">
        <v>2400</v>
      </c>
      <c r="AU149" s="54"/>
      <c r="AV149" s="54"/>
    </row>
    <row r="150" spans="1:48" s="40" customFormat="1" ht="38.25" customHeight="1" x14ac:dyDescent="0.15">
      <c r="A150" s="302" t="s">
        <v>1576</v>
      </c>
      <c r="B150" s="213" t="s">
        <v>1278</v>
      </c>
      <c r="C150" s="213" t="s">
        <v>1366</v>
      </c>
      <c r="D150" s="435">
        <v>0.30399999999999999</v>
      </c>
      <c r="E150" s="174" t="s">
        <v>1144</v>
      </c>
      <c r="F150" s="209" t="s">
        <v>1144</v>
      </c>
      <c r="G150" s="580"/>
      <c r="H150" s="176" t="s">
        <v>47</v>
      </c>
      <c r="I150" s="176" t="s">
        <v>38</v>
      </c>
      <c r="J150" s="177" t="s">
        <v>107</v>
      </c>
      <c r="K150" s="178" t="s">
        <v>76</v>
      </c>
      <c r="L150" s="178" t="s">
        <v>76</v>
      </c>
      <c r="M150" s="178" t="s">
        <v>421</v>
      </c>
      <c r="N150" s="209" t="s">
        <v>1144</v>
      </c>
      <c r="O150" s="177"/>
      <c r="P150" s="178"/>
      <c r="Q150" s="177" t="s">
        <v>120</v>
      </c>
      <c r="R150" s="172" t="s">
        <v>1702</v>
      </c>
      <c r="S150" s="465" t="s">
        <v>2416</v>
      </c>
      <c r="T150" s="349">
        <f>SUM(V150:Z150)</f>
        <v>7800</v>
      </c>
      <c r="U150" s="350">
        <f t="shared" si="27"/>
        <v>4.6428571428571428E-4</v>
      </c>
      <c r="V150" s="351"/>
      <c r="W150" s="351">
        <v>7800</v>
      </c>
      <c r="X150" s="351"/>
      <c r="Y150" s="352"/>
      <c r="Z150" s="351"/>
      <c r="AA150" s="270"/>
      <c r="AB150" s="353"/>
      <c r="AC150" s="354" t="s">
        <v>414</v>
      </c>
      <c r="AD150" s="354" t="s">
        <v>1097</v>
      </c>
      <c r="AE150" s="354" t="s">
        <v>2417</v>
      </c>
      <c r="AF150" s="354" t="s">
        <v>2065</v>
      </c>
      <c r="AG150" s="354"/>
      <c r="AH150" s="270" t="s">
        <v>37</v>
      </c>
      <c r="AI150" s="270">
        <v>2021</v>
      </c>
      <c r="AJ150" s="270">
        <v>2022</v>
      </c>
      <c r="AK150" s="270" t="s">
        <v>2398</v>
      </c>
      <c r="AL150" s="270" t="s">
        <v>1450</v>
      </c>
      <c r="AM150" s="270" t="s">
        <v>75</v>
      </c>
      <c r="AN150" s="270" t="s">
        <v>2418</v>
      </c>
      <c r="AO150" s="270" t="s">
        <v>426</v>
      </c>
      <c r="AP150" s="270" t="s">
        <v>1997</v>
      </c>
      <c r="AQ150" s="354" t="s">
        <v>2068</v>
      </c>
      <c r="AR150" s="354" t="s">
        <v>2622</v>
      </c>
      <c r="AS150" s="349">
        <v>7800</v>
      </c>
      <c r="AT150" s="360" t="s">
        <v>2419</v>
      </c>
      <c r="AU150" s="54"/>
      <c r="AV150" s="54"/>
    </row>
    <row r="151" spans="1:48" s="40" customFormat="1" ht="38.25" customHeight="1" x14ac:dyDescent="0.15">
      <c r="A151" s="302" t="s">
        <v>1576</v>
      </c>
      <c r="B151" s="213" t="s">
        <v>1278</v>
      </c>
      <c r="C151" s="213" t="s">
        <v>1366</v>
      </c>
      <c r="D151" s="435">
        <v>0.30399999999999999</v>
      </c>
      <c r="E151" s="174" t="s">
        <v>1144</v>
      </c>
      <c r="F151" s="209" t="s">
        <v>1144</v>
      </c>
      <c r="G151" s="580"/>
      <c r="H151" s="176" t="s">
        <v>47</v>
      </c>
      <c r="I151" s="176" t="s">
        <v>38</v>
      </c>
      <c r="J151" s="177" t="s">
        <v>107</v>
      </c>
      <c r="K151" s="178" t="s">
        <v>76</v>
      </c>
      <c r="L151" s="178" t="s">
        <v>76</v>
      </c>
      <c r="M151" s="178" t="s">
        <v>421</v>
      </c>
      <c r="N151" s="209" t="s">
        <v>1144</v>
      </c>
      <c r="O151" s="177"/>
      <c r="P151" s="178"/>
      <c r="Q151" s="177" t="s">
        <v>120</v>
      </c>
      <c r="R151" s="172" t="s">
        <v>1702</v>
      </c>
      <c r="S151" s="465" t="s">
        <v>874</v>
      </c>
      <c r="T151" s="349">
        <v>0</v>
      </c>
      <c r="U151" s="350">
        <f t="shared" si="25"/>
        <v>0</v>
      </c>
      <c r="V151" s="367"/>
      <c r="W151" s="351"/>
      <c r="X151" s="352"/>
      <c r="Y151" s="351"/>
      <c r="Z151" s="352"/>
      <c r="AA151" s="270" t="s">
        <v>1518</v>
      </c>
      <c r="AB151" s="370">
        <v>260000</v>
      </c>
      <c r="AC151" s="354" t="s">
        <v>414</v>
      </c>
      <c r="AD151" s="354" t="s">
        <v>1097</v>
      </c>
      <c r="AE151" s="270" t="s">
        <v>398</v>
      </c>
      <c r="AF151" s="354" t="s">
        <v>2062</v>
      </c>
      <c r="AG151" s="354"/>
      <c r="AH151" s="270" t="s">
        <v>41</v>
      </c>
      <c r="AI151" s="270"/>
      <c r="AJ151" s="270"/>
      <c r="AK151" s="270" t="s">
        <v>1094</v>
      </c>
      <c r="AL151" s="270" t="s">
        <v>1446</v>
      </c>
      <c r="AM151" s="270" t="s">
        <v>75</v>
      </c>
      <c r="AN151" s="270"/>
      <c r="AO151" s="270"/>
      <c r="AP151" s="270" t="s">
        <v>1094</v>
      </c>
      <c r="AQ151" s="354"/>
      <c r="AR151" s="354" t="s">
        <v>2622</v>
      </c>
      <c r="AS151" s="349">
        <v>0</v>
      </c>
      <c r="AT151" s="360" t="s">
        <v>523</v>
      </c>
      <c r="AU151" s="54"/>
      <c r="AV151" s="54"/>
    </row>
    <row r="152" spans="1:48" s="40" customFormat="1" ht="38.25" customHeight="1" x14ac:dyDescent="0.15">
      <c r="A152" s="302" t="s">
        <v>1576</v>
      </c>
      <c r="B152" s="213" t="s">
        <v>1278</v>
      </c>
      <c r="C152" s="213" t="s">
        <v>1366</v>
      </c>
      <c r="D152" s="435">
        <v>0.30399999999999999</v>
      </c>
      <c r="E152" s="174" t="s">
        <v>1144</v>
      </c>
      <c r="F152" s="209" t="s">
        <v>1144</v>
      </c>
      <c r="G152" s="580"/>
      <c r="H152" s="176" t="s">
        <v>47</v>
      </c>
      <c r="I152" s="176" t="s">
        <v>38</v>
      </c>
      <c r="J152" s="177" t="s">
        <v>107</v>
      </c>
      <c r="K152" s="178" t="s">
        <v>76</v>
      </c>
      <c r="L152" s="178" t="s">
        <v>76</v>
      </c>
      <c r="M152" s="178" t="s">
        <v>421</v>
      </c>
      <c r="N152" s="209" t="s">
        <v>1144</v>
      </c>
      <c r="O152" s="177"/>
      <c r="P152" s="178"/>
      <c r="Q152" s="177" t="s">
        <v>120</v>
      </c>
      <c r="R152" s="172" t="s">
        <v>1702</v>
      </c>
      <c r="S152" s="466" t="s">
        <v>1751</v>
      </c>
      <c r="T152" s="349">
        <v>0</v>
      </c>
      <c r="U152" s="350">
        <f t="shared" si="25"/>
        <v>0</v>
      </c>
      <c r="V152" s="367"/>
      <c r="W152" s="371"/>
      <c r="X152" s="352"/>
      <c r="Y152" s="351"/>
      <c r="Z152" s="352"/>
      <c r="AA152" s="270" t="s">
        <v>1595</v>
      </c>
      <c r="AB152" s="370">
        <v>260000</v>
      </c>
      <c r="AC152" s="354" t="s">
        <v>414</v>
      </c>
      <c r="AD152" s="354" t="s">
        <v>1097</v>
      </c>
      <c r="AE152" s="270" t="s">
        <v>2314</v>
      </c>
      <c r="AF152" s="354" t="s">
        <v>2062</v>
      </c>
      <c r="AG152" s="354"/>
      <c r="AH152" s="270" t="s">
        <v>41</v>
      </c>
      <c r="AI152" s="270"/>
      <c r="AJ152" s="270"/>
      <c r="AK152" s="270" t="s">
        <v>1094</v>
      </c>
      <c r="AL152" s="270" t="s">
        <v>1445</v>
      </c>
      <c r="AM152" s="270" t="s">
        <v>75</v>
      </c>
      <c r="AN152" s="270"/>
      <c r="AO152" s="270"/>
      <c r="AP152" s="270" t="s">
        <v>1094</v>
      </c>
      <c r="AQ152" s="354"/>
      <c r="AR152" s="354" t="s">
        <v>2622</v>
      </c>
      <c r="AS152" s="349">
        <v>0</v>
      </c>
      <c r="AT152" s="360" t="s">
        <v>523</v>
      </c>
      <c r="AU152" s="54"/>
      <c r="AV152" s="54"/>
    </row>
    <row r="153" spans="1:48" s="40" customFormat="1" ht="126" x14ac:dyDescent="0.15">
      <c r="A153" s="302" t="s">
        <v>1576</v>
      </c>
      <c r="B153" s="213" t="s">
        <v>1278</v>
      </c>
      <c r="C153" s="213" t="s">
        <v>1366</v>
      </c>
      <c r="D153" s="435">
        <v>0.30399999999999999</v>
      </c>
      <c r="E153" s="174" t="s">
        <v>1144</v>
      </c>
      <c r="F153" s="209" t="s">
        <v>1144</v>
      </c>
      <c r="G153" s="580"/>
      <c r="H153" s="176" t="s">
        <v>47</v>
      </c>
      <c r="I153" s="176" t="s">
        <v>38</v>
      </c>
      <c r="J153" s="177" t="s">
        <v>107</v>
      </c>
      <c r="K153" s="178" t="s">
        <v>76</v>
      </c>
      <c r="L153" s="178"/>
      <c r="M153" s="178" t="s">
        <v>421</v>
      </c>
      <c r="N153" s="209" t="s">
        <v>1144</v>
      </c>
      <c r="O153" s="177"/>
      <c r="P153" s="178"/>
      <c r="Q153" s="177" t="s">
        <v>120</v>
      </c>
      <c r="R153" s="172" t="s">
        <v>1702</v>
      </c>
      <c r="S153" s="466" t="s">
        <v>1032</v>
      </c>
      <c r="T153" s="356">
        <v>200000</v>
      </c>
      <c r="U153" s="350">
        <f t="shared" si="25"/>
        <v>1.1904761904761904E-2</v>
      </c>
      <c r="V153" s="351">
        <v>40000</v>
      </c>
      <c r="W153" s="371">
        <v>160000</v>
      </c>
      <c r="X153" s="352"/>
      <c r="Y153" s="351"/>
      <c r="Z153" s="352"/>
      <c r="AA153" s="358" t="s">
        <v>1450</v>
      </c>
      <c r="AB153" s="270" t="s">
        <v>1450</v>
      </c>
      <c r="AC153" s="354" t="s">
        <v>414</v>
      </c>
      <c r="AD153" s="354" t="s">
        <v>1097</v>
      </c>
      <c r="AE153" s="270" t="s">
        <v>1036</v>
      </c>
      <c r="AF153" s="354" t="s">
        <v>2065</v>
      </c>
      <c r="AG153" s="354"/>
      <c r="AH153" s="270" t="s">
        <v>37</v>
      </c>
      <c r="AI153" s="270">
        <v>2020</v>
      </c>
      <c r="AJ153" s="270">
        <v>2021</v>
      </c>
      <c r="AK153" s="270" t="s">
        <v>1037</v>
      </c>
      <c r="AL153" s="270" t="s">
        <v>1450</v>
      </c>
      <c r="AM153" s="270" t="s">
        <v>75</v>
      </c>
      <c r="AN153" s="270" t="s">
        <v>1239</v>
      </c>
      <c r="AO153" s="270" t="s">
        <v>424</v>
      </c>
      <c r="AP153" s="270" t="s">
        <v>1997</v>
      </c>
      <c r="AQ153" s="354"/>
      <c r="AR153" s="354" t="s">
        <v>2622</v>
      </c>
      <c r="AS153" s="356">
        <v>200000</v>
      </c>
      <c r="AT153" s="360"/>
      <c r="AU153" s="54"/>
      <c r="AV153" s="54"/>
    </row>
    <row r="154" spans="1:48" s="40" customFormat="1" ht="126" x14ac:dyDescent="0.15">
      <c r="A154" s="302" t="s">
        <v>1576</v>
      </c>
      <c r="B154" s="213" t="s">
        <v>1278</v>
      </c>
      <c r="C154" s="213" t="s">
        <v>1366</v>
      </c>
      <c r="D154" s="435">
        <v>0.30399999999999999</v>
      </c>
      <c r="E154" s="174" t="s">
        <v>1144</v>
      </c>
      <c r="F154" s="209" t="s">
        <v>1144</v>
      </c>
      <c r="G154" s="580"/>
      <c r="H154" s="176" t="s">
        <v>47</v>
      </c>
      <c r="I154" s="176" t="s">
        <v>38</v>
      </c>
      <c r="J154" s="177" t="s">
        <v>107</v>
      </c>
      <c r="K154" s="178" t="s">
        <v>76</v>
      </c>
      <c r="L154" s="178"/>
      <c r="M154" s="178" t="s">
        <v>421</v>
      </c>
      <c r="N154" s="209" t="s">
        <v>1144</v>
      </c>
      <c r="O154" s="177"/>
      <c r="P154" s="178"/>
      <c r="Q154" s="177" t="s">
        <v>120</v>
      </c>
      <c r="R154" s="172" t="s">
        <v>1702</v>
      </c>
      <c r="S154" s="465" t="s">
        <v>1043</v>
      </c>
      <c r="T154" s="349">
        <v>0</v>
      </c>
      <c r="U154" s="350">
        <f t="shared" si="25"/>
        <v>0</v>
      </c>
      <c r="V154" s="377"/>
      <c r="W154" s="351"/>
      <c r="X154" s="352"/>
      <c r="Y154" s="351"/>
      <c r="Z154" s="352"/>
      <c r="AA154" s="270" t="s">
        <v>1518</v>
      </c>
      <c r="AB154" s="380">
        <v>260000</v>
      </c>
      <c r="AC154" s="354" t="s">
        <v>414</v>
      </c>
      <c r="AD154" s="354" t="s">
        <v>1097</v>
      </c>
      <c r="AE154" s="270" t="s">
        <v>1036</v>
      </c>
      <c r="AF154" s="354" t="s">
        <v>2065</v>
      </c>
      <c r="AG154" s="354"/>
      <c r="AH154" s="270" t="s">
        <v>41</v>
      </c>
      <c r="AI154" s="270"/>
      <c r="AJ154" s="270"/>
      <c r="AK154" s="270" t="s">
        <v>1094</v>
      </c>
      <c r="AL154" s="270" t="s">
        <v>1446</v>
      </c>
      <c r="AM154" s="270" t="s">
        <v>75</v>
      </c>
      <c r="AN154" s="270"/>
      <c r="AO154" s="270"/>
      <c r="AP154" s="270" t="s">
        <v>1094</v>
      </c>
      <c r="AQ154" s="354"/>
      <c r="AR154" s="354" t="s">
        <v>2622</v>
      </c>
      <c r="AS154" s="349">
        <v>0</v>
      </c>
      <c r="AT154" s="360" t="s">
        <v>523</v>
      </c>
      <c r="AU154" s="54"/>
      <c r="AV154" s="54"/>
    </row>
    <row r="155" spans="1:48" s="40" customFormat="1" ht="126" x14ac:dyDescent="0.15">
      <c r="A155" s="302" t="s">
        <v>1576</v>
      </c>
      <c r="B155" s="213" t="s">
        <v>1278</v>
      </c>
      <c r="C155" s="213" t="s">
        <v>1366</v>
      </c>
      <c r="D155" s="435">
        <v>0.30399999999999999</v>
      </c>
      <c r="E155" s="174" t="s">
        <v>1144</v>
      </c>
      <c r="F155" s="209" t="s">
        <v>1144</v>
      </c>
      <c r="G155" s="580"/>
      <c r="H155" s="176" t="s">
        <v>47</v>
      </c>
      <c r="I155" s="176" t="s">
        <v>38</v>
      </c>
      <c r="J155" s="177" t="s">
        <v>107</v>
      </c>
      <c r="K155" s="178" t="s">
        <v>76</v>
      </c>
      <c r="L155" s="178"/>
      <c r="M155" s="178" t="s">
        <v>421</v>
      </c>
      <c r="N155" s="209" t="s">
        <v>1144</v>
      </c>
      <c r="O155" s="177"/>
      <c r="P155" s="178"/>
      <c r="Q155" s="177" t="s">
        <v>120</v>
      </c>
      <c r="R155" s="172" t="s">
        <v>1702</v>
      </c>
      <c r="S155" s="465" t="s">
        <v>1044</v>
      </c>
      <c r="T155" s="349">
        <v>0</v>
      </c>
      <c r="U155" s="350">
        <f t="shared" si="25"/>
        <v>0</v>
      </c>
      <c r="V155" s="351"/>
      <c r="W155" s="351"/>
      <c r="X155" s="352"/>
      <c r="Y155" s="351"/>
      <c r="Z155" s="352"/>
      <c r="AA155" s="270" t="s">
        <v>1518</v>
      </c>
      <c r="AB155" s="353">
        <v>260000</v>
      </c>
      <c r="AC155" s="354" t="s">
        <v>414</v>
      </c>
      <c r="AD155" s="354" t="s">
        <v>1097</v>
      </c>
      <c r="AE155" s="270" t="s">
        <v>1036</v>
      </c>
      <c r="AF155" s="354" t="s">
        <v>2065</v>
      </c>
      <c r="AG155" s="354"/>
      <c r="AH155" s="270" t="s">
        <v>41</v>
      </c>
      <c r="AI155" s="270"/>
      <c r="AJ155" s="270"/>
      <c r="AK155" s="270" t="s">
        <v>1094</v>
      </c>
      <c r="AL155" s="270" t="s">
        <v>1446</v>
      </c>
      <c r="AM155" s="270" t="s">
        <v>75</v>
      </c>
      <c r="AN155" s="270"/>
      <c r="AO155" s="270"/>
      <c r="AP155" s="270" t="s">
        <v>1094</v>
      </c>
      <c r="AQ155" s="354"/>
      <c r="AR155" s="354" t="s">
        <v>2622</v>
      </c>
      <c r="AS155" s="349">
        <v>0</v>
      </c>
      <c r="AT155" s="360" t="s">
        <v>523</v>
      </c>
      <c r="AU155" s="54"/>
      <c r="AV155" s="54"/>
    </row>
    <row r="156" spans="1:48" s="40" customFormat="1" ht="38.25" customHeight="1" x14ac:dyDescent="0.15">
      <c r="A156" s="302" t="s">
        <v>1576</v>
      </c>
      <c r="B156" s="213" t="s">
        <v>1278</v>
      </c>
      <c r="C156" s="213" t="s">
        <v>1366</v>
      </c>
      <c r="D156" s="435">
        <v>0.30399999999999999</v>
      </c>
      <c r="E156" s="174" t="s">
        <v>1144</v>
      </c>
      <c r="F156" s="209" t="s">
        <v>1144</v>
      </c>
      <c r="G156" s="580"/>
      <c r="H156" s="176" t="s">
        <v>47</v>
      </c>
      <c r="I156" s="176" t="s">
        <v>38</v>
      </c>
      <c r="J156" s="177" t="s">
        <v>107</v>
      </c>
      <c r="K156" s="178" t="s">
        <v>76</v>
      </c>
      <c r="L156" s="178"/>
      <c r="M156" s="178" t="s">
        <v>421</v>
      </c>
      <c r="N156" s="209" t="s">
        <v>1144</v>
      </c>
      <c r="O156" s="177"/>
      <c r="P156" s="178"/>
      <c r="Q156" s="177" t="s">
        <v>120</v>
      </c>
      <c r="R156" s="172" t="s">
        <v>1702</v>
      </c>
      <c r="S156" s="465" t="s">
        <v>1045</v>
      </c>
      <c r="T156" s="349">
        <f>SUM(V156:Z156)</f>
        <v>249999.88030930597</v>
      </c>
      <c r="U156" s="350">
        <f t="shared" ref="U156:U157" si="29">T156/$G$133</f>
        <v>1.4880945256506307E-2</v>
      </c>
      <c r="V156" s="351"/>
      <c r="W156" s="351">
        <v>70683.880340803502</v>
      </c>
      <c r="X156" s="352">
        <v>92706.000283477959</v>
      </c>
      <c r="Y156" s="351">
        <v>86609.999685024479</v>
      </c>
      <c r="Z156" s="352">
        <v>0</v>
      </c>
      <c r="AA156" s="270" t="s">
        <v>1450</v>
      </c>
      <c r="AB156" s="353" t="s">
        <v>1450</v>
      </c>
      <c r="AC156" s="354" t="s">
        <v>414</v>
      </c>
      <c r="AD156" s="354" t="s">
        <v>1097</v>
      </c>
      <c r="AE156" s="270" t="s">
        <v>1036</v>
      </c>
      <c r="AF156" s="354" t="s">
        <v>2065</v>
      </c>
      <c r="AG156" s="354"/>
      <c r="AH156" s="270" t="s">
        <v>35</v>
      </c>
      <c r="AI156" s="270">
        <v>2021</v>
      </c>
      <c r="AJ156" s="270">
        <v>2024</v>
      </c>
      <c r="AK156" s="270" t="s">
        <v>2430</v>
      </c>
      <c r="AL156" s="270" t="s">
        <v>1450</v>
      </c>
      <c r="AM156" s="270" t="s">
        <v>75</v>
      </c>
      <c r="AN156" s="270" t="s">
        <v>2431</v>
      </c>
      <c r="AO156" s="270" t="s">
        <v>424</v>
      </c>
      <c r="AP156" s="270" t="s">
        <v>1997</v>
      </c>
      <c r="AQ156" s="354" t="s">
        <v>2068</v>
      </c>
      <c r="AR156" s="354" t="s">
        <v>2622</v>
      </c>
      <c r="AS156" s="349">
        <v>249999.88030930597</v>
      </c>
      <c r="AT156" s="360" t="s">
        <v>2432</v>
      </c>
      <c r="AU156" s="54"/>
      <c r="AV156" s="54"/>
    </row>
    <row r="157" spans="1:48" s="40" customFormat="1" ht="38.25" customHeight="1" x14ac:dyDescent="0.15">
      <c r="A157" s="302" t="s">
        <v>1576</v>
      </c>
      <c r="B157" s="213" t="s">
        <v>1278</v>
      </c>
      <c r="C157" s="213" t="s">
        <v>1366</v>
      </c>
      <c r="D157" s="435">
        <v>0.30399999999999999</v>
      </c>
      <c r="E157" s="174" t="s">
        <v>1144</v>
      </c>
      <c r="F157" s="209" t="s">
        <v>1144</v>
      </c>
      <c r="G157" s="580"/>
      <c r="H157" s="176" t="s">
        <v>47</v>
      </c>
      <c r="I157" s="176" t="s">
        <v>38</v>
      </c>
      <c r="J157" s="177" t="s">
        <v>107</v>
      </c>
      <c r="K157" s="178" t="s">
        <v>76</v>
      </c>
      <c r="L157" s="178"/>
      <c r="M157" s="178" t="s">
        <v>421</v>
      </c>
      <c r="N157" s="209" t="s">
        <v>1144</v>
      </c>
      <c r="O157" s="177"/>
      <c r="P157" s="178"/>
      <c r="Q157" s="177" t="s">
        <v>120</v>
      </c>
      <c r="R157" s="172" t="s">
        <v>1702</v>
      </c>
      <c r="S157" s="465" t="s">
        <v>2433</v>
      </c>
      <c r="T157" s="349">
        <f>SUM(V157:Z157)</f>
        <v>340000</v>
      </c>
      <c r="U157" s="350">
        <f t="shared" si="29"/>
        <v>2.0238095238095239E-2</v>
      </c>
      <c r="V157" s="351"/>
      <c r="W157" s="351">
        <v>113600</v>
      </c>
      <c r="X157" s="352">
        <v>138400</v>
      </c>
      <c r="Y157" s="351">
        <v>70650</v>
      </c>
      <c r="Z157" s="352">
        <v>17350</v>
      </c>
      <c r="AA157" s="270" t="s">
        <v>1450</v>
      </c>
      <c r="AB157" s="353" t="s">
        <v>1450</v>
      </c>
      <c r="AC157" s="354" t="s">
        <v>414</v>
      </c>
      <c r="AD157" s="354" t="s">
        <v>1097</v>
      </c>
      <c r="AE157" s="270" t="s">
        <v>1036</v>
      </c>
      <c r="AF157" s="354" t="s">
        <v>2065</v>
      </c>
      <c r="AG157" s="354"/>
      <c r="AH157" s="270" t="s">
        <v>35</v>
      </c>
      <c r="AI157" s="270">
        <v>2023</v>
      </c>
      <c r="AJ157" s="270">
        <v>2030</v>
      </c>
      <c r="AK157" s="270" t="s">
        <v>2435</v>
      </c>
      <c r="AL157" s="270" t="s">
        <v>1450</v>
      </c>
      <c r="AM157" s="270" t="s">
        <v>75</v>
      </c>
      <c r="AN157" s="270" t="s">
        <v>1240</v>
      </c>
      <c r="AO157" s="270" t="s">
        <v>424</v>
      </c>
      <c r="AP157" s="270" t="s">
        <v>1997</v>
      </c>
      <c r="AQ157" s="354" t="s">
        <v>2068</v>
      </c>
      <c r="AR157" s="354" t="s">
        <v>2622</v>
      </c>
      <c r="AS157" s="349">
        <v>340000</v>
      </c>
      <c r="AT157" s="360" t="s">
        <v>2427</v>
      </c>
      <c r="AU157" s="54"/>
      <c r="AV157" s="54"/>
    </row>
    <row r="158" spans="1:48" s="40" customFormat="1" ht="38.25" customHeight="1" x14ac:dyDescent="0.15">
      <c r="A158" s="302" t="s">
        <v>1576</v>
      </c>
      <c r="B158" s="213" t="s">
        <v>1278</v>
      </c>
      <c r="C158" s="213" t="s">
        <v>1366</v>
      </c>
      <c r="D158" s="435">
        <v>0.30399999999999999</v>
      </c>
      <c r="E158" s="174" t="s">
        <v>1144</v>
      </c>
      <c r="F158" s="209" t="s">
        <v>1144</v>
      </c>
      <c r="G158" s="580"/>
      <c r="H158" s="176" t="s">
        <v>47</v>
      </c>
      <c r="I158" s="176" t="s">
        <v>38</v>
      </c>
      <c r="J158" s="177" t="s">
        <v>107</v>
      </c>
      <c r="K158" s="178" t="s">
        <v>76</v>
      </c>
      <c r="L158" s="178"/>
      <c r="M158" s="178" t="s">
        <v>421</v>
      </c>
      <c r="N158" s="209" t="s">
        <v>1144</v>
      </c>
      <c r="O158" s="177"/>
      <c r="P158" s="178"/>
      <c r="Q158" s="177" t="s">
        <v>120</v>
      </c>
      <c r="R158" s="172" t="s">
        <v>1702</v>
      </c>
      <c r="S158" s="465" t="s">
        <v>2434</v>
      </c>
      <c r="T158" s="349">
        <f>SUM(V158:Z158)</f>
        <v>1800000</v>
      </c>
      <c r="U158" s="350">
        <f t="shared" si="25"/>
        <v>0.10714285714285714</v>
      </c>
      <c r="V158" s="351"/>
      <c r="W158" s="351">
        <v>0</v>
      </c>
      <c r="X158" s="352"/>
      <c r="Y158" s="351">
        <v>600000</v>
      </c>
      <c r="Z158" s="352">
        <v>1200000</v>
      </c>
      <c r="AA158" s="270" t="s">
        <v>1450</v>
      </c>
      <c r="AB158" s="353" t="s">
        <v>1450</v>
      </c>
      <c r="AC158" s="354" t="s">
        <v>414</v>
      </c>
      <c r="AD158" s="354" t="s">
        <v>1097</v>
      </c>
      <c r="AE158" s="270" t="s">
        <v>1036</v>
      </c>
      <c r="AF158" s="354" t="s">
        <v>2065</v>
      </c>
      <c r="AG158" s="354"/>
      <c r="AH158" s="270" t="s">
        <v>35</v>
      </c>
      <c r="AI158" s="270">
        <v>2023</v>
      </c>
      <c r="AJ158" s="270">
        <v>2030</v>
      </c>
      <c r="AK158" s="270" t="s">
        <v>2435</v>
      </c>
      <c r="AL158" s="270" t="s">
        <v>1450</v>
      </c>
      <c r="AM158" s="270" t="s">
        <v>75</v>
      </c>
      <c r="AN158" s="270" t="s">
        <v>2436</v>
      </c>
      <c r="AO158" s="270" t="s">
        <v>424</v>
      </c>
      <c r="AP158" s="270" t="s">
        <v>1997</v>
      </c>
      <c r="AQ158" s="354" t="s">
        <v>2068</v>
      </c>
      <c r="AR158" s="354" t="s">
        <v>2622</v>
      </c>
      <c r="AS158" s="349">
        <v>1800000</v>
      </c>
      <c r="AT158" s="360" t="s">
        <v>2427</v>
      </c>
      <c r="AU158" s="54"/>
      <c r="AV158" s="54"/>
    </row>
    <row r="159" spans="1:48" s="40" customFormat="1" ht="126" x14ac:dyDescent="0.15">
      <c r="A159" s="302" t="s">
        <v>1576</v>
      </c>
      <c r="B159" s="213" t="s">
        <v>1278</v>
      </c>
      <c r="C159" s="213" t="s">
        <v>1366</v>
      </c>
      <c r="D159" s="435">
        <v>0.30399999999999999</v>
      </c>
      <c r="E159" s="174" t="s">
        <v>1144</v>
      </c>
      <c r="F159" s="209" t="s">
        <v>1144</v>
      </c>
      <c r="G159" s="580"/>
      <c r="H159" s="176" t="s">
        <v>47</v>
      </c>
      <c r="I159" s="176" t="s">
        <v>38</v>
      </c>
      <c r="J159" s="177" t="s">
        <v>107</v>
      </c>
      <c r="K159" s="178" t="s">
        <v>76</v>
      </c>
      <c r="L159" s="178"/>
      <c r="M159" s="178" t="s">
        <v>421</v>
      </c>
      <c r="N159" s="209" t="s">
        <v>1144</v>
      </c>
      <c r="O159" s="177"/>
      <c r="P159" s="178"/>
      <c r="Q159" s="177" t="s">
        <v>120</v>
      </c>
      <c r="R159" s="172" t="s">
        <v>1702</v>
      </c>
      <c r="S159" s="465" t="s">
        <v>1046</v>
      </c>
      <c r="T159" s="349">
        <v>0</v>
      </c>
      <c r="U159" s="350">
        <f t="shared" si="25"/>
        <v>0</v>
      </c>
      <c r="V159" s="367"/>
      <c r="W159" s="351"/>
      <c r="X159" s="352"/>
      <c r="Y159" s="351"/>
      <c r="Z159" s="352"/>
      <c r="AA159" s="270" t="s">
        <v>1518</v>
      </c>
      <c r="AB159" s="370">
        <v>260000</v>
      </c>
      <c r="AC159" s="354" t="s">
        <v>414</v>
      </c>
      <c r="AD159" s="354" t="s">
        <v>1097</v>
      </c>
      <c r="AE159" s="270" t="s">
        <v>1036</v>
      </c>
      <c r="AF159" s="354" t="s">
        <v>2065</v>
      </c>
      <c r="AG159" s="354"/>
      <c r="AH159" s="270" t="s">
        <v>41</v>
      </c>
      <c r="AI159" s="270"/>
      <c r="AJ159" s="270"/>
      <c r="AK159" s="270" t="s">
        <v>1094</v>
      </c>
      <c r="AL159" s="270" t="s">
        <v>1446</v>
      </c>
      <c r="AM159" s="270" t="s">
        <v>75</v>
      </c>
      <c r="AN159" s="270"/>
      <c r="AO159" s="270"/>
      <c r="AP159" s="270" t="s">
        <v>1094</v>
      </c>
      <c r="AQ159" s="354"/>
      <c r="AR159" s="354" t="s">
        <v>2622</v>
      </c>
      <c r="AS159" s="349">
        <v>0</v>
      </c>
      <c r="AT159" s="360" t="s">
        <v>523</v>
      </c>
      <c r="AU159" s="54"/>
      <c r="AV159" s="54"/>
    </row>
    <row r="160" spans="1:48" s="40" customFormat="1" ht="38.25" customHeight="1" x14ac:dyDescent="0.15">
      <c r="A160" s="302" t="s">
        <v>1576</v>
      </c>
      <c r="B160" s="213" t="s">
        <v>1278</v>
      </c>
      <c r="C160" s="213" t="s">
        <v>1366</v>
      </c>
      <c r="D160" s="435">
        <v>0.30399999999999999</v>
      </c>
      <c r="E160" s="174" t="s">
        <v>1144</v>
      </c>
      <c r="F160" s="209" t="s">
        <v>1144</v>
      </c>
      <c r="G160" s="580"/>
      <c r="H160" s="176" t="s">
        <v>47</v>
      </c>
      <c r="I160" s="176" t="s">
        <v>38</v>
      </c>
      <c r="J160" s="177" t="s">
        <v>107</v>
      </c>
      <c r="K160" s="178" t="s">
        <v>76</v>
      </c>
      <c r="L160" s="178"/>
      <c r="M160" s="178" t="s">
        <v>421</v>
      </c>
      <c r="N160" s="209" t="s">
        <v>1144</v>
      </c>
      <c r="O160" s="177"/>
      <c r="P160" s="178"/>
      <c r="Q160" s="177" t="s">
        <v>120</v>
      </c>
      <c r="R160" s="172" t="s">
        <v>1702</v>
      </c>
      <c r="S160" s="466" t="s">
        <v>1419</v>
      </c>
      <c r="T160" s="349">
        <v>0</v>
      </c>
      <c r="U160" s="350">
        <f t="shared" si="25"/>
        <v>0</v>
      </c>
      <c r="V160" s="351"/>
      <c r="W160" s="371"/>
      <c r="X160" s="352"/>
      <c r="Y160" s="351"/>
      <c r="Z160" s="352"/>
      <c r="AA160" s="358" t="s">
        <v>1450</v>
      </c>
      <c r="AB160" s="270" t="s">
        <v>1450</v>
      </c>
      <c r="AC160" s="354" t="s">
        <v>414</v>
      </c>
      <c r="AD160" s="354" t="s">
        <v>1097</v>
      </c>
      <c r="AE160" s="354" t="s">
        <v>108</v>
      </c>
      <c r="AF160" s="354" t="s">
        <v>2063</v>
      </c>
      <c r="AG160" s="354"/>
      <c r="AH160" s="270" t="s">
        <v>41</v>
      </c>
      <c r="AI160" s="270"/>
      <c r="AJ160" s="270"/>
      <c r="AK160" s="270" t="s">
        <v>1094</v>
      </c>
      <c r="AL160" s="270" t="s">
        <v>1447</v>
      </c>
      <c r="AM160" s="270" t="s">
        <v>74</v>
      </c>
      <c r="AN160" s="270"/>
      <c r="AO160" s="270"/>
      <c r="AP160" s="270" t="s">
        <v>1094</v>
      </c>
      <c r="AQ160" s="354"/>
      <c r="AR160" s="354" t="s">
        <v>2622</v>
      </c>
      <c r="AS160" s="349">
        <v>0</v>
      </c>
      <c r="AT160" s="360" t="s">
        <v>523</v>
      </c>
      <c r="AU160" s="54"/>
      <c r="AV160" s="54"/>
    </row>
    <row r="161" spans="1:48" s="40" customFormat="1" ht="126" x14ac:dyDescent="0.15">
      <c r="A161" s="302" t="s">
        <v>1576</v>
      </c>
      <c r="B161" s="214" t="s">
        <v>1278</v>
      </c>
      <c r="C161" s="214" t="s">
        <v>1366</v>
      </c>
      <c r="D161" s="436">
        <v>0.30399999999999999</v>
      </c>
      <c r="E161" s="209" t="s">
        <v>1144</v>
      </c>
      <c r="F161" s="209" t="s">
        <v>1144</v>
      </c>
      <c r="G161" s="581"/>
      <c r="H161" s="176" t="s">
        <v>47</v>
      </c>
      <c r="I161" s="176" t="s">
        <v>38</v>
      </c>
      <c r="J161" s="177" t="s">
        <v>107</v>
      </c>
      <c r="K161" s="178" t="s">
        <v>76</v>
      </c>
      <c r="L161" s="178" t="s">
        <v>76</v>
      </c>
      <c r="M161" s="178" t="s">
        <v>421</v>
      </c>
      <c r="N161" s="209" t="s">
        <v>1144</v>
      </c>
      <c r="O161" s="177"/>
      <c r="P161" s="178"/>
      <c r="Q161" s="177" t="s">
        <v>120</v>
      </c>
      <c r="R161" s="428" t="s">
        <v>1702</v>
      </c>
      <c r="S161" s="466" t="s">
        <v>305</v>
      </c>
      <c r="T161" s="356">
        <v>1163153.1591796565</v>
      </c>
      <c r="U161" s="350">
        <f t="shared" si="25"/>
        <v>6.9235307094027171E-2</v>
      </c>
      <c r="V161" s="351"/>
      <c r="W161" s="371"/>
      <c r="X161" s="352"/>
      <c r="Y161" s="351"/>
      <c r="Z161" s="352"/>
      <c r="AA161" s="358" t="s">
        <v>1450</v>
      </c>
      <c r="AB161" s="270" t="s">
        <v>1450</v>
      </c>
      <c r="AC161" s="354" t="s">
        <v>414</v>
      </c>
      <c r="AD161" s="354" t="s">
        <v>1097</v>
      </c>
      <c r="AE161" s="354" t="s">
        <v>108</v>
      </c>
      <c r="AF161" s="354" t="s">
        <v>2063</v>
      </c>
      <c r="AG161" s="354"/>
      <c r="AH161" s="270" t="s">
        <v>37</v>
      </c>
      <c r="AI161" s="270">
        <v>2020</v>
      </c>
      <c r="AJ161" s="270">
        <v>2021</v>
      </c>
      <c r="AK161" s="270" t="s">
        <v>306</v>
      </c>
      <c r="AL161" s="270" t="s">
        <v>1450</v>
      </c>
      <c r="AM161" s="270" t="s">
        <v>75</v>
      </c>
      <c r="AN161" s="270" t="s">
        <v>167</v>
      </c>
      <c r="AO161" s="270" t="s">
        <v>531</v>
      </c>
      <c r="AP161" s="270" t="s">
        <v>531</v>
      </c>
      <c r="AQ161" s="354"/>
      <c r="AR161" s="354" t="s">
        <v>2624</v>
      </c>
      <c r="AS161" s="356">
        <v>1163153.1591796565</v>
      </c>
      <c r="AT161" s="360" t="s">
        <v>307</v>
      </c>
      <c r="AU161" s="54"/>
      <c r="AV161" s="54"/>
    </row>
    <row r="162" spans="1:48" s="40" customFormat="1" ht="51" customHeight="1" x14ac:dyDescent="0.15">
      <c r="A162" s="302" t="s">
        <v>1576</v>
      </c>
      <c r="B162" s="184" t="s">
        <v>1279</v>
      </c>
      <c r="C162" s="184" t="s">
        <v>1577</v>
      </c>
      <c r="D162" s="437" t="s">
        <v>1151</v>
      </c>
      <c r="E162" s="182" t="s">
        <v>1144</v>
      </c>
      <c r="F162" s="209" t="s">
        <v>1144</v>
      </c>
      <c r="G162" s="579">
        <v>8100000</v>
      </c>
      <c r="H162" s="176" t="s">
        <v>47</v>
      </c>
      <c r="I162" s="176" t="s">
        <v>42</v>
      </c>
      <c r="J162" s="177" t="s">
        <v>107</v>
      </c>
      <c r="K162" s="178" t="s">
        <v>76</v>
      </c>
      <c r="L162" s="178" t="s">
        <v>76</v>
      </c>
      <c r="M162" s="178" t="s">
        <v>421</v>
      </c>
      <c r="N162" s="209" t="s">
        <v>1144</v>
      </c>
      <c r="O162" s="177"/>
      <c r="P162" s="179" t="s">
        <v>304</v>
      </c>
      <c r="Q162" s="177" t="s">
        <v>120</v>
      </c>
      <c r="R162" s="184" t="s">
        <v>1704</v>
      </c>
      <c r="S162" s="466" t="s">
        <v>300</v>
      </c>
      <c r="T162" s="356">
        <v>540680.23323896225</v>
      </c>
      <c r="U162" s="350">
        <f>T162/$G$162</f>
        <v>6.6750646078884229E-2</v>
      </c>
      <c r="V162" s="357">
        <v>540680.23323896225</v>
      </c>
      <c r="W162" s="371"/>
      <c r="X162" s="352"/>
      <c r="Y162" s="351"/>
      <c r="Z162" s="352"/>
      <c r="AA162" s="358" t="s">
        <v>1450</v>
      </c>
      <c r="AB162" s="270" t="s">
        <v>1450</v>
      </c>
      <c r="AC162" s="354" t="s">
        <v>414</v>
      </c>
      <c r="AD162" s="354" t="s">
        <v>1097</v>
      </c>
      <c r="AE162" s="354" t="s">
        <v>108</v>
      </c>
      <c r="AF162" s="354" t="s">
        <v>2063</v>
      </c>
      <c r="AG162" s="354"/>
      <c r="AH162" s="270" t="s">
        <v>37</v>
      </c>
      <c r="AI162" s="270" t="s">
        <v>2017</v>
      </c>
      <c r="AJ162" s="270">
        <v>2021</v>
      </c>
      <c r="AK162" s="270" t="s">
        <v>301</v>
      </c>
      <c r="AL162" s="270" t="s">
        <v>1450</v>
      </c>
      <c r="AM162" s="270" t="s">
        <v>74</v>
      </c>
      <c r="AN162" s="270" t="s">
        <v>303</v>
      </c>
      <c r="AO162" s="270" t="s">
        <v>426</v>
      </c>
      <c r="AP162" s="270" t="s">
        <v>1996</v>
      </c>
      <c r="AQ162" s="354" t="s">
        <v>2067</v>
      </c>
      <c r="AR162" s="354" t="s">
        <v>2622</v>
      </c>
      <c r="AS162" s="356">
        <v>540680.23323896225</v>
      </c>
      <c r="AT162" s="360" t="s">
        <v>302</v>
      </c>
      <c r="AU162" s="54"/>
      <c r="AV162" s="54"/>
    </row>
    <row r="163" spans="1:48" s="40" customFormat="1" ht="140" x14ac:dyDescent="0.15">
      <c r="A163" s="302" t="s">
        <v>1576</v>
      </c>
      <c r="B163" s="213" t="s">
        <v>1279</v>
      </c>
      <c r="C163" s="214" t="s">
        <v>1577</v>
      </c>
      <c r="D163" s="438" t="s">
        <v>1151</v>
      </c>
      <c r="E163" s="209" t="s">
        <v>1144</v>
      </c>
      <c r="F163" s="209" t="s">
        <v>1144</v>
      </c>
      <c r="G163" s="580"/>
      <c r="H163" s="176" t="s">
        <v>47</v>
      </c>
      <c r="I163" s="176" t="s">
        <v>42</v>
      </c>
      <c r="J163" s="177" t="s">
        <v>107</v>
      </c>
      <c r="K163" s="178" t="s">
        <v>76</v>
      </c>
      <c r="L163" s="178"/>
      <c r="M163" s="178" t="s">
        <v>421</v>
      </c>
      <c r="N163" s="209" t="s">
        <v>1144</v>
      </c>
      <c r="O163" s="177"/>
      <c r="P163" s="178"/>
      <c r="Q163" s="177" t="s">
        <v>120</v>
      </c>
      <c r="R163" s="172" t="s">
        <v>1704</v>
      </c>
      <c r="S163" s="465" t="s">
        <v>832</v>
      </c>
      <c r="T163" s="349">
        <v>0</v>
      </c>
      <c r="U163" s="350">
        <f>T163/$G$162</f>
        <v>0</v>
      </c>
      <c r="V163" s="382"/>
      <c r="W163" s="351"/>
      <c r="X163" s="352"/>
      <c r="Y163" s="351"/>
      <c r="Z163" s="352"/>
      <c r="AA163" s="270" t="s">
        <v>1642</v>
      </c>
      <c r="AB163" s="374">
        <v>260000</v>
      </c>
      <c r="AC163" s="354" t="s">
        <v>414</v>
      </c>
      <c r="AD163" s="354" t="s">
        <v>1097</v>
      </c>
      <c r="AE163" s="354" t="s">
        <v>826</v>
      </c>
      <c r="AF163" s="354" t="s">
        <v>2065</v>
      </c>
      <c r="AG163" s="354"/>
      <c r="AH163" s="270" t="s">
        <v>41</v>
      </c>
      <c r="AI163" s="270">
        <v>2023</v>
      </c>
      <c r="AJ163" s="270"/>
      <c r="AK163" s="270" t="s">
        <v>833</v>
      </c>
      <c r="AL163" s="270" t="s">
        <v>1445</v>
      </c>
      <c r="AM163" s="270" t="s">
        <v>75</v>
      </c>
      <c r="AN163" s="270"/>
      <c r="AO163" s="270"/>
      <c r="AP163" s="270" t="s">
        <v>1094</v>
      </c>
      <c r="AQ163" s="354"/>
      <c r="AR163" s="354" t="s">
        <v>2622</v>
      </c>
      <c r="AS163" s="349">
        <v>0</v>
      </c>
      <c r="AT163" s="360" t="s">
        <v>834</v>
      </c>
      <c r="AU163" s="54"/>
      <c r="AV163" s="54"/>
    </row>
    <row r="164" spans="1:48" s="40" customFormat="1" ht="67.5" customHeight="1" x14ac:dyDescent="0.15">
      <c r="A164" s="302" t="s">
        <v>1576</v>
      </c>
      <c r="B164" s="213" t="s">
        <v>1279</v>
      </c>
      <c r="C164" s="177" t="s">
        <v>1511</v>
      </c>
      <c r="D164" s="177" t="s">
        <v>1319</v>
      </c>
      <c r="E164" s="439" t="s">
        <v>1317</v>
      </c>
      <c r="F164" s="209" t="s">
        <v>1144</v>
      </c>
      <c r="G164" s="580"/>
      <c r="H164" s="176" t="s">
        <v>47</v>
      </c>
      <c r="I164" s="176" t="s">
        <v>42</v>
      </c>
      <c r="J164" s="177" t="s">
        <v>107</v>
      </c>
      <c r="K164" s="178" t="s">
        <v>76</v>
      </c>
      <c r="L164" s="178" t="s">
        <v>76</v>
      </c>
      <c r="M164" s="178" t="s">
        <v>421</v>
      </c>
      <c r="N164" s="209" t="s">
        <v>1144</v>
      </c>
      <c r="O164" s="177"/>
      <c r="P164" s="178"/>
      <c r="Q164" s="177" t="s">
        <v>120</v>
      </c>
      <c r="R164" s="172" t="s">
        <v>1704</v>
      </c>
      <c r="S164" s="466" t="s">
        <v>1432</v>
      </c>
      <c r="T164" s="349">
        <v>0</v>
      </c>
      <c r="U164" s="350">
        <f>T164/$G$162</f>
        <v>0</v>
      </c>
      <c r="V164" s="351"/>
      <c r="W164" s="371"/>
      <c r="X164" s="352"/>
      <c r="Y164" s="351"/>
      <c r="Z164" s="352"/>
      <c r="AA164" s="358" t="s">
        <v>1450</v>
      </c>
      <c r="AB164" s="270" t="s">
        <v>1450</v>
      </c>
      <c r="AC164" s="354" t="s">
        <v>414</v>
      </c>
      <c r="AD164" s="354" t="s">
        <v>1097</v>
      </c>
      <c r="AE164" s="354" t="s">
        <v>108</v>
      </c>
      <c r="AF164" s="354" t="s">
        <v>2063</v>
      </c>
      <c r="AG164" s="354"/>
      <c r="AH164" s="270" t="s">
        <v>41</v>
      </c>
      <c r="AI164" s="270"/>
      <c r="AJ164" s="270"/>
      <c r="AK164" s="270" t="s">
        <v>1094</v>
      </c>
      <c r="AL164" s="270" t="s">
        <v>1447</v>
      </c>
      <c r="AM164" s="270" t="s">
        <v>74</v>
      </c>
      <c r="AN164" s="270"/>
      <c r="AO164" s="270"/>
      <c r="AP164" s="270" t="s">
        <v>1094</v>
      </c>
      <c r="AQ164" s="354"/>
      <c r="AR164" s="354" t="s">
        <v>2622</v>
      </c>
      <c r="AS164" s="349">
        <v>0</v>
      </c>
      <c r="AT164" s="360" t="s">
        <v>700</v>
      </c>
      <c r="AU164" s="54"/>
      <c r="AV164" s="54"/>
    </row>
    <row r="165" spans="1:48" s="40" customFormat="1" ht="140" x14ac:dyDescent="0.15">
      <c r="A165" s="302" t="s">
        <v>1576</v>
      </c>
      <c r="B165" s="213" t="s">
        <v>1279</v>
      </c>
      <c r="C165" s="274" t="s">
        <v>1367</v>
      </c>
      <c r="D165" s="440" t="s">
        <v>1152</v>
      </c>
      <c r="E165" s="439" t="s">
        <v>2060</v>
      </c>
      <c r="F165" s="209" t="s">
        <v>1144</v>
      </c>
      <c r="G165" s="580"/>
      <c r="H165" s="176" t="s">
        <v>47</v>
      </c>
      <c r="I165" s="176" t="s">
        <v>38</v>
      </c>
      <c r="J165" s="177" t="s">
        <v>107</v>
      </c>
      <c r="K165" s="178" t="s">
        <v>76</v>
      </c>
      <c r="L165" s="178" t="s">
        <v>76</v>
      </c>
      <c r="M165" s="178" t="s">
        <v>421</v>
      </c>
      <c r="N165" s="209" t="s">
        <v>1144</v>
      </c>
      <c r="O165" s="177"/>
      <c r="P165" s="178"/>
      <c r="Q165" s="177" t="s">
        <v>120</v>
      </c>
      <c r="R165" s="172" t="s">
        <v>1704</v>
      </c>
      <c r="S165" s="468" t="s">
        <v>2189</v>
      </c>
      <c r="T165" s="356">
        <v>6043000</v>
      </c>
      <c r="U165" s="350">
        <f>T165/$G$162</f>
        <v>0.74604938271604937</v>
      </c>
      <c r="V165" s="351">
        <v>1500000</v>
      </c>
      <c r="W165" s="371">
        <v>1543000</v>
      </c>
      <c r="X165" s="352">
        <v>1000000</v>
      </c>
      <c r="Y165" s="351">
        <v>1000000</v>
      </c>
      <c r="Z165" s="351">
        <v>1000000</v>
      </c>
      <c r="AA165" s="358" t="s">
        <v>1450</v>
      </c>
      <c r="AB165" s="270" t="s">
        <v>1450</v>
      </c>
      <c r="AC165" s="354" t="s">
        <v>414</v>
      </c>
      <c r="AD165" s="354" t="s">
        <v>1097</v>
      </c>
      <c r="AE165" s="354" t="s">
        <v>1083</v>
      </c>
      <c r="AF165" s="354" t="s">
        <v>2065</v>
      </c>
      <c r="AG165" s="354"/>
      <c r="AH165" s="270" t="s">
        <v>35</v>
      </c>
      <c r="AI165" s="270">
        <v>2020</v>
      </c>
      <c r="AJ165" s="270">
        <v>2025</v>
      </c>
      <c r="AK165" s="270" t="s">
        <v>2509</v>
      </c>
      <c r="AL165" s="270" t="s">
        <v>1450</v>
      </c>
      <c r="AM165" s="270" t="s">
        <v>75</v>
      </c>
      <c r="AN165" s="270" t="s">
        <v>2197</v>
      </c>
      <c r="AO165" s="270" t="s">
        <v>424</v>
      </c>
      <c r="AP165" s="270" t="s">
        <v>1997</v>
      </c>
      <c r="AQ165" s="354" t="s">
        <v>2068</v>
      </c>
      <c r="AR165" s="354" t="s">
        <v>2622</v>
      </c>
      <c r="AS165" s="356">
        <v>6043000</v>
      </c>
      <c r="AT165" s="360" t="s">
        <v>2281</v>
      </c>
      <c r="AU165" s="54"/>
      <c r="AV165" s="54"/>
    </row>
    <row r="166" spans="1:48" s="40" customFormat="1" ht="140" x14ac:dyDescent="0.15">
      <c r="A166" s="303" t="s">
        <v>1576</v>
      </c>
      <c r="B166" s="214" t="s">
        <v>1279</v>
      </c>
      <c r="C166" s="184" t="s">
        <v>1512</v>
      </c>
      <c r="D166" s="177" t="s">
        <v>1318</v>
      </c>
      <c r="E166" s="439" t="s">
        <v>1320</v>
      </c>
      <c r="F166" s="209" t="s">
        <v>1144</v>
      </c>
      <c r="G166" s="581"/>
      <c r="H166" s="176" t="s">
        <v>47</v>
      </c>
      <c r="I166" s="176" t="s">
        <v>38</v>
      </c>
      <c r="J166" s="177" t="s">
        <v>107</v>
      </c>
      <c r="K166" s="178" t="s">
        <v>76</v>
      </c>
      <c r="L166" s="178"/>
      <c r="M166" s="178" t="s">
        <v>421</v>
      </c>
      <c r="N166" s="209" t="s">
        <v>1144</v>
      </c>
      <c r="O166" s="177"/>
      <c r="P166" s="178"/>
      <c r="Q166" s="177" t="s">
        <v>120</v>
      </c>
      <c r="R166" s="428" t="s">
        <v>1704</v>
      </c>
      <c r="S166" s="465" t="s">
        <v>1497</v>
      </c>
      <c r="T166" s="356">
        <v>0</v>
      </c>
      <c r="U166" s="350">
        <f>T166/$G$162</f>
        <v>0</v>
      </c>
      <c r="V166" s="377"/>
      <c r="W166" s="351"/>
      <c r="X166" s="352"/>
      <c r="Y166" s="351"/>
      <c r="Z166" s="351"/>
      <c r="AA166" s="270" t="s">
        <v>1519</v>
      </c>
      <c r="AB166" s="358" t="s">
        <v>1450</v>
      </c>
      <c r="AC166" s="354" t="s">
        <v>1094</v>
      </c>
      <c r="AD166" s="354" t="s">
        <v>1094</v>
      </c>
      <c r="AE166" s="354" t="s">
        <v>1537</v>
      </c>
      <c r="AF166" s="354" t="s">
        <v>1094</v>
      </c>
      <c r="AG166" s="354"/>
      <c r="AH166" s="270" t="s">
        <v>1094</v>
      </c>
      <c r="AI166" s="270"/>
      <c r="AJ166" s="270"/>
      <c r="AK166" s="270" t="s">
        <v>1094</v>
      </c>
      <c r="AL166" s="270" t="s">
        <v>1450</v>
      </c>
      <c r="AM166" s="270" t="s">
        <v>1094</v>
      </c>
      <c r="AN166" s="270"/>
      <c r="AO166" s="270"/>
      <c r="AP166" s="270" t="s">
        <v>1094</v>
      </c>
      <c r="AQ166" s="354"/>
      <c r="AR166" s="354"/>
      <c r="AS166" s="356"/>
      <c r="AT166" s="360"/>
      <c r="AU166" s="54"/>
      <c r="AV166" s="54"/>
    </row>
    <row r="167" spans="1:48" s="40" customFormat="1" ht="63.75" customHeight="1" x14ac:dyDescent="0.15">
      <c r="A167" s="301" t="s">
        <v>1578</v>
      </c>
      <c r="B167" s="184" t="s">
        <v>1280</v>
      </c>
      <c r="C167" s="184" t="s">
        <v>1579</v>
      </c>
      <c r="D167" s="184" t="s">
        <v>1144</v>
      </c>
      <c r="E167" s="182" t="s">
        <v>1144</v>
      </c>
      <c r="F167" s="209" t="s">
        <v>1144</v>
      </c>
      <c r="G167" s="579">
        <v>60000000</v>
      </c>
      <c r="H167" s="176" t="s">
        <v>47</v>
      </c>
      <c r="I167" s="176" t="s">
        <v>38</v>
      </c>
      <c r="J167" s="177" t="s">
        <v>107</v>
      </c>
      <c r="K167" s="178" t="s">
        <v>76</v>
      </c>
      <c r="L167" s="178" t="s">
        <v>76</v>
      </c>
      <c r="M167" s="178" t="s">
        <v>421</v>
      </c>
      <c r="N167" s="209" t="s">
        <v>1144</v>
      </c>
      <c r="O167" s="177" t="s">
        <v>128</v>
      </c>
      <c r="P167" s="178"/>
      <c r="Q167" s="177" t="s">
        <v>121</v>
      </c>
      <c r="R167" s="184" t="s">
        <v>1703</v>
      </c>
      <c r="S167" s="469" t="s">
        <v>696</v>
      </c>
      <c r="T167" s="349">
        <v>0</v>
      </c>
      <c r="U167" s="350">
        <f>T167/$G$167</f>
        <v>0</v>
      </c>
      <c r="V167" s="351"/>
      <c r="W167" s="351"/>
      <c r="X167" s="352"/>
      <c r="Y167" s="351"/>
      <c r="Z167" s="352"/>
      <c r="AA167" s="358" t="s">
        <v>1450</v>
      </c>
      <c r="AB167" s="270" t="s">
        <v>1450</v>
      </c>
      <c r="AC167" s="354" t="s">
        <v>414</v>
      </c>
      <c r="AD167" s="354" t="s">
        <v>1098</v>
      </c>
      <c r="AE167" s="354" t="s">
        <v>2314</v>
      </c>
      <c r="AF167" s="354" t="s">
        <v>2063</v>
      </c>
      <c r="AG167" s="354"/>
      <c r="AH167" s="270" t="s">
        <v>41</v>
      </c>
      <c r="AI167" s="270"/>
      <c r="AJ167" s="270"/>
      <c r="AK167" s="270" t="s">
        <v>1094</v>
      </c>
      <c r="AL167" s="270" t="s">
        <v>1447</v>
      </c>
      <c r="AM167" s="270" t="s">
        <v>75</v>
      </c>
      <c r="AN167" s="270"/>
      <c r="AO167" s="270"/>
      <c r="AP167" s="270" t="s">
        <v>1094</v>
      </c>
      <c r="AQ167" s="354" t="s">
        <v>2068</v>
      </c>
      <c r="AR167" s="354" t="s">
        <v>2038</v>
      </c>
      <c r="AS167" s="349">
        <v>0</v>
      </c>
      <c r="AT167" s="360" t="s">
        <v>700</v>
      </c>
      <c r="AU167" s="54"/>
      <c r="AV167" s="54"/>
    </row>
    <row r="168" spans="1:48" s="40" customFormat="1" ht="126" x14ac:dyDescent="0.15">
      <c r="A168" s="302" t="s">
        <v>1578</v>
      </c>
      <c r="B168" s="213" t="s">
        <v>1280</v>
      </c>
      <c r="C168" s="213" t="s">
        <v>1579</v>
      </c>
      <c r="D168" s="172" t="s">
        <v>1144</v>
      </c>
      <c r="E168" s="174" t="s">
        <v>1144</v>
      </c>
      <c r="F168" s="209" t="s">
        <v>1144</v>
      </c>
      <c r="G168" s="580"/>
      <c r="H168" s="176" t="s">
        <v>47</v>
      </c>
      <c r="I168" s="176" t="s">
        <v>38</v>
      </c>
      <c r="J168" s="177" t="s">
        <v>107</v>
      </c>
      <c r="K168" s="178" t="s">
        <v>76</v>
      </c>
      <c r="L168" s="178" t="s">
        <v>76</v>
      </c>
      <c r="M168" s="178" t="s">
        <v>421</v>
      </c>
      <c r="N168" s="209" t="s">
        <v>1144</v>
      </c>
      <c r="O168" s="177"/>
      <c r="P168" s="178"/>
      <c r="Q168" s="177" t="s">
        <v>121</v>
      </c>
      <c r="R168" s="172" t="s">
        <v>1703</v>
      </c>
      <c r="S168" s="465" t="s">
        <v>697</v>
      </c>
      <c r="T168" s="349">
        <v>0</v>
      </c>
      <c r="U168" s="350">
        <f t="shared" ref="U168:U178" si="30">T168/$G$167</f>
        <v>0</v>
      </c>
      <c r="V168" s="351"/>
      <c r="W168" s="351"/>
      <c r="X168" s="352"/>
      <c r="Y168" s="351"/>
      <c r="Z168" s="352"/>
      <c r="AA168" s="270" t="s">
        <v>1518</v>
      </c>
      <c r="AB168" s="353">
        <v>250000</v>
      </c>
      <c r="AC168" s="354" t="s">
        <v>414</v>
      </c>
      <c r="AD168" s="354" t="s">
        <v>1098</v>
      </c>
      <c r="AE168" s="354" t="s">
        <v>2314</v>
      </c>
      <c r="AF168" s="354" t="s">
        <v>2063</v>
      </c>
      <c r="AG168" s="354"/>
      <c r="AH168" s="270" t="s">
        <v>41</v>
      </c>
      <c r="AI168" s="270">
        <v>2021</v>
      </c>
      <c r="AJ168" s="270">
        <v>2024</v>
      </c>
      <c r="AK168" s="270" t="s">
        <v>699</v>
      </c>
      <c r="AL168" s="270" t="s">
        <v>1446</v>
      </c>
      <c r="AM168" s="270" t="s">
        <v>75</v>
      </c>
      <c r="AN168" s="270" t="s">
        <v>1242</v>
      </c>
      <c r="AO168" s="270"/>
      <c r="AP168" s="270" t="s">
        <v>1094</v>
      </c>
      <c r="AQ168" s="354" t="s">
        <v>2068</v>
      </c>
      <c r="AR168" s="354" t="s">
        <v>2038</v>
      </c>
      <c r="AS168" s="349">
        <v>0</v>
      </c>
      <c r="AT168" s="360" t="s">
        <v>700</v>
      </c>
      <c r="AU168" s="54"/>
      <c r="AV168" s="54"/>
    </row>
    <row r="169" spans="1:48" s="40" customFormat="1" ht="126" x14ac:dyDescent="0.15">
      <c r="A169" s="302" t="s">
        <v>1578</v>
      </c>
      <c r="B169" s="213" t="s">
        <v>1280</v>
      </c>
      <c r="C169" s="213" t="s">
        <v>1579</v>
      </c>
      <c r="D169" s="172" t="s">
        <v>1144</v>
      </c>
      <c r="E169" s="174" t="s">
        <v>1144</v>
      </c>
      <c r="F169" s="209" t="s">
        <v>1144</v>
      </c>
      <c r="G169" s="580"/>
      <c r="H169" s="176" t="s">
        <v>47</v>
      </c>
      <c r="I169" s="176" t="s">
        <v>38</v>
      </c>
      <c r="J169" s="177" t="s">
        <v>107</v>
      </c>
      <c r="K169" s="178" t="s">
        <v>76</v>
      </c>
      <c r="L169" s="178"/>
      <c r="M169" s="178" t="s">
        <v>421</v>
      </c>
      <c r="N169" s="209" t="s">
        <v>1144</v>
      </c>
      <c r="O169" s="177"/>
      <c r="P169" s="178"/>
      <c r="Q169" s="177" t="s">
        <v>121</v>
      </c>
      <c r="R169" s="172" t="s">
        <v>1703</v>
      </c>
      <c r="S169" s="465" t="s">
        <v>1431</v>
      </c>
      <c r="T169" s="349">
        <v>0</v>
      </c>
      <c r="U169" s="350">
        <f t="shared" si="30"/>
        <v>0</v>
      </c>
      <c r="V169" s="351"/>
      <c r="W169" s="351"/>
      <c r="X169" s="352"/>
      <c r="Y169" s="351"/>
      <c r="Z169" s="352"/>
      <c r="AA169" s="358" t="s">
        <v>1450</v>
      </c>
      <c r="AB169" s="270" t="s">
        <v>1450</v>
      </c>
      <c r="AC169" s="354" t="s">
        <v>414</v>
      </c>
      <c r="AD169" s="354" t="s">
        <v>1098</v>
      </c>
      <c r="AE169" s="354" t="s">
        <v>2314</v>
      </c>
      <c r="AF169" s="354" t="s">
        <v>2063</v>
      </c>
      <c r="AG169" s="354"/>
      <c r="AH169" s="270" t="s">
        <v>41</v>
      </c>
      <c r="AI169" s="270"/>
      <c r="AJ169" s="270"/>
      <c r="AK169" s="270" t="s">
        <v>1094</v>
      </c>
      <c r="AL169" s="270" t="s">
        <v>1447</v>
      </c>
      <c r="AM169" s="270" t="s">
        <v>74</v>
      </c>
      <c r="AN169" s="270"/>
      <c r="AO169" s="270"/>
      <c r="AP169" s="270" t="s">
        <v>1094</v>
      </c>
      <c r="AQ169" s="354"/>
      <c r="AR169" s="354" t="s">
        <v>2038</v>
      </c>
      <c r="AS169" s="349">
        <v>0</v>
      </c>
      <c r="AT169" s="360" t="s">
        <v>700</v>
      </c>
      <c r="AU169" s="54"/>
      <c r="AV169" s="54"/>
    </row>
    <row r="170" spans="1:48" s="40" customFormat="1" ht="126" x14ac:dyDescent="0.15">
      <c r="A170" s="302" t="s">
        <v>1578</v>
      </c>
      <c r="B170" s="213" t="s">
        <v>1280</v>
      </c>
      <c r="C170" s="214" t="s">
        <v>1579</v>
      </c>
      <c r="D170" s="428" t="s">
        <v>1144</v>
      </c>
      <c r="E170" s="209" t="s">
        <v>1144</v>
      </c>
      <c r="F170" s="209" t="s">
        <v>1144</v>
      </c>
      <c r="G170" s="580"/>
      <c r="H170" s="176" t="s">
        <v>47</v>
      </c>
      <c r="I170" s="176" t="s">
        <v>38</v>
      </c>
      <c r="J170" s="177" t="s">
        <v>107</v>
      </c>
      <c r="K170" s="178" t="s">
        <v>76</v>
      </c>
      <c r="L170" s="178"/>
      <c r="M170" s="178" t="s">
        <v>421</v>
      </c>
      <c r="N170" s="209" t="s">
        <v>1144</v>
      </c>
      <c r="O170" s="177"/>
      <c r="P170" s="178"/>
      <c r="Q170" s="177" t="s">
        <v>121</v>
      </c>
      <c r="R170" s="172" t="s">
        <v>1703</v>
      </c>
      <c r="S170" s="465" t="s">
        <v>520</v>
      </c>
      <c r="T170" s="349">
        <v>0</v>
      </c>
      <c r="U170" s="350">
        <f t="shared" si="30"/>
        <v>0</v>
      </c>
      <c r="V170" s="367"/>
      <c r="W170" s="351"/>
      <c r="X170" s="352"/>
      <c r="Y170" s="351"/>
      <c r="Z170" s="352"/>
      <c r="AA170" s="270" t="s">
        <v>1596</v>
      </c>
      <c r="AB170" s="370">
        <v>250000</v>
      </c>
      <c r="AC170" s="354" t="s">
        <v>414</v>
      </c>
      <c r="AD170" s="354" t="s">
        <v>1098</v>
      </c>
      <c r="AE170" s="354" t="s">
        <v>2314</v>
      </c>
      <c r="AF170" s="354" t="s">
        <v>2063</v>
      </c>
      <c r="AG170" s="354"/>
      <c r="AH170" s="270" t="s">
        <v>41</v>
      </c>
      <c r="AI170" s="270"/>
      <c r="AJ170" s="270"/>
      <c r="AK170" s="270" t="s">
        <v>1094</v>
      </c>
      <c r="AL170" s="270" t="s">
        <v>1446</v>
      </c>
      <c r="AM170" s="270" t="s">
        <v>75</v>
      </c>
      <c r="AN170" s="270"/>
      <c r="AO170" s="270"/>
      <c r="AP170" s="270" t="s">
        <v>1094</v>
      </c>
      <c r="AQ170" s="354" t="s">
        <v>2069</v>
      </c>
      <c r="AR170" s="354" t="s">
        <v>2038</v>
      </c>
      <c r="AS170" s="349">
        <v>0</v>
      </c>
      <c r="AT170" s="360" t="s">
        <v>480</v>
      </c>
      <c r="AU170" s="54"/>
      <c r="AV170" s="54"/>
    </row>
    <row r="171" spans="1:48" s="40" customFormat="1" ht="126" x14ac:dyDescent="0.15">
      <c r="A171" s="302" t="s">
        <v>1578</v>
      </c>
      <c r="B171" s="213" t="s">
        <v>1280</v>
      </c>
      <c r="C171" s="177" t="s">
        <v>1368</v>
      </c>
      <c r="D171" s="184" t="s">
        <v>1144</v>
      </c>
      <c r="E171" s="180" t="s">
        <v>1144</v>
      </c>
      <c r="F171" s="209" t="s">
        <v>1144</v>
      </c>
      <c r="G171" s="580"/>
      <c r="H171" s="176" t="s">
        <v>47</v>
      </c>
      <c r="I171" s="176" t="s">
        <v>38</v>
      </c>
      <c r="J171" s="177" t="s">
        <v>107</v>
      </c>
      <c r="K171" s="178" t="s">
        <v>76</v>
      </c>
      <c r="L171" s="178" t="s">
        <v>76</v>
      </c>
      <c r="M171" s="178" t="s">
        <v>421</v>
      </c>
      <c r="N171" s="209" t="s">
        <v>1144</v>
      </c>
      <c r="O171" s="177"/>
      <c r="P171" s="178"/>
      <c r="Q171" s="177" t="s">
        <v>121</v>
      </c>
      <c r="R171" s="172" t="s">
        <v>1703</v>
      </c>
      <c r="S171" s="466" t="s">
        <v>308</v>
      </c>
      <c r="T171" s="356">
        <v>377133.52520330343</v>
      </c>
      <c r="U171" s="350">
        <f t="shared" si="30"/>
        <v>6.2855587533883909E-3</v>
      </c>
      <c r="V171" s="357">
        <v>377133.52520330343</v>
      </c>
      <c r="W171" s="371"/>
      <c r="X171" s="352"/>
      <c r="Y171" s="351"/>
      <c r="Z171" s="352"/>
      <c r="AA171" s="358" t="s">
        <v>1450</v>
      </c>
      <c r="AB171" s="270" t="s">
        <v>1450</v>
      </c>
      <c r="AC171" s="354" t="s">
        <v>414</v>
      </c>
      <c r="AD171" s="354" t="s">
        <v>1098</v>
      </c>
      <c r="AE171" s="354" t="s">
        <v>2314</v>
      </c>
      <c r="AF171" s="354" t="s">
        <v>2063</v>
      </c>
      <c r="AG171" s="354"/>
      <c r="AH171" s="270" t="s">
        <v>37</v>
      </c>
      <c r="AI171" s="270">
        <v>2020</v>
      </c>
      <c r="AJ171" s="270">
        <v>2021</v>
      </c>
      <c r="AK171" s="270" t="s">
        <v>309</v>
      </c>
      <c r="AL171" s="270" t="s">
        <v>1450</v>
      </c>
      <c r="AM171" s="270" t="s">
        <v>74</v>
      </c>
      <c r="AN171" s="270" t="s">
        <v>167</v>
      </c>
      <c r="AO171" s="270" t="s">
        <v>531</v>
      </c>
      <c r="AP171" s="270" t="s">
        <v>531</v>
      </c>
      <c r="AQ171" s="354" t="s">
        <v>2067</v>
      </c>
      <c r="AR171" s="354" t="s">
        <v>2038</v>
      </c>
      <c r="AS171" s="356">
        <v>377133.52520330343</v>
      </c>
      <c r="AT171" s="360" t="s">
        <v>310</v>
      </c>
      <c r="AU171" s="54"/>
      <c r="AV171" s="54"/>
    </row>
    <row r="172" spans="1:48" s="40" customFormat="1" ht="126" x14ac:dyDescent="0.15">
      <c r="A172" s="302" t="s">
        <v>1578</v>
      </c>
      <c r="B172" s="213" t="s">
        <v>1280</v>
      </c>
      <c r="C172" s="184" t="s">
        <v>1580</v>
      </c>
      <c r="D172" s="441" t="s">
        <v>1323</v>
      </c>
      <c r="E172" s="182" t="s">
        <v>1324</v>
      </c>
      <c r="F172" s="209" t="s">
        <v>1144</v>
      </c>
      <c r="G172" s="580"/>
      <c r="H172" s="176" t="s">
        <v>47</v>
      </c>
      <c r="I172" s="176" t="s">
        <v>38</v>
      </c>
      <c r="J172" s="177" t="s">
        <v>107</v>
      </c>
      <c r="K172" s="178" t="s">
        <v>76</v>
      </c>
      <c r="L172" s="178" t="s">
        <v>76</v>
      </c>
      <c r="M172" s="178" t="s">
        <v>421</v>
      </c>
      <c r="N172" s="209" t="s">
        <v>1144</v>
      </c>
      <c r="O172" s="177"/>
      <c r="P172" s="178"/>
      <c r="Q172" s="177" t="s">
        <v>121</v>
      </c>
      <c r="R172" s="172" t="s">
        <v>1703</v>
      </c>
      <c r="S172" s="465" t="s">
        <v>636</v>
      </c>
      <c r="T172" s="349">
        <v>0</v>
      </c>
      <c r="U172" s="350">
        <f t="shared" si="30"/>
        <v>0</v>
      </c>
      <c r="V172" s="377"/>
      <c r="W172" s="351"/>
      <c r="X172" s="352"/>
      <c r="Y172" s="351"/>
      <c r="Z172" s="352"/>
      <c r="AA172" s="270" t="s">
        <v>1605</v>
      </c>
      <c r="AB172" s="380">
        <v>250000</v>
      </c>
      <c r="AC172" s="354" t="s">
        <v>414</v>
      </c>
      <c r="AD172" s="354" t="s">
        <v>1098</v>
      </c>
      <c r="AE172" s="354" t="s">
        <v>2314</v>
      </c>
      <c r="AF172" s="354" t="s">
        <v>2063</v>
      </c>
      <c r="AG172" s="354"/>
      <c r="AH172" s="270" t="s">
        <v>41</v>
      </c>
      <c r="AI172" s="270"/>
      <c r="AJ172" s="270"/>
      <c r="AK172" s="270" t="s">
        <v>1094</v>
      </c>
      <c r="AL172" s="270" t="s">
        <v>1446</v>
      </c>
      <c r="AM172" s="270" t="s">
        <v>74</v>
      </c>
      <c r="AN172" s="270" t="s">
        <v>177</v>
      </c>
      <c r="AO172" s="270"/>
      <c r="AP172" s="270" t="s">
        <v>1094</v>
      </c>
      <c r="AQ172" s="354" t="s">
        <v>2003</v>
      </c>
      <c r="AR172" s="354" t="s">
        <v>2038</v>
      </c>
      <c r="AS172" s="349">
        <v>0</v>
      </c>
      <c r="AT172" s="360" t="s">
        <v>519</v>
      </c>
      <c r="AU172" s="54"/>
      <c r="AV172" s="54"/>
    </row>
    <row r="173" spans="1:48" s="40" customFormat="1" ht="126" x14ac:dyDescent="0.15">
      <c r="A173" s="302" t="s">
        <v>1578</v>
      </c>
      <c r="B173" s="213" t="s">
        <v>1280</v>
      </c>
      <c r="C173" s="213" t="s">
        <v>1580</v>
      </c>
      <c r="D173" s="186" t="s">
        <v>1323</v>
      </c>
      <c r="E173" s="174" t="s">
        <v>1324</v>
      </c>
      <c r="F173" s="209" t="s">
        <v>1144</v>
      </c>
      <c r="G173" s="580"/>
      <c r="H173" s="176" t="s">
        <v>47</v>
      </c>
      <c r="I173" s="176" t="s">
        <v>38</v>
      </c>
      <c r="J173" s="177" t="s">
        <v>107</v>
      </c>
      <c r="K173" s="178" t="s">
        <v>76</v>
      </c>
      <c r="L173" s="178"/>
      <c r="M173" s="178" t="s">
        <v>421</v>
      </c>
      <c r="N173" s="209" t="s">
        <v>1144</v>
      </c>
      <c r="O173" s="177"/>
      <c r="P173" s="178"/>
      <c r="Q173" s="177" t="s">
        <v>121</v>
      </c>
      <c r="R173" s="172" t="s">
        <v>1703</v>
      </c>
      <c r="S173" s="465" t="s">
        <v>701</v>
      </c>
      <c r="T173" s="349">
        <v>0</v>
      </c>
      <c r="U173" s="350">
        <f t="shared" si="30"/>
        <v>0</v>
      </c>
      <c r="V173" s="351"/>
      <c r="W173" s="351"/>
      <c r="X173" s="352"/>
      <c r="Y173" s="351"/>
      <c r="Z173" s="352"/>
      <c r="AA173" s="358" t="s">
        <v>1450</v>
      </c>
      <c r="AB173" s="270" t="s">
        <v>1450</v>
      </c>
      <c r="AC173" s="354" t="s">
        <v>414</v>
      </c>
      <c r="AD173" s="354" t="s">
        <v>1098</v>
      </c>
      <c r="AE173" s="354" t="s">
        <v>2314</v>
      </c>
      <c r="AF173" s="354" t="s">
        <v>2063</v>
      </c>
      <c r="AG173" s="354"/>
      <c r="AH173" s="270" t="s">
        <v>41</v>
      </c>
      <c r="AI173" s="270"/>
      <c r="AJ173" s="270"/>
      <c r="AK173" s="270" t="s">
        <v>1094</v>
      </c>
      <c r="AL173" s="270" t="s">
        <v>1447</v>
      </c>
      <c r="AM173" s="270" t="s">
        <v>75</v>
      </c>
      <c r="AN173" s="270"/>
      <c r="AO173" s="270"/>
      <c r="AP173" s="270" t="s">
        <v>1094</v>
      </c>
      <c r="AQ173" s="354"/>
      <c r="AR173" s="354" t="s">
        <v>2038</v>
      </c>
      <c r="AS173" s="349">
        <v>0</v>
      </c>
      <c r="AT173" s="360" t="s">
        <v>700</v>
      </c>
      <c r="AU173" s="54"/>
      <c r="AV173" s="54"/>
    </row>
    <row r="174" spans="1:48" s="40" customFormat="1" ht="126" x14ac:dyDescent="0.15">
      <c r="A174" s="302" t="s">
        <v>1578</v>
      </c>
      <c r="B174" s="213" t="s">
        <v>1280</v>
      </c>
      <c r="C174" s="213" t="s">
        <v>1580</v>
      </c>
      <c r="D174" s="186" t="s">
        <v>1323</v>
      </c>
      <c r="E174" s="174" t="s">
        <v>1324</v>
      </c>
      <c r="F174" s="209" t="s">
        <v>1144</v>
      </c>
      <c r="G174" s="580"/>
      <c r="H174" s="176" t="s">
        <v>47</v>
      </c>
      <c r="I174" s="176" t="s">
        <v>38</v>
      </c>
      <c r="J174" s="177" t="s">
        <v>107</v>
      </c>
      <c r="K174" s="178" t="s">
        <v>76</v>
      </c>
      <c r="L174" s="178"/>
      <c r="M174" s="178" t="s">
        <v>421</v>
      </c>
      <c r="N174" s="209" t="s">
        <v>1144</v>
      </c>
      <c r="O174" s="177"/>
      <c r="P174" s="178"/>
      <c r="Q174" s="177" t="s">
        <v>121</v>
      </c>
      <c r="R174" s="172" t="s">
        <v>1703</v>
      </c>
      <c r="S174" s="465" t="s">
        <v>704</v>
      </c>
      <c r="T174" s="349">
        <v>0</v>
      </c>
      <c r="U174" s="350">
        <f t="shared" si="30"/>
        <v>0</v>
      </c>
      <c r="V174" s="351"/>
      <c r="W174" s="351"/>
      <c r="X174" s="352"/>
      <c r="Y174" s="351"/>
      <c r="Z174" s="352"/>
      <c r="AA174" s="270" t="s">
        <v>1518</v>
      </c>
      <c r="AB174" s="353">
        <v>250000</v>
      </c>
      <c r="AC174" s="354" t="s">
        <v>414</v>
      </c>
      <c r="AD174" s="354" t="s">
        <v>1098</v>
      </c>
      <c r="AE174" s="354" t="s">
        <v>2314</v>
      </c>
      <c r="AF174" s="354" t="s">
        <v>2063</v>
      </c>
      <c r="AG174" s="354"/>
      <c r="AH174" s="270" t="s">
        <v>41</v>
      </c>
      <c r="AI174" s="270"/>
      <c r="AJ174" s="270"/>
      <c r="AK174" s="270" t="s">
        <v>1094</v>
      </c>
      <c r="AL174" s="270" t="s">
        <v>1446</v>
      </c>
      <c r="AM174" s="270" t="s">
        <v>75</v>
      </c>
      <c r="AN174" s="270"/>
      <c r="AO174" s="270"/>
      <c r="AP174" s="270" t="s">
        <v>1094</v>
      </c>
      <c r="AQ174" s="354"/>
      <c r="AR174" s="354" t="s">
        <v>2038</v>
      </c>
      <c r="AS174" s="349">
        <v>0</v>
      </c>
      <c r="AT174" s="360" t="s">
        <v>700</v>
      </c>
      <c r="AU174" s="54"/>
      <c r="AV174" s="54"/>
    </row>
    <row r="175" spans="1:48" s="40" customFormat="1" ht="126" x14ac:dyDescent="0.15">
      <c r="A175" s="302" t="s">
        <v>1578</v>
      </c>
      <c r="B175" s="213" t="s">
        <v>1280</v>
      </c>
      <c r="C175" s="213" t="s">
        <v>1580</v>
      </c>
      <c r="D175" s="186" t="s">
        <v>1323</v>
      </c>
      <c r="E175" s="174" t="s">
        <v>1324</v>
      </c>
      <c r="F175" s="209" t="s">
        <v>1144</v>
      </c>
      <c r="G175" s="580"/>
      <c r="H175" s="176" t="s">
        <v>47</v>
      </c>
      <c r="I175" s="176" t="s">
        <v>38</v>
      </c>
      <c r="J175" s="177" t="s">
        <v>107</v>
      </c>
      <c r="K175" s="178" t="s">
        <v>76</v>
      </c>
      <c r="L175" s="178"/>
      <c r="M175" s="178" t="s">
        <v>421</v>
      </c>
      <c r="N175" s="209" t="s">
        <v>1144</v>
      </c>
      <c r="O175" s="177"/>
      <c r="P175" s="178"/>
      <c r="Q175" s="177" t="s">
        <v>121</v>
      </c>
      <c r="R175" s="172" t="s">
        <v>1703</v>
      </c>
      <c r="S175" s="465" t="s">
        <v>705</v>
      </c>
      <c r="T175" s="349">
        <v>0</v>
      </c>
      <c r="U175" s="350">
        <f t="shared" si="30"/>
        <v>0</v>
      </c>
      <c r="V175" s="351"/>
      <c r="W175" s="351"/>
      <c r="X175" s="352"/>
      <c r="Y175" s="351"/>
      <c r="Z175" s="352"/>
      <c r="AA175" s="358" t="s">
        <v>1450</v>
      </c>
      <c r="AB175" s="270" t="s">
        <v>1450</v>
      </c>
      <c r="AC175" s="354" t="s">
        <v>414</v>
      </c>
      <c r="AD175" s="354" t="s">
        <v>1098</v>
      </c>
      <c r="AE175" s="354" t="s">
        <v>2314</v>
      </c>
      <c r="AF175" s="354" t="s">
        <v>2063</v>
      </c>
      <c r="AG175" s="354"/>
      <c r="AH175" s="270" t="s">
        <v>41</v>
      </c>
      <c r="AI175" s="270"/>
      <c r="AJ175" s="270"/>
      <c r="AK175" s="270" t="s">
        <v>1094</v>
      </c>
      <c r="AL175" s="270" t="s">
        <v>1447</v>
      </c>
      <c r="AM175" s="270" t="s">
        <v>75</v>
      </c>
      <c r="AN175" s="270"/>
      <c r="AO175" s="270"/>
      <c r="AP175" s="270" t="s">
        <v>1094</v>
      </c>
      <c r="AQ175" s="354"/>
      <c r="AR175" s="354" t="s">
        <v>2038</v>
      </c>
      <c r="AS175" s="349">
        <v>0</v>
      </c>
      <c r="AT175" s="360" t="s">
        <v>700</v>
      </c>
      <c r="AU175" s="54"/>
      <c r="AV175" s="54"/>
    </row>
    <row r="176" spans="1:48" s="40" customFormat="1" ht="126" x14ac:dyDescent="0.15">
      <c r="A176" s="302" t="s">
        <v>1578</v>
      </c>
      <c r="B176" s="213" t="s">
        <v>1280</v>
      </c>
      <c r="C176" s="213" t="s">
        <v>1580</v>
      </c>
      <c r="D176" s="186" t="s">
        <v>1323</v>
      </c>
      <c r="E176" s="174" t="s">
        <v>1324</v>
      </c>
      <c r="F176" s="209" t="s">
        <v>1144</v>
      </c>
      <c r="G176" s="580"/>
      <c r="H176" s="176" t="s">
        <v>47</v>
      </c>
      <c r="I176" s="176" t="s">
        <v>38</v>
      </c>
      <c r="J176" s="177" t="s">
        <v>107</v>
      </c>
      <c r="K176" s="178" t="s">
        <v>76</v>
      </c>
      <c r="L176" s="178"/>
      <c r="M176" s="178" t="s">
        <v>421</v>
      </c>
      <c r="N176" s="209" t="s">
        <v>1144</v>
      </c>
      <c r="O176" s="177"/>
      <c r="P176" s="178"/>
      <c r="Q176" s="177" t="s">
        <v>121</v>
      </c>
      <c r="R176" s="172" t="s">
        <v>1703</v>
      </c>
      <c r="S176" s="465" t="s">
        <v>703</v>
      </c>
      <c r="T176" s="349">
        <v>0</v>
      </c>
      <c r="U176" s="350">
        <f t="shared" si="30"/>
        <v>0</v>
      </c>
      <c r="V176" s="367"/>
      <c r="W176" s="351"/>
      <c r="X176" s="352"/>
      <c r="Y176" s="351"/>
      <c r="Z176" s="352"/>
      <c r="AA176" s="358" t="s">
        <v>1450</v>
      </c>
      <c r="AB176" s="368" t="s">
        <v>1450</v>
      </c>
      <c r="AC176" s="354" t="s">
        <v>414</v>
      </c>
      <c r="AD176" s="354" t="s">
        <v>1098</v>
      </c>
      <c r="AE176" s="354" t="s">
        <v>2314</v>
      </c>
      <c r="AF176" s="354" t="s">
        <v>2063</v>
      </c>
      <c r="AG176" s="354"/>
      <c r="AH176" s="270" t="s">
        <v>41</v>
      </c>
      <c r="AI176" s="270"/>
      <c r="AJ176" s="270"/>
      <c r="AK176" s="270" t="s">
        <v>1094</v>
      </c>
      <c r="AL176" s="270" t="s">
        <v>1447</v>
      </c>
      <c r="AM176" s="270" t="s">
        <v>75</v>
      </c>
      <c r="AN176" s="270"/>
      <c r="AO176" s="270"/>
      <c r="AP176" s="270" t="s">
        <v>1094</v>
      </c>
      <c r="AQ176" s="354"/>
      <c r="AR176" s="354" t="s">
        <v>2038</v>
      </c>
      <c r="AS176" s="349">
        <v>0</v>
      </c>
      <c r="AT176" s="360" t="s">
        <v>700</v>
      </c>
      <c r="AU176" s="54"/>
      <c r="AV176" s="54"/>
    </row>
    <row r="177" spans="1:48" s="40" customFormat="1" ht="126" x14ac:dyDescent="0.15">
      <c r="A177" s="302" t="s">
        <v>1578</v>
      </c>
      <c r="B177" s="213" t="s">
        <v>1280</v>
      </c>
      <c r="C177" s="213" t="s">
        <v>1580</v>
      </c>
      <c r="D177" s="186" t="s">
        <v>1323</v>
      </c>
      <c r="E177" s="174" t="s">
        <v>1324</v>
      </c>
      <c r="F177" s="209" t="s">
        <v>1144</v>
      </c>
      <c r="G177" s="580"/>
      <c r="H177" s="176" t="s">
        <v>47</v>
      </c>
      <c r="I177" s="176" t="s">
        <v>38</v>
      </c>
      <c r="J177" s="177" t="s">
        <v>107</v>
      </c>
      <c r="K177" s="178" t="s">
        <v>76</v>
      </c>
      <c r="L177" s="178"/>
      <c r="M177" s="178" t="s">
        <v>421</v>
      </c>
      <c r="N177" s="209" t="s">
        <v>1144</v>
      </c>
      <c r="O177" s="177"/>
      <c r="P177" s="178"/>
      <c r="Q177" s="177" t="s">
        <v>121</v>
      </c>
      <c r="R177" s="172" t="s">
        <v>1703</v>
      </c>
      <c r="S177" s="466" t="s">
        <v>1084</v>
      </c>
      <c r="T177" s="356">
        <v>200000</v>
      </c>
      <c r="U177" s="350">
        <f t="shared" si="30"/>
        <v>3.3333333333333335E-3</v>
      </c>
      <c r="V177" s="351"/>
      <c r="W177" s="371">
        <v>100000</v>
      </c>
      <c r="X177" s="351">
        <v>50000</v>
      </c>
      <c r="Y177" s="351">
        <v>50000</v>
      </c>
      <c r="Z177" s="352"/>
      <c r="AA177" s="358" t="s">
        <v>1450</v>
      </c>
      <c r="AB177" s="270" t="s">
        <v>1450</v>
      </c>
      <c r="AC177" s="354" t="s">
        <v>414</v>
      </c>
      <c r="AD177" s="354" t="s">
        <v>1098</v>
      </c>
      <c r="AE177" s="354" t="s">
        <v>1083</v>
      </c>
      <c r="AF177" s="354" t="s">
        <v>2065</v>
      </c>
      <c r="AG177" s="354"/>
      <c r="AH177" s="270" t="s">
        <v>33</v>
      </c>
      <c r="AI177" s="270">
        <v>2021</v>
      </c>
      <c r="AJ177" s="270">
        <v>2025</v>
      </c>
      <c r="AK177" s="270" t="s">
        <v>1088</v>
      </c>
      <c r="AL177" s="270" t="s">
        <v>1450</v>
      </c>
      <c r="AM177" s="270" t="s">
        <v>74</v>
      </c>
      <c r="AN177" s="270" t="s">
        <v>821</v>
      </c>
      <c r="AO177" s="270" t="s">
        <v>424</v>
      </c>
      <c r="AP177" s="270" t="s">
        <v>1997</v>
      </c>
      <c r="AQ177" s="354" t="s">
        <v>2003</v>
      </c>
      <c r="AR177" s="354" t="s">
        <v>2038</v>
      </c>
      <c r="AS177" s="356">
        <v>200000</v>
      </c>
      <c r="AT177" s="360"/>
      <c r="AU177" s="54"/>
      <c r="AV177" s="54"/>
    </row>
    <row r="178" spans="1:48" s="40" customFormat="1" ht="126" x14ac:dyDescent="0.15">
      <c r="A178" s="302" t="s">
        <v>1578</v>
      </c>
      <c r="B178" s="214" t="s">
        <v>1280</v>
      </c>
      <c r="C178" s="214" t="s">
        <v>1580</v>
      </c>
      <c r="D178" s="442" t="s">
        <v>1323</v>
      </c>
      <c r="E178" s="209" t="s">
        <v>1324</v>
      </c>
      <c r="F178" s="209" t="s">
        <v>1144</v>
      </c>
      <c r="G178" s="581"/>
      <c r="H178" s="176" t="s">
        <v>47</v>
      </c>
      <c r="I178" s="176" t="s">
        <v>38</v>
      </c>
      <c r="J178" s="177" t="s">
        <v>107</v>
      </c>
      <c r="K178" s="178" t="s">
        <v>76</v>
      </c>
      <c r="L178" s="178"/>
      <c r="M178" s="178" t="s">
        <v>421</v>
      </c>
      <c r="N178" s="209" t="s">
        <v>1144</v>
      </c>
      <c r="O178" s="177"/>
      <c r="P178" s="178"/>
      <c r="Q178" s="177" t="s">
        <v>121</v>
      </c>
      <c r="R178" s="428" t="s">
        <v>1703</v>
      </c>
      <c r="S178" s="471" t="s">
        <v>702</v>
      </c>
      <c r="T178" s="349">
        <v>0</v>
      </c>
      <c r="U178" s="350">
        <f t="shared" si="30"/>
        <v>0</v>
      </c>
      <c r="V178" s="377"/>
      <c r="W178" s="351"/>
      <c r="X178" s="352"/>
      <c r="Y178" s="351"/>
      <c r="Z178" s="352"/>
      <c r="AA178" s="368" t="s">
        <v>1518</v>
      </c>
      <c r="AB178" s="380">
        <v>250000</v>
      </c>
      <c r="AC178" s="354" t="s">
        <v>414</v>
      </c>
      <c r="AD178" s="354" t="s">
        <v>1098</v>
      </c>
      <c r="AE178" s="354" t="s">
        <v>2314</v>
      </c>
      <c r="AF178" s="354" t="s">
        <v>2063</v>
      </c>
      <c r="AG178" s="354"/>
      <c r="AH178" s="270" t="s">
        <v>41</v>
      </c>
      <c r="AI178" s="270"/>
      <c r="AJ178" s="270"/>
      <c r="AK178" s="270" t="s">
        <v>1094</v>
      </c>
      <c r="AL178" s="270" t="s">
        <v>1446</v>
      </c>
      <c r="AM178" s="270" t="s">
        <v>75</v>
      </c>
      <c r="AN178" s="270"/>
      <c r="AO178" s="270"/>
      <c r="AP178" s="270" t="s">
        <v>1094</v>
      </c>
      <c r="AQ178" s="354"/>
      <c r="AR178" s="354" t="s">
        <v>2038</v>
      </c>
      <c r="AS178" s="349">
        <v>0</v>
      </c>
      <c r="AT178" s="360" t="s">
        <v>700</v>
      </c>
      <c r="AU178" s="54"/>
      <c r="AV178" s="54"/>
    </row>
    <row r="179" spans="1:48" s="40" customFormat="1" ht="25.5" customHeight="1" x14ac:dyDescent="0.15">
      <c r="A179" s="302" t="s">
        <v>1578</v>
      </c>
      <c r="B179" s="184" t="s">
        <v>1281</v>
      </c>
      <c r="C179" s="177" t="s">
        <v>1369</v>
      </c>
      <c r="D179" s="184" t="s">
        <v>1144</v>
      </c>
      <c r="E179" s="180" t="s">
        <v>1144</v>
      </c>
      <c r="F179" s="209" t="s">
        <v>1144</v>
      </c>
      <c r="G179" s="183">
        <v>5000000</v>
      </c>
      <c r="H179" s="176" t="s">
        <v>47</v>
      </c>
      <c r="I179" s="176" t="s">
        <v>38</v>
      </c>
      <c r="J179" s="177" t="s">
        <v>107</v>
      </c>
      <c r="K179" s="178" t="s">
        <v>76</v>
      </c>
      <c r="L179" s="178" t="s">
        <v>76</v>
      </c>
      <c r="M179" s="178" t="s">
        <v>421</v>
      </c>
      <c r="N179" s="209" t="s">
        <v>1144</v>
      </c>
      <c r="O179" s="177"/>
      <c r="P179" s="178"/>
      <c r="Q179" s="177" t="s">
        <v>122</v>
      </c>
      <c r="R179" s="184" t="s">
        <v>1680</v>
      </c>
      <c r="S179" s="465" t="s">
        <v>1497</v>
      </c>
      <c r="T179" s="356">
        <v>0</v>
      </c>
      <c r="U179" s="350">
        <f>T179/$G$179</f>
        <v>0</v>
      </c>
      <c r="V179" s="351"/>
      <c r="W179" s="351"/>
      <c r="X179" s="352"/>
      <c r="Y179" s="351"/>
      <c r="Z179" s="352"/>
      <c r="AA179" s="270" t="s">
        <v>1519</v>
      </c>
      <c r="AB179" s="270" t="s">
        <v>1450</v>
      </c>
      <c r="AC179" s="354" t="s">
        <v>1094</v>
      </c>
      <c r="AD179" s="354" t="s">
        <v>1094</v>
      </c>
      <c r="AE179" s="354" t="s">
        <v>1537</v>
      </c>
      <c r="AF179" s="354" t="s">
        <v>1094</v>
      </c>
      <c r="AG179" s="354"/>
      <c r="AH179" s="270" t="s">
        <v>1094</v>
      </c>
      <c r="AI179" s="270"/>
      <c r="AJ179" s="270"/>
      <c r="AK179" s="270" t="s">
        <v>1094</v>
      </c>
      <c r="AL179" s="270" t="s">
        <v>1450</v>
      </c>
      <c r="AM179" s="270" t="s">
        <v>1094</v>
      </c>
      <c r="AN179" s="270"/>
      <c r="AO179" s="270"/>
      <c r="AP179" s="270" t="s">
        <v>1094</v>
      </c>
      <c r="AQ179" s="354"/>
      <c r="AR179" s="354"/>
      <c r="AS179" s="356"/>
      <c r="AT179" s="360"/>
      <c r="AU179" s="54"/>
      <c r="AV179" s="54"/>
    </row>
    <row r="180" spans="1:48" s="40" customFormat="1" ht="112" x14ac:dyDescent="0.15">
      <c r="A180" s="302" t="s">
        <v>1578</v>
      </c>
      <c r="B180" s="214" t="s">
        <v>1281</v>
      </c>
      <c r="C180" s="177" t="s">
        <v>1513</v>
      </c>
      <c r="D180" s="177" t="s">
        <v>1153</v>
      </c>
      <c r="E180" s="180" t="s">
        <v>1144</v>
      </c>
      <c r="F180" s="209" t="s">
        <v>1144</v>
      </c>
      <c r="G180" s="207"/>
      <c r="H180" s="176" t="s">
        <v>47</v>
      </c>
      <c r="I180" s="176" t="s">
        <v>38</v>
      </c>
      <c r="J180" s="177" t="s">
        <v>107</v>
      </c>
      <c r="K180" s="178" t="s">
        <v>76</v>
      </c>
      <c r="L180" s="178" t="s">
        <v>76</v>
      </c>
      <c r="M180" s="178" t="s">
        <v>421</v>
      </c>
      <c r="N180" s="209" t="s">
        <v>1144</v>
      </c>
      <c r="O180" s="177"/>
      <c r="P180" s="178"/>
      <c r="Q180" s="177" t="s">
        <v>122</v>
      </c>
      <c r="R180" s="172" t="s">
        <v>1680</v>
      </c>
      <c r="S180" s="476" t="s">
        <v>518</v>
      </c>
      <c r="T180" s="349">
        <v>0</v>
      </c>
      <c r="U180" s="350">
        <f>T180/$G$179</f>
        <v>0</v>
      </c>
      <c r="V180" s="351"/>
      <c r="W180" s="351"/>
      <c r="X180" s="352"/>
      <c r="Y180" s="351"/>
      <c r="Z180" s="352"/>
      <c r="AA180" s="389" t="s">
        <v>1597</v>
      </c>
      <c r="AB180" s="353">
        <v>250000</v>
      </c>
      <c r="AC180" s="354" t="s">
        <v>414</v>
      </c>
      <c r="AD180" s="354" t="s">
        <v>1098</v>
      </c>
      <c r="AE180" s="354" t="s">
        <v>2314</v>
      </c>
      <c r="AF180" s="354" t="s">
        <v>2063</v>
      </c>
      <c r="AG180" s="354"/>
      <c r="AH180" s="270" t="s">
        <v>41</v>
      </c>
      <c r="AI180" s="270"/>
      <c r="AJ180" s="270"/>
      <c r="AK180" s="270" t="s">
        <v>1094</v>
      </c>
      <c r="AL180" s="270" t="s">
        <v>1446</v>
      </c>
      <c r="AM180" s="270" t="s">
        <v>74</v>
      </c>
      <c r="AN180" s="270"/>
      <c r="AO180" s="270"/>
      <c r="AP180" s="270" t="s">
        <v>1094</v>
      </c>
      <c r="AQ180" s="354" t="s">
        <v>2069</v>
      </c>
      <c r="AR180" s="354" t="s">
        <v>2038</v>
      </c>
      <c r="AS180" s="349">
        <v>0</v>
      </c>
      <c r="AT180" s="360" t="s">
        <v>519</v>
      </c>
      <c r="AU180" s="54"/>
      <c r="AV180" s="54"/>
    </row>
    <row r="181" spans="1:48" s="40" customFormat="1" ht="112" x14ac:dyDescent="0.15">
      <c r="A181" s="302" t="s">
        <v>1578</v>
      </c>
      <c r="B181" s="184" t="s">
        <v>1282</v>
      </c>
      <c r="C181" s="177" t="s">
        <v>1370</v>
      </c>
      <c r="D181" s="184" t="s">
        <v>1144</v>
      </c>
      <c r="E181" s="180" t="s">
        <v>1144</v>
      </c>
      <c r="F181" s="209" t="s">
        <v>1144</v>
      </c>
      <c r="G181" s="579">
        <v>20000000</v>
      </c>
      <c r="H181" s="176" t="s">
        <v>47</v>
      </c>
      <c r="I181" s="176" t="s">
        <v>38</v>
      </c>
      <c r="J181" s="177" t="s">
        <v>107</v>
      </c>
      <c r="K181" s="178" t="s">
        <v>76</v>
      </c>
      <c r="L181" s="178" t="s">
        <v>76</v>
      </c>
      <c r="M181" s="178" t="s">
        <v>421</v>
      </c>
      <c r="N181" s="209" t="s">
        <v>1144</v>
      </c>
      <c r="O181" s="177" t="s">
        <v>128</v>
      </c>
      <c r="P181" s="178"/>
      <c r="Q181" s="177" t="s">
        <v>123</v>
      </c>
      <c r="R181" s="172" t="s">
        <v>1680</v>
      </c>
      <c r="S181" s="465" t="s">
        <v>1497</v>
      </c>
      <c r="T181" s="356">
        <v>0</v>
      </c>
      <c r="U181" s="350">
        <f>T181/$G$181</f>
        <v>0</v>
      </c>
      <c r="V181" s="351"/>
      <c r="W181" s="351"/>
      <c r="X181" s="352"/>
      <c r="Y181" s="351"/>
      <c r="Z181" s="352"/>
      <c r="AA181" s="270" t="s">
        <v>1519</v>
      </c>
      <c r="AB181" s="270" t="s">
        <v>1450</v>
      </c>
      <c r="AC181" s="354" t="s">
        <v>1094</v>
      </c>
      <c r="AD181" s="354" t="s">
        <v>1094</v>
      </c>
      <c r="AE181" s="354" t="s">
        <v>1537</v>
      </c>
      <c r="AF181" s="354" t="s">
        <v>1094</v>
      </c>
      <c r="AG181" s="354"/>
      <c r="AH181" s="270" t="s">
        <v>1094</v>
      </c>
      <c r="AI181" s="270"/>
      <c r="AJ181" s="270"/>
      <c r="AK181" s="270" t="s">
        <v>1094</v>
      </c>
      <c r="AL181" s="270" t="s">
        <v>1450</v>
      </c>
      <c r="AM181" s="270" t="s">
        <v>1094</v>
      </c>
      <c r="AN181" s="270"/>
      <c r="AO181" s="270"/>
      <c r="AP181" s="270" t="s">
        <v>1094</v>
      </c>
      <c r="AQ181" s="354"/>
      <c r="AR181" s="354"/>
      <c r="AS181" s="356"/>
      <c r="AT181" s="360"/>
      <c r="AU181" s="54"/>
      <c r="AV181" s="54"/>
    </row>
    <row r="182" spans="1:48" s="40" customFormat="1" ht="112" x14ac:dyDescent="0.15">
      <c r="A182" s="303" t="s">
        <v>1578</v>
      </c>
      <c r="B182" s="214" t="s">
        <v>1282</v>
      </c>
      <c r="C182" s="177" t="s">
        <v>1371</v>
      </c>
      <c r="D182" s="184" t="s">
        <v>1144</v>
      </c>
      <c r="E182" s="180" t="s">
        <v>1144</v>
      </c>
      <c r="F182" s="209" t="s">
        <v>1144</v>
      </c>
      <c r="G182" s="581"/>
      <c r="H182" s="176" t="s">
        <v>47</v>
      </c>
      <c r="I182" s="176" t="s">
        <v>38</v>
      </c>
      <c r="J182" s="177" t="s">
        <v>107</v>
      </c>
      <c r="K182" s="178" t="s">
        <v>421</v>
      </c>
      <c r="L182" s="178" t="s">
        <v>421</v>
      </c>
      <c r="M182" s="178" t="s">
        <v>421</v>
      </c>
      <c r="N182" s="209" t="s">
        <v>1144</v>
      </c>
      <c r="O182" s="177"/>
      <c r="P182" s="178"/>
      <c r="Q182" s="177" t="s">
        <v>123</v>
      </c>
      <c r="R182" s="428" t="s">
        <v>1680</v>
      </c>
      <c r="S182" s="465" t="s">
        <v>1497</v>
      </c>
      <c r="T182" s="356">
        <v>0</v>
      </c>
      <c r="U182" s="350">
        <f>T182/$G$181</f>
        <v>0</v>
      </c>
      <c r="V182" s="367"/>
      <c r="W182" s="351"/>
      <c r="X182" s="352"/>
      <c r="Y182" s="351"/>
      <c r="Z182" s="352"/>
      <c r="AA182" s="270" t="s">
        <v>1519</v>
      </c>
      <c r="AB182" s="368" t="s">
        <v>1450</v>
      </c>
      <c r="AC182" s="354" t="s">
        <v>1094</v>
      </c>
      <c r="AD182" s="354" t="s">
        <v>1094</v>
      </c>
      <c r="AE182" s="354" t="s">
        <v>1537</v>
      </c>
      <c r="AF182" s="354" t="s">
        <v>1094</v>
      </c>
      <c r="AG182" s="354"/>
      <c r="AH182" s="270" t="s">
        <v>1094</v>
      </c>
      <c r="AI182" s="270"/>
      <c r="AJ182" s="270"/>
      <c r="AK182" s="270" t="s">
        <v>1094</v>
      </c>
      <c r="AL182" s="270" t="s">
        <v>1450</v>
      </c>
      <c r="AM182" s="270" t="s">
        <v>1094</v>
      </c>
      <c r="AN182" s="270"/>
      <c r="AO182" s="270"/>
      <c r="AP182" s="270" t="s">
        <v>1094</v>
      </c>
      <c r="AQ182" s="354"/>
      <c r="AR182" s="354"/>
      <c r="AS182" s="356"/>
      <c r="AT182" s="360"/>
      <c r="AU182" s="54"/>
      <c r="AV182" s="54"/>
    </row>
    <row r="183" spans="1:48" s="40" customFormat="1" ht="153" customHeight="1" x14ac:dyDescent="0.15">
      <c r="A183" s="301" t="s">
        <v>1250</v>
      </c>
      <c r="B183" s="184" t="s">
        <v>1283</v>
      </c>
      <c r="C183" s="184" t="s">
        <v>1581</v>
      </c>
      <c r="D183" s="184" t="s">
        <v>1154</v>
      </c>
      <c r="E183" s="184" t="s">
        <v>1144</v>
      </c>
      <c r="F183" s="209" t="s">
        <v>1144</v>
      </c>
      <c r="G183" s="579">
        <v>400000000</v>
      </c>
      <c r="H183" s="176" t="s">
        <v>49</v>
      </c>
      <c r="I183" s="176" t="s">
        <v>38</v>
      </c>
      <c r="J183" s="177" t="s">
        <v>124</v>
      </c>
      <c r="K183" s="178" t="s">
        <v>421</v>
      </c>
      <c r="L183" s="178" t="s">
        <v>421</v>
      </c>
      <c r="M183" s="178" t="s">
        <v>421</v>
      </c>
      <c r="N183" s="209" t="s">
        <v>1144</v>
      </c>
      <c r="O183" s="177" t="s">
        <v>130</v>
      </c>
      <c r="P183" s="178"/>
      <c r="Q183" s="177" t="s">
        <v>126</v>
      </c>
      <c r="R183" s="184" t="s">
        <v>1705</v>
      </c>
      <c r="S183" s="467" t="s">
        <v>695</v>
      </c>
      <c r="T183" s="356">
        <v>15594932.920954388</v>
      </c>
      <c r="U183" s="350">
        <f>T183/$G$183</f>
        <v>3.898733230238597E-2</v>
      </c>
      <c r="V183" s="357">
        <v>15594932.920954388</v>
      </c>
      <c r="W183" s="371"/>
      <c r="X183" s="352"/>
      <c r="Y183" s="351"/>
      <c r="Z183" s="352"/>
      <c r="AA183" s="358" t="s">
        <v>1450</v>
      </c>
      <c r="AB183" s="270" t="s">
        <v>1450</v>
      </c>
      <c r="AC183" s="354" t="s">
        <v>412</v>
      </c>
      <c r="AD183" s="354" t="s">
        <v>412</v>
      </c>
      <c r="AE183" s="354" t="s">
        <v>547</v>
      </c>
      <c r="AF183" s="354" t="s">
        <v>2062</v>
      </c>
      <c r="AG183" s="354"/>
      <c r="AH183" s="270" t="s">
        <v>37</v>
      </c>
      <c r="AI183" s="270" t="s">
        <v>2017</v>
      </c>
      <c r="AJ183" s="270">
        <v>2021</v>
      </c>
      <c r="AK183" s="270" t="s">
        <v>346</v>
      </c>
      <c r="AL183" s="270" t="s">
        <v>1450</v>
      </c>
      <c r="AM183" s="270" t="s">
        <v>75</v>
      </c>
      <c r="AN183" s="270" t="s">
        <v>363</v>
      </c>
      <c r="AO183" s="270" t="s">
        <v>426</v>
      </c>
      <c r="AP183" s="270" t="s">
        <v>1997</v>
      </c>
      <c r="AQ183" s="354"/>
      <c r="AR183" s="354" t="s">
        <v>2624</v>
      </c>
      <c r="AS183" s="356">
        <v>15594932.920954388</v>
      </c>
      <c r="AT183" s="360" t="s">
        <v>347</v>
      </c>
      <c r="AU183" s="54"/>
      <c r="AV183" s="54"/>
    </row>
    <row r="184" spans="1:48" s="40" customFormat="1" ht="154" x14ac:dyDescent="0.15">
      <c r="A184" s="302" t="s">
        <v>1250</v>
      </c>
      <c r="B184" s="213" t="s">
        <v>1283</v>
      </c>
      <c r="C184" s="213" t="s">
        <v>1581</v>
      </c>
      <c r="D184" s="172" t="s">
        <v>1154</v>
      </c>
      <c r="E184" s="172" t="s">
        <v>1144</v>
      </c>
      <c r="F184" s="209" t="s">
        <v>1144</v>
      </c>
      <c r="G184" s="580"/>
      <c r="H184" s="176" t="s">
        <v>49</v>
      </c>
      <c r="I184" s="176" t="s">
        <v>38</v>
      </c>
      <c r="J184" s="177" t="s">
        <v>124</v>
      </c>
      <c r="K184" s="178" t="s">
        <v>421</v>
      </c>
      <c r="L184" s="178" t="s">
        <v>421</v>
      </c>
      <c r="M184" s="178" t="s">
        <v>421</v>
      </c>
      <c r="N184" s="209" t="s">
        <v>1144</v>
      </c>
      <c r="O184" s="177"/>
      <c r="P184" s="178"/>
      <c r="Q184" s="177" t="s">
        <v>126</v>
      </c>
      <c r="R184" s="172" t="s">
        <v>1705</v>
      </c>
      <c r="S184" s="466" t="s">
        <v>355</v>
      </c>
      <c r="T184" s="356">
        <v>5336617.2801601728</v>
      </c>
      <c r="U184" s="350">
        <f t="shared" ref="U184:U233" si="31">T184/$G$183</f>
        <v>1.3341543200400431E-2</v>
      </c>
      <c r="V184" s="357">
        <v>1334154.3200400432</v>
      </c>
      <c r="W184" s="369">
        <v>1334154.3200400432</v>
      </c>
      <c r="X184" s="369">
        <v>1334154.3200400432</v>
      </c>
      <c r="Y184" s="369">
        <v>1334154.3200400432</v>
      </c>
      <c r="Z184" s="352"/>
      <c r="AA184" s="358" t="s">
        <v>1450</v>
      </c>
      <c r="AB184" s="270" t="s">
        <v>1450</v>
      </c>
      <c r="AC184" s="354" t="s">
        <v>412</v>
      </c>
      <c r="AD184" s="354" t="s">
        <v>412</v>
      </c>
      <c r="AE184" s="354" t="s">
        <v>125</v>
      </c>
      <c r="AF184" s="354" t="s">
        <v>2063</v>
      </c>
      <c r="AG184" s="354"/>
      <c r="AH184" s="270" t="s">
        <v>35</v>
      </c>
      <c r="AI184" s="270" t="s">
        <v>2017</v>
      </c>
      <c r="AJ184" s="270">
        <v>2024</v>
      </c>
      <c r="AK184" s="270" t="s">
        <v>356</v>
      </c>
      <c r="AL184" s="270" t="s">
        <v>1450</v>
      </c>
      <c r="AM184" s="270" t="s">
        <v>74</v>
      </c>
      <c r="AN184" s="270" t="s">
        <v>167</v>
      </c>
      <c r="AO184" s="270" t="s">
        <v>531</v>
      </c>
      <c r="AP184" s="270" t="s">
        <v>531</v>
      </c>
      <c r="AQ184" s="354" t="s">
        <v>2067</v>
      </c>
      <c r="AR184" s="354" t="s">
        <v>2624</v>
      </c>
      <c r="AS184" s="356">
        <v>5336617.2801601728</v>
      </c>
      <c r="AT184" s="360" t="s">
        <v>357</v>
      </c>
      <c r="AU184" s="54"/>
      <c r="AV184" s="54"/>
    </row>
    <row r="185" spans="1:48" s="40" customFormat="1" ht="154" x14ac:dyDescent="0.15">
      <c r="A185" s="302" t="s">
        <v>1250</v>
      </c>
      <c r="B185" s="213" t="s">
        <v>1283</v>
      </c>
      <c r="C185" s="214" t="s">
        <v>1581</v>
      </c>
      <c r="D185" s="428" t="s">
        <v>1154</v>
      </c>
      <c r="E185" s="428" t="s">
        <v>1144</v>
      </c>
      <c r="F185" s="209" t="s">
        <v>1144</v>
      </c>
      <c r="G185" s="580"/>
      <c r="H185" s="176" t="s">
        <v>49</v>
      </c>
      <c r="I185" s="176" t="s">
        <v>38</v>
      </c>
      <c r="J185" s="177" t="s">
        <v>124</v>
      </c>
      <c r="K185" s="178" t="s">
        <v>421</v>
      </c>
      <c r="L185" s="178" t="s">
        <v>421</v>
      </c>
      <c r="M185" s="178" t="s">
        <v>421</v>
      </c>
      <c r="N185" s="209" t="s">
        <v>1144</v>
      </c>
      <c r="O185" s="177"/>
      <c r="P185" s="178"/>
      <c r="Q185" s="177" t="s">
        <v>126</v>
      </c>
      <c r="R185" s="172" t="s">
        <v>1705</v>
      </c>
      <c r="S185" s="466" t="s">
        <v>525</v>
      </c>
      <c r="T185" s="356">
        <f>SUM(V185:Z185)</f>
        <v>21989663.152850486</v>
      </c>
      <c r="U185" s="350">
        <f t="shared" si="31"/>
        <v>5.4974157882126215E-2</v>
      </c>
      <c r="V185" s="357"/>
      <c r="W185" s="351">
        <v>1016847.0378597643</v>
      </c>
      <c r="X185" s="371">
        <v>945354.87621696806</v>
      </c>
      <c r="Y185" s="352">
        <v>7545185.7181906365</v>
      </c>
      <c r="Z185" s="351">
        <v>12482275.520583119</v>
      </c>
      <c r="AA185" s="358" t="s">
        <v>1450</v>
      </c>
      <c r="AB185" s="270" t="s">
        <v>1450</v>
      </c>
      <c r="AC185" s="354" t="s">
        <v>412</v>
      </c>
      <c r="AD185" s="354" t="s">
        <v>412</v>
      </c>
      <c r="AE185" s="354" t="s">
        <v>526</v>
      </c>
      <c r="AF185" s="354" t="s">
        <v>2063</v>
      </c>
      <c r="AG185" s="354"/>
      <c r="AH185" s="270" t="s">
        <v>35</v>
      </c>
      <c r="AI185" s="270">
        <v>2020</v>
      </c>
      <c r="AJ185" s="270">
        <v>2025</v>
      </c>
      <c r="AK185" s="270" t="s">
        <v>527</v>
      </c>
      <c r="AL185" s="270" t="s">
        <v>1450</v>
      </c>
      <c r="AM185" s="270" t="s">
        <v>75</v>
      </c>
      <c r="AN185" s="270" t="s">
        <v>363</v>
      </c>
      <c r="AO185" s="270" t="s">
        <v>426</v>
      </c>
      <c r="AP185" s="270" t="s">
        <v>1997</v>
      </c>
      <c r="AQ185" s="354" t="s">
        <v>2068</v>
      </c>
      <c r="AR185" s="354" t="s">
        <v>2624</v>
      </c>
      <c r="AS185" s="356">
        <v>175450000</v>
      </c>
      <c r="AT185" s="360" t="s">
        <v>2510</v>
      </c>
      <c r="AU185" s="54"/>
      <c r="AV185" s="54"/>
    </row>
    <row r="186" spans="1:48" s="40" customFormat="1" ht="51" customHeight="1" x14ac:dyDescent="0.15">
      <c r="A186" s="302" t="s">
        <v>1250</v>
      </c>
      <c r="B186" s="213" t="s">
        <v>1283</v>
      </c>
      <c r="C186" s="184" t="s">
        <v>1373</v>
      </c>
      <c r="D186" s="184" t="s">
        <v>1144</v>
      </c>
      <c r="E186" s="184" t="s">
        <v>1330</v>
      </c>
      <c r="F186" s="209" t="s">
        <v>1144</v>
      </c>
      <c r="G186" s="580"/>
      <c r="H186" s="176" t="s">
        <v>49</v>
      </c>
      <c r="I186" s="176" t="s">
        <v>38</v>
      </c>
      <c r="J186" s="177" t="s">
        <v>124</v>
      </c>
      <c r="K186" s="178" t="s">
        <v>421</v>
      </c>
      <c r="L186" s="178" t="s">
        <v>421</v>
      </c>
      <c r="M186" s="178" t="s">
        <v>421</v>
      </c>
      <c r="N186" s="209" t="s">
        <v>1144</v>
      </c>
      <c r="O186" s="177"/>
      <c r="P186" s="178"/>
      <c r="Q186" s="184" t="s">
        <v>126</v>
      </c>
      <c r="R186" s="172" t="s">
        <v>1705</v>
      </c>
      <c r="S186" s="466" t="s">
        <v>352</v>
      </c>
      <c r="T186" s="356">
        <v>1653188.0556857134</v>
      </c>
      <c r="U186" s="350">
        <f t="shared" si="31"/>
        <v>4.1329701392142839E-3</v>
      </c>
      <c r="V186" s="357">
        <v>1653188.0556857134</v>
      </c>
      <c r="W186" s="371"/>
      <c r="X186" s="352"/>
      <c r="Y186" s="351"/>
      <c r="Z186" s="352"/>
      <c r="AA186" s="358" t="s">
        <v>1450</v>
      </c>
      <c r="AB186" s="270" t="s">
        <v>1450</v>
      </c>
      <c r="AC186" s="354" t="s">
        <v>412</v>
      </c>
      <c r="AD186" s="354" t="s">
        <v>412</v>
      </c>
      <c r="AE186" s="354" t="s">
        <v>125</v>
      </c>
      <c r="AF186" s="354" t="s">
        <v>2063</v>
      </c>
      <c r="AG186" s="354"/>
      <c r="AH186" s="270" t="s">
        <v>37</v>
      </c>
      <c r="AI186" s="270" t="s">
        <v>2017</v>
      </c>
      <c r="AJ186" s="270">
        <v>2021</v>
      </c>
      <c r="AK186" s="270" t="s">
        <v>353</v>
      </c>
      <c r="AL186" s="270" t="s">
        <v>1450</v>
      </c>
      <c r="AM186" s="270" t="s">
        <v>75</v>
      </c>
      <c r="AN186" s="270" t="s">
        <v>167</v>
      </c>
      <c r="AO186" s="270" t="s">
        <v>531</v>
      </c>
      <c r="AP186" s="270" t="s">
        <v>531</v>
      </c>
      <c r="AQ186" s="354" t="s">
        <v>2068</v>
      </c>
      <c r="AR186" s="354" t="s">
        <v>2621</v>
      </c>
      <c r="AS186" s="356">
        <v>1653188.0556857134</v>
      </c>
      <c r="AT186" s="360" t="s">
        <v>1326</v>
      </c>
      <c r="AU186" s="37"/>
      <c r="AV186" s="54"/>
    </row>
    <row r="187" spans="1:48" s="40" customFormat="1" ht="154" x14ac:dyDescent="0.15">
      <c r="A187" s="302" t="s">
        <v>1250</v>
      </c>
      <c r="B187" s="213" t="s">
        <v>1283</v>
      </c>
      <c r="C187" s="213" t="s">
        <v>1373</v>
      </c>
      <c r="D187" s="172" t="s">
        <v>1144</v>
      </c>
      <c r="E187" s="172" t="s">
        <v>1330</v>
      </c>
      <c r="F187" s="209" t="s">
        <v>1144</v>
      </c>
      <c r="G187" s="580"/>
      <c r="H187" s="176" t="s">
        <v>49</v>
      </c>
      <c r="I187" s="176" t="s">
        <v>38</v>
      </c>
      <c r="J187" s="177" t="s">
        <v>124</v>
      </c>
      <c r="K187" s="178" t="s">
        <v>421</v>
      </c>
      <c r="L187" s="178" t="s">
        <v>421</v>
      </c>
      <c r="M187" s="178" t="s">
        <v>421</v>
      </c>
      <c r="N187" s="209" t="s">
        <v>1144</v>
      </c>
      <c r="O187" s="177"/>
      <c r="P187" s="178"/>
      <c r="Q187" s="172" t="s">
        <v>126</v>
      </c>
      <c r="R187" s="172" t="s">
        <v>1705</v>
      </c>
      <c r="S187" s="465" t="s">
        <v>844</v>
      </c>
      <c r="T187" s="349">
        <v>0</v>
      </c>
      <c r="U187" s="350">
        <f t="shared" si="31"/>
        <v>0</v>
      </c>
      <c r="V187" s="377"/>
      <c r="W187" s="351"/>
      <c r="X187" s="352"/>
      <c r="Y187" s="351"/>
      <c r="Z187" s="352"/>
      <c r="AA187" s="270" t="s">
        <v>1533</v>
      </c>
      <c r="AB187" s="380">
        <v>300000</v>
      </c>
      <c r="AC187" s="354" t="s">
        <v>412</v>
      </c>
      <c r="AD187" s="354" t="s">
        <v>412</v>
      </c>
      <c r="AE187" s="354" t="s">
        <v>125</v>
      </c>
      <c r="AF187" s="354" t="s">
        <v>2063</v>
      </c>
      <c r="AG187" s="354"/>
      <c r="AH187" s="270" t="s">
        <v>41</v>
      </c>
      <c r="AI187" s="270">
        <v>2020</v>
      </c>
      <c r="AJ187" s="270">
        <v>2025</v>
      </c>
      <c r="AK187" s="270" t="s">
        <v>843</v>
      </c>
      <c r="AL187" s="270" t="s">
        <v>1446</v>
      </c>
      <c r="AM187" s="270" t="s">
        <v>75</v>
      </c>
      <c r="AN187" s="270"/>
      <c r="AO187" s="270"/>
      <c r="AP187" s="270" t="s">
        <v>1094</v>
      </c>
      <c r="AQ187" s="354" t="s">
        <v>2068</v>
      </c>
      <c r="AR187" s="354" t="s">
        <v>2621</v>
      </c>
      <c r="AS187" s="349">
        <v>0</v>
      </c>
      <c r="AT187" s="360" t="s">
        <v>523</v>
      </c>
      <c r="AU187" s="37"/>
      <c r="AV187" s="54"/>
    </row>
    <row r="188" spans="1:48" s="40" customFormat="1" ht="154" x14ac:dyDescent="0.15">
      <c r="A188" s="302" t="s">
        <v>1250</v>
      </c>
      <c r="B188" s="213" t="s">
        <v>1283</v>
      </c>
      <c r="C188" s="213" t="s">
        <v>1373</v>
      </c>
      <c r="D188" s="172" t="s">
        <v>1144</v>
      </c>
      <c r="E188" s="172" t="s">
        <v>1330</v>
      </c>
      <c r="F188" s="209" t="s">
        <v>1144</v>
      </c>
      <c r="G188" s="580"/>
      <c r="H188" s="176" t="s">
        <v>49</v>
      </c>
      <c r="I188" s="176" t="s">
        <v>38</v>
      </c>
      <c r="J188" s="177" t="s">
        <v>124</v>
      </c>
      <c r="K188" s="178" t="s">
        <v>421</v>
      </c>
      <c r="L188" s="178" t="s">
        <v>421</v>
      </c>
      <c r="M188" s="178" t="s">
        <v>421</v>
      </c>
      <c r="N188" s="209" t="s">
        <v>1144</v>
      </c>
      <c r="O188" s="177"/>
      <c r="P188" s="178"/>
      <c r="Q188" s="172" t="s">
        <v>126</v>
      </c>
      <c r="R188" s="172" t="s">
        <v>1705</v>
      </c>
      <c r="S188" s="465" t="s">
        <v>1486</v>
      </c>
      <c r="T188" s="349">
        <v>0</v>
      </c>
      <c r="U188" s="350">
        <f t="shared" si="31"/>
        <v>0</v>
      </c>
      <c r="V188" s="369"/>
      <c r="W188" s="351"/>
      <c r="X188" s="352"/>
      <c r="Y188" s="351"/>
      <c r="Z188" s="352"/>
      <c r="AA188" s="270" t="s">
        <v>1641</v>
      </c>
      <c r="AB188" s="370">
        <v>800000</v>
      </c>
      <c r="AC188" s="354" t="s">
        <v>412</v>
      </c>
      <c r="AD188" s="354" t="s">
        <v>412</v>
      </c>
      <c r="AE188" s="354" t="s">
        <v>125</v>
      </c>
      <c r="AF188" s="354" t="s">
        <v>2066</v>
      </c>
      <c r="AG188" s="354"/>
      <c r="AH188" s="270" t="s">
        <v>41</v>
      </c>
      <c r="AI188" s="270"/>
      <c r="AJ188" s="270"/>
      <c r="AK188" s="270" t="s">
        <v>1094</v>
      </c>
      <c r="AL188" s="270" t="s">
        <v>1445</v>
      </c>
      <c r="AM188" s="270" t="s">
        <v>75</v>
      </c>
      <c r="AN188" s="270"/>
      <c r="AO188" s="270"/>
      <c r="AP188" s="270" t="s">
        <v>1094</v>
      </c>
      <c r="AQ188" s="354" t="s">
        <v>2068</v>
      </c>
      <c r="AR188" s="354" t="s">
        <v>2621</v>
      </c>
      <c r="AS188" s="349">
        <v>0</v>
      </c>
      <c r="AT188" s="360" t="s">
        <v>1487</v>
      </c>
      <c r="AU188" s="37"/>
      <c r="AV188" s="54"/>
    </row>
    <row r="189" spans="1:48" s="40" customFormat="1" ht="154" x14ac:dyDescent="0.15">
      <c r="A189" s="302" t="s">
        <v>1250</v>
      </c>
      <c r="B189" s="213" t="s">
        <v>1283</v>
      </c>
      <c r="C189" s="213" t="s">
        <v>1373</v>
      </c>
      <c r="D189" s="172" t="s">
        <v>1144</v>
      </c>
      <c r="E189" s="172" t="s">
        <v>1330</v>
      </c>
      <c r="F189" s="209" t="s">
        <v>1144</v>
      </c>
      <c r="G189" s="580"/>
      <c r="H189" s="176" t="s">
        <v>49</v>
      </c>
      <c r="I189" s="176" t="s">
        <v>38</v>
      </c>
      <c r="J189" s="177" t="s">
        <v>124</v>
      </c>
      <c r="K189" s="178" t="s">
        <v>421</v>
      </c>
      <c r="L189" s="178" t="s">
        <v>421</v>
      </c>
      <c r="M189" s="178" t="s">
        <v>421</v>
      </c>
      <c r="N189" s="209" t="s">
        <v>1144</v>
      </c>
      <c r="O189" s="177"/>
      <c r="P189" s="178"/>
      <c r="Q189" s="428" t="s">
        <v>126</v>
      </c>
      <c r="R189" s="172" t="s">
        <v>1705</v>
      </c>
      <c r="S189" s="466" t="s">
        <v>2164</v>
      </c>
      <c r="T189" s="356">
        <v>22489261.800381724</v>
      </c>
      <c r="U189" s="350">
        <f t="shared" si="31"/>
        <v>5.622315450095431E-2</v>
      </c>
      <c r="V189" s="357">
        <v>5622315.4500954309</v>
      </c>
      <c r="W189" s="357">
        <v>5622315.4500954309</v>
      </c>
      <c r="X189" s="357">
        <v>5622315.4500954309</v>
      </c>
      <c r="Y189" s="357">
        <v>5622315.4500954309</v>
      </c>
      <c r="Z189" s="352"/>
      <c r="AA189" s="358" t="s">
        <v>1450</v>
      </c>
      <c r="AB189" s="270" t="s">
        <v>1450</v>
      </c>
      <c r="AC189" s="354" t="s">
        <v>412</v>
      </c>
      <c r="AD189" s="354" t="s">
        <v>412</v>
      </c>
      <c r="AE189" s="354" t="s">
        <v>125</v>
      </c>
      <c r="AF189" s="354" t="s">
        <v>2063</v>
      </c>
      <c r="AG189" s="354"/>
      <c r="AH189" s="270" t="s">
        <v>35</v>
      </c>
      <c r="AI189" s="270" t="s">
        <v>2017</v>
      </c>
      <c r="AJ189" s="270">
        <v>2024</v>
      </c>
      <c r="AK189" s="270" t="s">
        <v>354</v>
      </c>
      <c r="AL189" s="270" t="s">
        <v>1450</v>
      </c>
      <c r="AM189" s="270" t="s">
        <v>75</v>
      </c>
      <c r="AN189" s="270" t="s">
        <v>167</v>
      </c>
      <c r="AO189" s="270" t="s">
        <v>531</v>
      </c>
      <c r="AP189" s="270" t="s">
        <v>531</v>
      </c>
      <c r="AQ189" s="354" t="s">
        <v>2068</v>
      </c>
      <c r="AR189" s="354" t="s">
        <v>2621</v>
      </c>
      <c r="AS189" s="356">
        <v>22489261.800381724</v>
      </c>
      <c r="AT189" s="360" t="s">
        <v>1327</v>
      </c>
      <c r="AU189" s="37"/>
      <c r="AV189" s="54"/>
    </row>
    <row r="190" spans="1:48" s="40" customFormat="1" ht="154" x14ac:dyDescent="0.15">
      <c r="A190" s="302" t="s">
        <v>1250</v>
      </c>
      <c r="B190" s="213" t="s">
        <v>1283</v>
      </c>
      <c r="C190" s="213" t="s">
        <v>1373</v>
      </c>
      <c r="D190" s="172" t="s">
        <v>1144</v>
      </c>
      <c r="E190" s="172" t="s">
        <v>1330</v>
      </c>
      <c r="F190" s="209" t="s">
        <v>1144</v>
      </c>
      <c r="G190" s="580"/>
      <c r="H190" s="176" t="s">
        <v>49</v>
      </c>
      <c r="I190" s="176" t="s">
        <v>38</v>
      </c>
      <c r="J190" s="177" t="s">
        <v>124</v>
      </c>
      <c r="K190" s="178" t="s">
        <v>421</v>
      </c>
      <c r="L190" s="178" t="s">
        <v>421</v>
      </c>
      <c r="M190" s="178" t="s">
        <v>421</v>
      </c>
      <c r="N190" s="209" t="s">
        <v>1144</v>
      </c>
      <c r="O190" s="177"/>
      <c r="P190" s="178"/>
      <c r="Q190" s="184" t="s">
        <v>360</v>
      </c>
      <c r="R190" s="172" t="s">
        <v>1705</v>
      </c>
      <c r="S190" s="466" t="s">
        <v>358</v>
      </c>
      <c r="T190" s="356">
        <v>502001.28643241845</v>
      </c>
      <c r="U190" s="350">
        <f t="shared" si="31"/>
        <v>1.255003216081046E-3</v>
      </c>
      <c r="V190" s="351"/>
      <c r="W190" s="371"/>
      <c r="X190" s="352"/>
      <c r="Y190" s="351"/>
      <c r="Z190" s="352"/>
      <c r="AA190" s="358" t="s">
        <v>1450</v>
      </c>
      <c r="AB190" s="270" t="s">
        <v>1450</v>
      </c>
      <c r="AC190" s="354" t="s">
        <v>412</v>
      </c>
      <c r="AD190" s="354" t="s">
        <v>412</v>
      </c>
      <c r="AE190" s="354" t="s">
        <v>125</v>
      </c>
      <c r="AF190" s="354" t="s">
        <v>2063</v>
      </c>
      <c r="AG190" s="354"/>
      <c r="AH190" s="270" t="s">
        <v>37</v>
      </c>
      <c r="AI190" s="270">
        <v>2020</v>
      </c>
      <c r="AJ190" s="270">
        <v>2021</v>
      </c>
      <c r="AK190" s="270" t="s">
        <v>658</v>
      </c>
      <c r="AL190" s="270" t="s">
        <v>1450</v>
      </c>
      <c r="AM190" s="270" t="s">
        <v>75</v>
      </c>
      <c r="AN190" s="270" t="s">
        <v>135</v>
      </c>
      <c r="AO190" s="270" t="s">
        <v>426</v>
      </c>
      <c r="AP190" s="270" t="s">
        <v>531</v>
      </c>
      <c r="AQ190" s="354" t="s">
        <v>2068</v>
      </c>
      <c r="AR190" s="354" t="s">
        <v>2621</v>
      </c>
      <c r="AS190" s="356">
        <v>502001.28643241845</v>
      </c>
      <c r="AT190" s="360" t="s">
        <v>1328</v>
      </c>
      <c r="AU190" s="37"/>
      <c r="AV190" s="54"/>
    </row>
    <row r="191" spans="1:48" s="40" customFormat="1" ht="154" x14ac:dyDescent="0.15">
      <c r="A191" s="302" t="s">
        <v>1250</v>
      </c>
      <c r="B191" s="213" t="s">
        <v>1283</v>
      </c>
      <c r="C191" s="213" t="s">
        <v>1373</v>
      </c>
      <c r="D191" s="172" t="s">
        <v>1144</v>
      </c>
      <c r="E191" s="172" t="s">
        <v>1330</v>
      </c>
      <c r="F191" s="209" t="s">
        <v>1144</v>
      </c>
      <c r="G191" s="580"/>
      <c r="H191" s="176" t="s">
        <v>49</v>
      </c>
      <c r="I191" s="176" t="s">
        <v>38</v>
      </c>
      <c r="J191" s="177" t="s">
        <v>124</v>
      </c>
      <c r="K191" s="178" t="s">
        <v>421</v>
      </c>
      <c r="L191" s="178" t="s">
        <v>421</v>
      </c>
      <c r="M191" s="178" t="s">
        <v>421</v>
      </c>
      <c r="N191" s="209" t="s">
        <v>1144</v>
      </c>
      <c r="O191" s="177"/>
      <c r="P191" s="178"/>
      <c r="Q191" s="172" t="s">
        <v>360</v>
      </c>
      <c r="R191" s="172" t="s">
        <v>1705</v>
      </c>
      <c r="S191" s="466" t="s">
        <v>651</v>
      </c>
      <c r="T191" s="356">
        <v>758876.41458161536</v>
      </c>
      <c r="U191" s="350">
        <f t="shared" si="31"/>
        <v>1.8971910364540385E-3</v>
      </c>
      <c r="V191" s="351"/>
      <c r="W191" s="371"/>
      <c r="X191" s="352"/>
      <c r="Y191" s="351"/>
      <c r="Z191" s="352"/>
      <c r="AA191" s="358" t="s">
        <v>1450</v>
      </c>
      <c r="AB191" s="270" t="s">
        <v>1450</v>
      </c>
      <c r="AC191" s="354" t="s">
        <v>411</v>
      </c>
      <c r="AD191" s="354" t="s">
        <v>411</v>
      </c>
      <c r="AE191" s="354" t="s">
        <v>657</v>
      </c>
      <c r="AF191" s="354" t="s">
        <v>2065</v>
      </c>
      <c r="AG191" s="354"/>
      <c r="AH191" s="270" t="s">
        <v>37</v>
      </c>
      <c r="AI191" s="270">
        <v>2020</v>
      </c>
      <c r="AJ191" s="270">
        <v>2021</v>
      </c>
      <c r="AK191" s="270" t="s">
        <v>659</v>
      </c>
      <c r="AL191" s="270" t="s">
        <v>1450</v>
      </c>
      <c r="AM191" s="270" t="s">
        <v>75</v>
      </c>
      <c r="AN191" s="270" t="s">
        <v>135</v>
      </c>
      <c r="AO191" s="270" t="s">
        <v>531</v>
      </c>
      <c r="AP191" s="270" t="s">
        <v>531</v>
      </c>
      <c r="AQ191" s="354" t="s">
        <v>2068</v>
      </c>
      <c r="AR191" s="354" t="s">
        <v>42</v>
      </c>
      <c r="AS191" s="356">
        <v>758876.41458161536</v>
      </c>
      <c r="AT191" s="360"/>
      <c r="AU191" s="37"/>
      <c r="AV191" s="54"/>
    </row>
    <row r="192" spans="1:48" s="40" customFormat="1" ht="154" x14ac:dyDescent="0.15">
      <c r="A192" s="302" t="s">
        <v>1250</v>
      </c>
      <c r="B192" s="213" t="s">
        <v>1283</v>
      </c>
      <c r="C192" s="213" t="s">
        <v>1373</v>
      </c>
      <c r="D192" s="172" t="s">
        <v>1144</v>
      </c>
      <c r="E192" s="172" t="s">
        <v>1330</v>
      </c>
      <c r="F192" s="209" t="s">
        <v>1144</v>
      </c>
      <c r="G192" s="580"/>
      <c r="H192" s="176" t="s">
        <v>49</v>
      </c>
      <c r="I192" s="176" t="s">
        <v>38</v>
      </c>
      <c r="J192" s="177" t="s">
        <v>124</v>
      </c>
      <c r="K192" s="178" t="s">
        <v>421</v>
      </c>
      <c r="L192" s="178" t="s">
        <v>421</v>
      </c>
      <c r="M192" s="178" t="s">
        <v>421</v>
      </c>
      <c r="N192" s="209" t="s">
        <v>1144</v>
      </c>
      <c r="O192" s="177"/>
      <c r="P192" s="178"/>
      <c r="Q192" s="172" t="s">
        <v>360</v>
      </c>
      <c r="R192" s="172" t="s">
        <v>1705</v>
      </c>
      <c r="S192" s="466" t="s">
        <v>359</v>
      </c>
      <c r="T192" s="356">
        <f>SUM(V192:Z192)</f>
        <v>2693823.0204600003</v>
      </c>
      <c r="U192" s="350">
        <f t="shared" si="31"/>
        <v>6.734557551150001E-3</v>
      </c>
      <c r="V192" s="351"/>
      <c r="W192" s="371"/>
      <c r="X192" s="352"/>
      <c r="Y192" s="351">
        <v>897941.00682000001</v>
      </c>
      <c r="Z192" s="352">
        <v>1795882.01364</v>
      </c>
      <c r="AA192" s="358" t="s">
        <v>1450</v>
      </c>
      <c r="AB192" s="270" t="s">
        <v>1450</v>
      </c>
      <c r="AC192" s="354" t="s">
        <v>412</v>
      </c>
      <c r="AD192" s="354" t="s">
        <v>412</v>
      </c>
      <c r="AE192" s="354" t="s">
        <v>125</v>
      </c>
      <c r="AF192" s="354" t="s">
        <v>2063</v>
      </c>
      <c r="AG192" s="354"/>
      <c r="AH192" s="270" t="s">
        <v>35</v>
      </c>
      <c r="AI192" s="270">
        <v>2020</v>
      </c>
      <c r="AJ192" s="270">
        <v>2024</v>
      </c>
      <c r="AK192" s="270" t="s">
        <v>2511</v>
      </c>
      <c r="AL192" s="270" t="s">
        <v>1450</v>
      </c>
      <c r="AM192" s="270" t="s">
        <v>75</v>
      </c>
      <c r="AN192" s="270" t="s">
        <v>361</v>
      </c>
      <c r="AO192" s="270" t="s">
        <v>426</v>
      </c>
      <c r="AP192" s="270" t="s">
        <v>1996</v>
      </c>
      <c r="AQ192" s="354" t="s">
        <v>2068</v>
      </c>
      <c r="AR192" s="354" t="s">
        <v>2624</v>
      </c>
      <c r="AS192" s="356">
        <v>1570824.3720811014</v>
      </c>
      <c r="AT192" s="360" t="s">
        <v>1329</v>
      </c>
      <c r="AU192" s="37"/>
      <c r="AV192" s="54"/>
    </row>
    <row r="193" spans="1:48" s="40" customFormat="1" ht="154" x14ac:dyDescent="0.15">
      <c r="A193" s="302" t="s">
        <v>1250</v>
      </c>
      <c r="B193" s="213" t="s">
        <v>1283</v>
      </c>
      <c r="C193" s="213" t="s">
        <v>1373</v>
      </c>
      <c r="D193" s="172" t="s">
        <v>1144</v>
      </c>
      <c r="E193" s="172" t="s">
        <v>1330</v>
      </c>
      <c r="F193" s="209" t="s">
        <v>1144</v>
      </c>
      <c r="G193" s="580"/>
      <c r="H193" s="176" t="s">
        <v>49</v>
      </c>
      <c r="I193" s="176" t="s">
        <v>38</v>
      </c>
      <c r="J193" s="177" t="s">
        <v>124</v>
      </c>
      <c r="K193" s="178" t="s">
        <v>421</v>
      </c>
      <c r="L193" s="178" t="s">
        <v>421</v>
      </c>
      <c r="M193" s="178" t="s">
        <v>421</v>
      </c>
      <c r="N193" s="209" t="s">
        <v>1144</v>
      </c>
      <c r="O193" s="177"/>
      <c r="P193" s="178"/>
      <c r="Q193" s="172" t="s">
        <v>360</v>
      </c>
      <c r="R193" s="172" t="s">
        <v>1705</v>
      </c>
      <c r="S193" s="466" t="s">
        <v>1949</v>
      </c>
      <c r="T193" s="356">
        <v>777572.39</v>
      </c>
      <c r="U193" s="350">
        <f t="shared" si="31"/>
        <v>1.943930975E-3</v>
      </c>
      <c r="V193" s="351"/>
      <c r="W193" s="371">
        <v>295007.23</v>
      </c>
      <c r="X193" s="352"/>
      <c r="Y193" s="351"/>
      <c r="Z193" s="352"/>
      <c r="AA193" s="358" t="s">
        <v>1450</v>
      </c>
      <c r="AB193" s="270" t="s">
        <v>1450</v>
      </c>
      <c r="AC193" s="354" t="s">
        <v>411</v>
      </c>
      <c r="AD193" s="354" t="s">
        <v>411</v>
      </c>
      <c r="AE193" s="354" t="s">
        <v>1945</v>
      </c>
      <c r="AF193" s="354" t="s">
        <v>2062</v>
      </c>
      <c r="AG193" s="354"/>
      <c r="AH193" s="270" t="s">
        <v>35</v>
      </c>
      <c r="AI193" s="270">
        <v>2021</v>
      </c>
      <c r="AJ193" s="270">
        <v>2023</v>
      </c>
      <c r="AK193" s="270" t="s">
        <v>1950</v>
      </c>
      <c r="AL193" s="270" t="s">
        <v>1450</v>
      </c>
      <c r="AM193" s="270" t="s">
        <v>74</v>
      </c>
      <c r="AN193" s="270" t="s">
        <v>361</v>
      </c>
      <c r="AO193" s="270" t="s">
        <v>424</v>
      </c>
      <c r="AP193" s="270" t="s">
        <v>1996</v>
      </c>
      <c r="AQ193" s="354" t="s">
        <v>2003</v>
      </c>
      <c r="AR193" s="354" t="s">
        <v>2624</v>
      </c>
      <c r="AS193" s="356">
        <v>777572.39</v>
      </c>
      <c r="AT193" s="360" t="s">
        <v>1951</v>
      </c>
      <c r="AU193" s="37"/>
      <c r="AV193" s="54"/>
    </row>
    <row r="194" spans="1:48" s="40" customFormat="1" ht="154" x14ac:dyDescent="0.15">
      <c r="A194" s="302" t="s">
        <v>1250</v>
      </c>
      <c r="B194" s="213" t="s">
        <v>1283</v>
      </c>
      <c r="C194" s="213" t="s">
        <v>1373</v>
      </c>
      <c r="D194" s="172" t="s">
        <v>1144</v>
      </c>
      <c r="E194" s="172" t="s">
        <v>1330</v>
      </c>
      <c r="F194" s="209" t="s">
        <v>1144</v>
      </c>
      <c r="G194" s="580"/>
      <c r="H194" s="176" t="s">
        <v>49</v>
      </c>
      <c r="I194" s="176" t="s">
        <v>38</v>
      </c>
      <c r="J194" s="177" t="s">
        <v>124</v>
      </c>
      <c r="K194" s="178" t="s">
        <v>421</v>
      </c>
      <c r="L194" s="178" t="s">
        <v>421</v>
      </c>
      <c r="M194" s="178" t="s">
        <v>421</v>
      </c>
      <c r="N194" s="209" t="s">
        <v>1144</v>
      </c>
      <c r="O194" s="177"/>
      <c r="P194" s="178"/>
      <c r="Q194" s="172" t="s">
        <v>360</v>
      </c>
      <c r="R194" s="172" t="s">
        <v>1705</v>
      </c>
      <c r="S194" s="466" t="s">
        <v>1544</v>
      </c>
      <c r="T194" s="356">
        <v>22959765.302476719</v>
      </c>
      <c r="U194" s="350">
        <f t="shared" si="31"/>
        <v>5.73994132561918E-2</v>
      </c>
      <c r="V194" s="351">
        <v>3951100.1002199431</v>
      </c>
      <c r="W194" s="371">
        <v>7071155.6139946897</v>
      </c>
      <c r="X194" s="351">
        <v>7910843.4465081189</v>
      </c>
      <c r="Y194" s="351">
        <v>4026666.1417539665</v>
      </c>
      <c r="Z194" s="352"/>
      <c r="AA194" s="358" t="s">
        <v>1450</v>
      </c>
      <c r="AB194" s="270" t="s">
        <v>1450</v>
      </c>
      <c r="AC194" s="354" t="s">
        <v>412</v>
      </c>
      <c r="AD194" s="354" t="s">
        <v>412</v>
      </c>
      <c r="AE194" s="354" t="s">
        <v>125</v>
      </c>
      <c r="AF194" s="354" t="s">
        <v>2063</v>
      </c>
      <c r="AG194" s="354"/>
      <c r="AH194" s="270" t="s">
        <v>35</v>
      </c>
      <c r="AI194" s="270">
        <v>2020</v>
      </c>
      <c r="AJ194" s="270">
        <v>2024</v>
      </c>
      <c r="AK194" s="270" t="s">
        <v>822</v>
      </c>
      <c r="AL194" s="270" t="s">
        <v>1450</v>
      </c>
      <c r="AM194" s="270" t="s">
        <v>75</v>
      </c>
      <c r="AN194" s="270" t="s">
        <v>361</v>
      </c>
      <c r="AO194" s="270" t="s">
        <v>426</v>
      </c>
      <c r="AP194" s="270" t="s">
        <v>1996</v>
      </c>
      <c r="AQ194" s="354" t="s">
        <v>2068</v>
      </c>
      <c r="AR194" s="354" t="s">
        <v>2621</v>
      </c>
      <c r="AS194" s="356">
        <v>22959765.302476719</v>
      </c>
      <c r="AT194" s="360"/>
      <c r="AU194" s="54"/>
      <c r="AV194" s="54"/>
    </row>
    <row r="195" spans="1:48" s="40" customFormat="1" ht="154" x14ac:dyDescent="0.15">
      <c r="A195" s="302" t="s">
        <v>1250</v>
      </c>
      <c r="B195" s="213" t="s">
        <v>1283</v>
      </c>
      <c r="C195" s="213" t="s">
        <v>1373</v>
      </c>
      <c r="D195" s="172" t="s">
        <v>1144</v>
      </c>
      <c r="E195" s="172" t="s">
        <v>1330</v>
      </c>
      <c r="F195" s="209" t="s">
        <v>1144</v>
      </c>
      <c r="G195" s="580"/>
      <c r="H195" s="176" t="s">
        <v>49</v>
      </c>
      <c r="I195" s="176" t="s">
        <v>38</v>
      </c>
      <c r="J195" s="177" t="s">
        <v>124</v>
      </c>
      <c r="K195" s="178" t="s">
        <v>421</v>
      </c>
      <c r="L195" s="178"/>
      <c r="M195" s="178" t="s">
        <v>421</v>
      </c>
      <c r="N195" s="209" t="s">
        <v>1144</v>
      </c>
      <c r="O195" s="177"/>
      <c r="P195" s="178"/>
      <c r="Q195" s="172" t="s">
        <v>360</v>
      </c>
      <c r="R195" s="172" t="s">
        <v>1705</v>
      </c>
      <c r="S195" s="465" t="s">
        <v>830</v>
      </c>
      <c r="T195" s="349">
        <v>0</v>
      </c>
      <c r="U195" s="350">
        <f t="shared" si="31"/>
        <v>0</v>
      </c>
      <c r="V195" s="377"/>
      <c r="W195" s="351"/>
      <c r="X195" s="351"/>
      <c r="Y195" s="351"/>
      <c r="Z195" s="352"/>
      <c r="AA195" s="270" t="s">
        <v>1534</v>
      </c>
      <c r="AB195" s="380">
        <v>300000</v>
      </c>
      <c r="AC195" s="354" t="s">
        <v>412</v>
      </c>
      <c r="AD195" s="354" t="s">
        <v>412</v>
      </c>
      <c r="AE195" s="354" t="s">
        <v>826</v>
      </c>
      <c r="AF195" s="354" t="s">
        <v>2065</v>
      </c>
      <c r="AG195" s="354"/>
      <c r="AH195" s="270" t="s">
        <v>41</v>
      </c>
      <c r="AI195" s="270">
        <v>2023</v>
      </c>
      <c r="AJ195" s="270"/>
      <c r="AK195" s="270" t="s">
        <v>835</v>
      </c>
      <c r="AL195" s="270" t="s">
        <v>1446</v>
      </c>
      <c r="AM195" s="270" t="s">
        <v>74</v>
      </c>
      <c r="AN195" s="270"/>
      <c r="AO195" s="270"/>
      <c r="AP195" s="270" t="s">
        <v>1094</v>
      </c>
      <c r="AQ195" s="354" t="s">
        <v>2003</v>
      </c>
      <c r="AR195" s="354" t="s">
        <v>2621</v>
      </c>
      <c r="AS195" s="349">
        <v>0</v>
      </c>
      <c r="AT195" s="360" t="s">
        <v>523</v>
      </c>
      <c r="AU195" s="54"/>
      <c r="AV195" s="54"/>
    </row>
    <row r="196" spans="1:48" s="40" customFormat="1" ht="154" x14ac:dyDescent="0.15">
      <c r="A196" s="302" t="s">
        <v>1250</v>
      </c>
      <c r="B196" s="213" t="s">
        <v>1283</v>
      </c>
      <c r="C196" s="213" t="s">
        <v>1373</v>
      </c>
      <c r="D196" s="172" t="s">
        <v>1144</v>
      </c>
      <c r="E196" s="172" t="s">
        <v>1330</v>
      </c>
      <c r="F196" s="209" t="s">
        <v>1144</v>
      </c>
      <c r="G196" s="580"/>
      <c r="H196" s="176" t="s">
        <v>49</v>
      </c>
      <c r="I196" s="176" t="s">
        <v>38</v>
      </c>
      <c r="J196" s="177" t="s">
        <v>124</v>
      </c>
      <c r="K196" s="178" t="s">
        <v>421</v>
      </c>
      <c r="L196" s="178" t="s">
        <v>421</v>
      </c>
      <c r="M196" s="178" t="s">
        <v>421</v>
      </c>
      <c r="N196" s="209" t="s">
        <v>1144</v>
      </c>
      <c r="O196" s="177"/>
      <c r="P196" s="178"/>
      <c r="Q196" s="172" t="s">
        <v>360</v>
      </c>
      <c r="R196" s="172" t="s">
        <v>1705</v>
      </c>
      <c r="S196" s="465" t="s">
        <v>722</v>
      </c>
      <c r="T196" s="349">
        <v>0</v>
      </c>
      <c r="U196" s="350">
        <f t="shared" si="31"/>
        <v>0</v>
      </c>
      <c r="V196" s="351"/>
      <c r="W196" s="351"/>
      <c r="X196" s="352"/>
      <c r="Y196" s="351"/>
      <c r="Z196" s="352"/>
      <c r="AA196" s="270" t="s">
        <v>1535</v>
      </c>
      <c r="AB196" s="353">
        <v>500000</v>
      </c>
      <c r="AC196" s="354" t="s">
        <v>412</v>
      </c>
      <c r="AD196" s="354" t="s">
        <v>412</v>
      </c>
      <c r="AE196" s="354" t="s">
        <v>125</v>
      </c>
      <c r="AF196" s="354" t="s">
        <v>2063</v>
      </c>
      <c r="AG196" s="354"/>
      <c r="AH196" s="270" t="s">
        <v>41</v>
      </c>
      <c r="AI196" s="270"/>
      <c r="AJ196" s="270"/>
      <c r="AK196" s="270" t="s">
        <v>1094</v>
      </c>
      <c r="AL196" s="270" t="s">
        <v>1446</v>
      </c>
      <c r="AM196" s="270" t="s">
        <v>75</v>
      </c>
      <c r="AN196" s="270"/>
      <c r="AO196" s="270"/>
      <c r="AP196" s="270" t="s">
        <v>1094</v>
      </c>
      <c r="AQ196" s="354"/>
      <c r="AR196" s="354" t="s">
        <v>2621</v>
      </c>
      <c r="AS196" s="349">
        <v>0</v>
      </c>
      <c r="AT196" s="360" t="s">
        <v>523</v>
      </c>
      <c r="AU196" s="54"/>
      <c r="AV196" s="54"/>
    </row>
    <row r="197" spans="1:48" s="40" customFormat="1" ht="154" x14ac:dyDescent="0.15">
      <c r="A197" s="302" t="s">
        <v>1250</v>
      </c>
      <c r="B197" s="213" t="s">
        <v>1283</v>
      </c>
      <c r="C197" s="213" t="s">
        <v>1373</v>
      </c>
      <c r="D197" s="172" t="s">
        <v>1144</v>
      </c>
      <c r="E197" s="172" t="s">
        <v>1330</v>
      </c>
      <c r="F197" s="209" t="s">
        <v>1144</v>
      </c>
      <c r="G197" s="580"/>
      <c r="H197" s="176" t="s">
        <v>49</v>
      </c>
      <c r="I197" s="176" t="s">
        <v>38</v>
      </c>
      <c r="J197" s="177" t="s">
        <v>124</v>
      </c>
      <c r="K197" s="178" t="s">
        <v>421</v>
      </c>
      <c r="L197" s="178" t="s">
        <v>421</v>
      </c>
      <c r="M197" s="178" t="s">
        <v>421</v>
      </c>
      <c r="N197" s="209" t="s">
        <v>1144</v>
      </c>
      <c r="O197" s="177"/>
      <c r="P197" s="178"/>
      <c r="Q197" s="172" t="s">
        <v>360</v>
      </c>
      <c r="R197" s="172" t="s">
        <v>1705</v>
      </c>
      <c r="S197" s="465" t="s">
        <v>1438</v>
      </c>
      <c r="T197" s="356">
        <v>10573515</v>
      </c>
      <c r="U197" s="350">
        <f t="shared" si="31"/>
        <v>2.64337875E-2</v>
      </c>
      <c r="V197" s="351"/>
      <c r="W197" s="351"/>
      <c r="X197" s="352"/>
      <c r="Y197" s="351"/>
      <c r="Z197" s="352"/>
      <c r="AA197" s="270" t="s">
        <v>1639</v>
      </c>
      <c r="AB197" s="353">
        <v>500000</v>
      </c>
      <c r="AC197" s="354" t="s">
        <v>412</v>
      </c>
      <c r="AD197" s="354" t="s">
        <v>412</v>
      </c>
      <c r="AE197" s="270" t="s">
        <v>247</v>
      </c>
      <c r="AF197" s="354" t="s">
        <v>2063</v>
      </c>
      <c r="AG197" s="354"/>
      <c r="AH197" s="270" t="s">
        <v>39</v>
      </c>
      <c r="AI197" s="270"/>
      <c r="AJ197" s="270"/>
      <c r="AK197" s="270" t="s">
        <v>1094</v>
      </c>
      <c r="AL197" s="270" t="s">
        <v>1445</v>
      </c>
      <c r="AM197" s="270" t="s">
        <v>75</v>
      </c>
      <c r="AN197" s="270" t="s">
        <v>1442</v>
      </c>
      <c r="AO197" s="270"/>
      <c r="AP197" s="270" t="s">
        <v>1094</v>
      </c>
      <c r="AQ197" s="354" t="s">
        <v>2068</v>
      </c>
      <c r="AR197" s="354" t="s">
        <v>2621</v>
      </c>
      <c r="AS197" s="356">
        <v>10573515</v>
      </c>
      <c r="AT197" s="360" t="s">
        <v>1440</v>
      </c>
      <c r="AU197" s="54"/>
      <c r="AV197" s="54"/>
    </row>
    <row r="198" spans="1:48" s="40" customFormat="1" ht="154" x14ac:dyDescent="0.15">
      <c r="A198" s="302" t="s">
        <v>1250</v>
      </c>
      <c r="B198" s="213" t="s">
        <v>1283</v>
      </c>
      <c r="C198" s="214" t="s">
        <v>1373</v>
      </c>
      <c r="D198" s="428" t="s">
        <v>1144</v>
      </c>
      <c r="E198" s="428" t="s">
        <v>1330</v>
      </c>
      <c r="F198" s="209" t="s">
        <v>1144</v>
      </c>
      <c r="G198" s="580"/>
      <c r="H198" s="176" t="s">
        <v>49</v>
      </c>
      <c r="I198" s="176" t="s">
        <v>38</v>
      </c>
      <c r="J198" s="177" t="s">
        <v>124</v>
      </c>
      <c r="K198" s="178" t="s">
        <v>421</v>
      </c>
      <c r="L198" s="178" t="s">
        <v>421</v>
      </c>
      <c r="M198" s="178" t="s">
        <v>421</v>
      </c>
      <c r="N198" s="209" t="s">
        <v>1144</v>
      </c>
      <c r="O198" s="177"/>
      <c r="P198" s="178"/>
      <c r="Q198" s="428" t="s">
        <v>360</v>
      </c>
      <c r="R198" s="172" t="s">
        <v>1705</v>
      </c>
      <c r="S198" s="465" t="s">
        <v>676</v>
      </c>
      <c r="T198" s="356">
        <v>0</v>
      </c>
      <c r="U198" s="350">
        <f t="shared" si="31"/>
        <v>0</v>
      </c>
      <c r="V198" s="367"/>
      <c r="W198" s="351"/>
      <c r="X198" s="352"/>
      <c r="Y198" s="351"/>
      <c r="Z198" s="352"/>
      <c r="AA198" s="270" t="s">
        <v>1640</v>
      </c>
      <c r="AB198" s="370">
        <v>500000</v>
      </c>
      <c r="AC198" s="354" t="s">
        <v>412</v>
      </c>
      <c r="AD198" s="354" t="s">
        <v>412</v>
      </c>
      <c r="AE198" s="270" t="s">
        <v>247</v>
      </c>
      <c r="AF198" s="354" t="s">
        <v>2063</v>
      </c>
      <c r="AG198" s="354"/>
      <c r="AH198" s="270" t="s">
        <v>41</v>
      </c>
      <c r="AI198" s="270"/>
      <c r="AJ198" s="270"/>
      <c r="AK198" s="270" t="s">
        <v>1094</v>
      </c>
      <c r="AL198" s="270" t="s">
        <v>1446</v>
      </c>
      <c r="AM198" s="270" t="s">
        <v>75</v>
      </c>
      <c r="AN198" s="270"/>
      <c r="AO198" s="270"/>
      <c r="AP198" s="270" t="s">
        <v>1094</v>
      </c>
      <c r="AQ198" s="354"/>
      <c r="AR198" s="354" t="s">
        <v>2621</v>
      </c>
      <c r="AS198" s="356">
        <v>0</v>
      </c>
      <c r="AT198" s="360" t="s">
        <v>523</v>
      </c>
      <c r="AU198" s="54"/>
      <c r="AV198" s="54"/>
    </row>
    <row r="199" spans="1:48" s="40" customFormat="1" ht="154" x14ac:dyDescent="0.15">
      <c r="A199" s="302" t="s">
        <v>1250</v>
      </c>
      <c r="B199" s="213" t="s">
        <v>1283</v>
      </c>
      <c r="C199" s="184" t="s">
        <v>1372</v>
      </c>
      <c r="D199" s="441">
        <v>0.3</v>
      </c>
      <c r="E199" s="182" t="s">
        <v>1144</v>
      </c>
      <c r="F199" s="209" t="s">
        <v>1144</v>
      </c>
      <c r="G199" s="580"/>
      <c r="H199" s="176" t="s">
        <v>49</v>
      </c>
      <c r="I199" s="176" t="s">
        <v>38</v>
      </c>
      <c r="J199" s="177" t="s">
        <v>124</v>
      </c>
      <c r="K199" s="178" t="s">
        <v>421</v>
      </c>
      <c r="L199" s="178" t="s">
        <v>421</v>
      </c>
      <c r="M199" s="178" t="s">
        <v>421</v>
      </c>
      <c r="N199" s="209" t="s">
        <v>1144</v>
      </c>
      <c r="O199" s="177" t="s">
        <v>129</v>
      </c>
      <c r="P199" s="178"/>
      <c r="Q199" s="184" t="s">
        <v>126</v>
      </c>
      <c r="R199" s="172" t="s">
        <v>1705</v>
      </c>
      <c r="S199" s="466" t="s">
        <v>1650</v>
      </c>
      <c r="T199" s="356">
        <v>10000000</v>
      </c>
      <c r="U199" s="350">
        <f t="shared" si="31"/>
        <v>2.5000000000000001E-2</v>
      </c>
      <c r="V199" s="351"/>
      <c r="W199" s="371"/>
      <c r="X199" s="352"/>
      <c r="Y199" s="351"/>
      <c r="Z199" s="352"/>
      <c r="AA199" s="358" t="s">
        <v>1450</v>
      </c>
      <c r="AB199" s="270" t="s">
        <v>1450</v>
      </c>
      <c r="AC199" s="354" t="s">
        <v>412</v>
      </c>
      <c r="AD199" s="354" t="s">
        <v>412</v>
      </c>
      <c r="AE199" s="354" t="s">
        <v>2305</v>
      </c>
      <c r="AF199" s="354" t="s">
        <v>2063</v>
      </c>
      <c r="AG199" s="354"/>
      <c r="AH199" s="270" t="s">
        <v>37</v>
      </c>
      <c r="AI199" s="270">
        <v>2020</v>
      </c>
      <c r="AJ199" s="270">
        <v>2021</v>
      </c>
      <c r="AK199" s="270" t="s">
        <v>252</v>
      </c>
      <c r="AL199" s="270" t="s">
        <v>1450</v>
      </c>
      <c r="AM199" s="270" t="s">
        <v>75</v>
      </c>
      <c r="AN199" s="270" t="s">
        <v>1651</v>
      </c>
      <c r="AO199" s="270" t="s">
        <v>426</v>
      </c>
      <c r="AP199" s="270" t="s">
        <v>1997</v>
      </c>
      <c r="AQ199" s="354"/>
      <c r="AR199" s="354" t="s">
        <v>2624</v>
      </c>
      <c r="AS199" s="356">
        <v>10000000</v>
      </c>
      <c r="AT199" s="360" t="s">
        <v>227</v>
      </c>
      <c r="AU199" s="54"/>
      <c r="AV199" s="54"/>
    </row>
    <row r="200" spans="1:48" s="40" customFormat="1" ht="154" x14ac:dyDescent="0.15">
      <c r="A200" s="302" t="s">
        <v>1250</v>
      </c>
      <c r="B200" s="213" t="s">
        <v>1283</v>
      </c>
      <c r="C200" s="172" t="s">
        <v>1372</v>
      </c>
      <c r="D200" s="186">
        <v>0.3</v>
      </c>
      <c r="E200" s="174" t="s">
        <v>1144</v>
      </c>
      <c r="F200" s="209" t="s">
        <v>1144</v>
      </c>
      <c r="G200" s="580"/>
      <c r="H200" s="176" t="s">
        <v>49</v>
      </c>
      <c r="I200" s="176" t="s">
        <v>38</v>
      </c>
      <c r="J200" s="177" t="s">
        <v>124</v>
      </c>
      <c r="K200" s="178" t="s">
        <v>421</v>
      </c>
      <c r="L200" s="178" t="s">
        <v>421</v>
      </c>
      <c r="M200" s="178" t="s">
        <v>421</v>
      </c>
      <c r="N200" s="209" t="s">
        <v>1144</v>
      </c>
      <c r="O200" s="177"/>
      <c r="P200" s="178"/>
      <c r="Q200" s="172" t="s">
        <v>126</v>
      </c>
      <c r="R200" s="172" t="s">
        <v>1705</v>
      </c>
      <c r="S200" s="466" t="s">
        <v>1726</v>
      </c>
      <c r="T200" s="356">
        <v>0</v>
      </c>
      <c r="U200" s="350">
        <f t="shared" si="31"/>
        <v>0</v>
      </c>
      <c r="V200" s="351"/>
      <c r="W200" s="371"/>
      <c r="X200" s="352"/>
      <c r="Y200" s="351"/>
      <c r="Z200" s="352"/>
      <c r="AA200" s="358" t="s">
        <v>1640</v>
      </c>
      <c r="AB200" s="370">
        <v>500000</v>
      </c>
      <c r="AC200" s="354" t="s">
        <v>412</v>
      </c>
      <c r="AD200" s="354" t="s">
        <v>412</v>
      </c>
      <c r="AE200" s="354" t="s">
        <v>125</v>
      </c>
      <c r="AF200" s="354" t="s">
        <v>2063</v>
      </c>
      <c r="AG200" s="354"/>
      <c r="AH200" s="270" t="s">
        <v>41</v>
      </c>
      <c r="AI200" s="270"/>
      <c r="AJ200" s="270"/>
      <c r="AK200" s="270" t="s">
        <v>1094</v>
      </c>
      <c r="AL200" s="270" t="s">
        <v>1445</v>
      </c>
      <c r="AM200" s="270" t="s">
        <v>75</v>
      </c>
      <c r="AN200" s="270"/>
      <c r="AO200" s="270"/>
      <c r="AP200" s="270" t="s">
        <v>1094</v>
      </c>
      <c r="AQ200" s="354"/>
      <c r="AR200" s="354" t="s">
        <v>2624</v>
      </c>
      <c r="AS200" s="356">
        <v>0</v>
      </c>
      <c r="AT200" s="360" t="s">
        <v>1727</v>
      </c>
      <c r="AU200" s="54"/>
      <c r="AV200" s="54"/>
    </row>
    <row r="201" spans="1:48" s="40" customFormat="1" ht="154" x14ac:dyDescent="0.15">
      <c r="A201" s="302" t="s">
        <v>1250</v>
      </c>
      <c r="B201" s="213" t="s">
        <v>1283</v>
      </c>
      <c r="C201" s="213" t="s">
        <v>1372</v>
      </c>
      <c r="D201" s="186">
        <v>0.3</v>
      </c>
      <c r="E201" s="174" t="s">
        <v>1144</v>
      </c>
      <c r="F201" s="209" t="s">
        <v>1144</v>
      </c>
      <c r="G201" s="580"/>
      <c r="H201" s="176" t="s">
        <v>49</v>
      </c>
      <c r="I201" s="176" t="s">
        <v>38</v>
      </c>
      <c r="J201" s="177" t="s">
        <v>124</v>
      </c>
      <c r="K201" s="178" t="s">
        <v>421</v>
      </c>
      <c r="L201" s="178" t="s">
        <v>421</v>
      </c>
      <c r="M201" s="178" t="s">
        <v>421</v>
      </c>
      <c r="N201" s="209" t="s">
        <v>1144</v>
      </c>
      <c r="O201" s="177" t="s">
        <v>129</v>
      </c>
      <c r="P201" s="178"/>
      <c r="Q201" s="172" t="s">
        <v>126</v>
      </c>
      <c r="R201" s="172" t="s">
        <v>1705</v>
      </c>
      <c r="S201" s="466" t="s">
        <v>1656</v>
      </c>
      <c r="T201" s="356">
        <f>SUM(V201:Z201)</f>
        <v>32513550</v>
      </c>
      <c r="U201" s="350">
        <f t="shared" ref="U201" si="32">T201/$G$183</f>
        <v>8.1283875000000005E-2</v>
      </c>
      <c r="V201" s="351"/>
      <c r="W201" s="371"/>
      <c r="X201" s="352"/>
      <c r="Y201" s="351"/>
      <c r="Z201" s="352">
        <v>32513550</v>
      </c>
      <c r="AA201" s="270" t="s">
        <v>1450</v>
      </c>
      <c r="AB201" s="270" t="s">
        <v>1450</v>
      </c>
      <c r="AC201" s="354" t="s">
        <v>412</v>
      </c>
      <c r="AD201" s="354" t="s">
        <v>412</v>
      </c>
      <c r="AE201" s="354" t="s">
        <v>2305</v>
      </c>
      <c r="AF201" s="354" t="s">
        <v>2063</v>
      </c>
      <c r="AG201" s="354"/>
      <c r="AH201" s="270" t="s">
        <v>33</v>
      </c>
      <c r="AI201" s="270">
        <v>2024</v>
      </c>
      <c r="AJ201" s="270">
        <v>2030</v>
      </c>
      <c r="AK201" s="270" t="s">
        <v>2443</v>
      </c>
      <c r="AL201" s="270" t="s">
        <v>1450</v>
      </c>
      <c r="AM201" s="270" t="s">
        <v>75</v>
      </c>
      <c r="AN201" s="270" t="s">
        <v>2207</v>
      </c>
      <c r="AO201" s="270" t="s">
        <v>424</v>
      </c>
      <c r="AP201" s="270" t="s">
        <v>1997</v>
      </c>
      <c r="AQ201" s="354" t="s">
        <v>2068</v>
      </c>
      <c r="AR201" s="354" t="s">
        <v>2624</v>
      </c>
      <c r="AS201" s="356">
        <v>32513550</v>
      </c>
      <c r="AT201" s="360" t="s">
        <v>2444</v>
      </c>
      <c r="AU201" s="54"/>
      <c r="AV201" s="54"/>
    </row>
    <row r="202" spans="1:48" s="40" customFormat="1" ht="154" x14ac:dyDescent="0.15">
      <c r="A202" s="302" t="s">
        <v>1250</v>
      </c>
      <c r="B202" s="213" t="s">
        <v>1283</v>
      </c>
      <c r="C202" s="213" t="s">
        <v>1372</v>
      </c>
      <c r="D202" s="186">
        <v>0.3</v>
      </c>
      <c r="E202" s="174" t="s">
        <v>1144</v>
      </c>
      <c r="F202" s="209" t="s">
        <v>1144</v>
      </c>
      <c r="G202" s="580"/>
      <c r="H202" s="176" t="s">
        <v>49</v>
      </c>
      <c r="I202" s="176" t="s">
        <v>38</v>
      </c>
      <c r="J202" s="177" t="s">
        <v>124</v>
      </c>
      <c r="K202" s="178" t="s">
        <v>421</v>
      </c>
      <c r="L202" s="178" t="s">
        <v>421</v>
      </c>
      <c r="M202" s="178" t="s">
        <v>421</v>
      </c>
      <c r="N202" s="209" t="s">
        <v>1144</v>
      </c>
      <c r="O202" s="177" t="s">
        <v>129</v>
      </c>
      <c r="P202" s="178"/>
      <c r="Q202" s="172" t="s">
        <v>126</v>
      </c>
      <c r="R202" s="172" t="s">
        <v>1705</v>
      </c>
      <c r="S202" s="466" t="s">
        <v>2199</v>
      </c>
      <c r="T202" s="356">
        <v>468700.00000000006</v>
      </c>
      <c r="U202" s="350">
        <f t="shared" si="31"/>
        <v>1.17175E-3</v>
      </c>
      <c r="V202" s="351"/>
      <c r="W202" s="371"/>
      <c r="X202" s="352"/>
      <c r="Y202" s="351"/>
      <c r="Z202" s="352"/>
      <c r="AA202" s="270"/>
      <c r="AB202" s="270"/>
      <c r="AC202" s="354" t="s">
        <v>412</v>
      </c>
      <c r="AD202" s="354" t="s">
        <v>412</v>
      </c>
      <c r="AE202" s="354" t="s">
        <v>398</v>
      </c>
      <c r="AF202" s="354" t="s">
        <v>2063</v>
      </c>
      <c r="AG202" s="354"/>
      <c r="AH202" s="270" t="s">
        <v>35</v>
      </c>
      <c r="AI202" s="270">
        <v>2022</v>
      </c>
      <c r="AJ202" s="270">
        <v>2025</v>
      </c>
      <c r="AK202" s="270" t="s">
        <v>2206</v>
      </c>
      <c r="AL202" s="270" t="s">
        <v>1450</v>
      </c>
      <c r="AM202" s="270" t="s">
        <v>75</v>
      </c>
      <c r="AN202" s="270" t="s">
        <v>2207</v>
      </c>
      <c r="AO202" s="270" t="s">
        <v>426</v>
      </c>
      <c r="AP202" s="270" t="s">
        <v>1997</v>
      </c>
      <c r="AQ202" s="354" t="s">
        <v>2068</v>
      </c>
      <c r="AR202" s="354" t="s">
        <v>2624</v>
      </c>
      <c r="AS202" s="356">
        <v>468700.00000000006</v>
      </c>
      <c r="AT202" s="360" t="s">
        <v>2192</v>
      </c>
      <c r="AU202" s="54"/>
      <c r="AV202" s="54"/>
    </row>
    <row r="203" spans="1:48" s="40" customFormat="1" ht="154" x14ac:dyDescent="0.15">
      <c r="A203" s="302" t="s">
        <v>1250</v>
      </c>
      <c r="B203" s="213" t="s">
        <v>1283</v>
      </c>
      <c r="C203" s="213" t="s">
        <v>1372</v>
      </c>
      <c r="D203" s="186">
        <v>0.3</v>
      </c>
      <c r="E203" s="174" t="s">
        <v>1144</v>
      </c>
      <c r="F203" s="209" t="s">
        <v>1144</v>
      </c>
      <c r="G203" s="580"/>
      <c r="H203" s="176" t="s">
        <v>49</v>
      </c>
      <c r="I203" s="176" t="s">
        <v>38</v>
      </c>
      <c r="J203" s="177" t="s">
        <v>124</v>
      </c>
      <c r="K203" s="178" t="s">
        <v>421</v>
      </c>
      <c r="L203" s="178" t="s">
        <v>421</v>
      </c>
      <c r="M203" s="178" t="s">
        <v>421</v>
      </c>
      <c r="N203" s="209" t="s">
        <v>1144</v>
      </c>
      <c r="O203" s="177"/>
      <c r="P203" s="178"/>
      <c r="Q203" s="172" t="s">
        <v>126</v>
      </c>
      <c r="R203" s="172" t="s">
        <v>1705</v>
      </c>
      <c r="S203" s="466" t="s">
        <v>406</v>
      </c>
      <c r="T203" s="356">
        <v>1004543.2232206281</v>
      </c>
      <c r="U203" s="350">
        <f t="shared" si="31"/>
        <v>2.5113580580515701E-3</v>
      </c>
      <c r="V203" s="351"/>
      <c r="W203" s="371">
        <v>1004543.2232206281</v>
      </c>
      <c r="X203" s="352"/>
      <c r="Y203" s="351"/>
      <c r="Z203" s="352"/>
      <c r="AA203" s="358" t="s">
        <v>1450</v>
      </c>
      <c r="AB203" s="270" t="s">
        <v>1450</v>
      </c>
      <c r="AC203" s="354" t="s">
        <v>412</v>
      </c>
      <c r="AD203" s="354" t="s">
        <v>412</v>
      </c>
      <c r="AE203" s="354" t="s">
        <v>398</v>
      </c>
      <c r="AF203" s="354" t="s">
        <v>2062</v>
      </c>
      <c r="AG203" s="354"/>
      <c r="AH203" s="270" t="s">
        <v>33</v>
      </c>
      <c r="AI203" s="270"/>
      <c r="AJ203" s="270"/>
      <c r="AK203" s="270" t="s">
        <v>1094</v>
      </c>
      <c r="AL203" s="270" t="s">
        <v>1450</v>
      </c>
      <c r="AM203" s="270" t="s">
        <v>75</v>
      </c>
      <c r="AN203" s="270" t="s">
        <v>167</v>
      </c>
      <c r="AO203" s="270" t="s">
        <v>531</v>
      </c>
      <c r="AP203" s="270" t="s">
        <v>531</v>
      </c>
      <c r="AQ203" s="354"/>
      <c r="AR203" s="354" t="s">
        <v>2624</v>
      </c>
      <c r="AS203" s="356">
        <v>1004543.2232206281</v>
      </c>
      <c r="AT203" s="360" t="s">
        <v>400</v>
      </c>
      <c r="AU203" s="54"/>
      <c r="AV203" s="54"/>
    </row>
    <row r="204" spans="1:48" s="40" customFormat="1" ht="154" x14ac:dyDescent="0.15">
      <c r="A204" s="302" t="s">
        <v>1250</v>
      </c>
      <c r="B204" s="213" t="s">
        <v>1283</v>
      </c>
      <c r="C204" s="213" t="s">
        <v>1372</v>
      </c>
      <c r="D204" s="186">
        <v>0.3</v>
      </c>
      <c r="E204" s="174" t="s">
        <v>1144</v>
      </c>
      <c r="F204" s="209" t="s">
        <v>1144</v>
      </c>
      <c r="G204" s="580"/>
      <c r="H204" s="176" t="s">
        <v>49</v>
      </c>
      <c r="I204" s="176" t="s">
        <v>38</v>
      </c>
      <c r="J204" s="177" t="s">
        <v>124</v>
      </c>
      <c r="K204" s="178" t="s">
        <v>421</v>
      </c>
      <c r="L204" s="178" t="s">
        <v>421</v>
      </c>
      <c r="M204" s="178" t="s">
        <v>421</v>
      </c>
      <c r="N204" s="209" t="s">
        <v>1144</v>
      </c>
      <c r="O204" s="177"/>
      <c r="P204" s="178"/>
      <c r="Q204" s="172" t="s">
        <v>126</v>
      </c>
      <c r="R204" s="172" t="s">
        <v>1705</v>
      </c>
      <c r="S204" s="466" t="s">
        <v>407</v>
      </c>
      <c r="T204" s="356">
        <v>304668.16352788213</v>
      </c>
      <c r="U204" s="350">
        <f t="shared" si="31"/>
        <v>7.6167040881970529E-4</v>
      </c>
      <c r="V204" s="351" t="e">
        <f>+#REF!</f>
        <v>#REF!</v>
      </c>
      <c r="W204" s="371"/>
      <c r="X204" s="352"/>
      <c r="Y204" s="351"/>
      <c r="Z204" s="352"/>
      <c r="AA204" s="358" t="s">
        <v>1450</v>
      </c>
      <c r="AB204" s="270" t="s">
        <v>1450</v>
      </c>
      <c r="AC204" s="354" t="s">
        <v>412</v>
      </c>
      <c r="AD204" s="354" t="s">
        <v>412</v>
      </c>
      <c r="AE204" s="354" t="s">
        <v>398</v>
      </c>
      <c r="AF204" s="354" t="s">
        <v>2062</v>
      </c>
      <c r="AG204" s="354"/>
      <c r="AH204" s="270" t="s">
        <v>37</v>
      </c>
      <c r="AI204" s="270">
        <v>2020</v>
      </c>
      <c r="AJ204" s="270">
        <v>2021</v>
      </c>
      <c r="AK204" s="270" t="s">
        <v>408</v>
      </c>
      <c r="AL204" s="270" t="s">
        <v>1450</v>
      </c>
      <c r="AM204" s="270" t="s">
        <v>75</v>
      </c>
      <c r="AN204" s="270" t="s">
        <v>167</v>
      </c>
      <c r="AO204" s="270" t="s">
        <v>531</v>
      </c>
      <c r="AP204" s="270" t="s">
        <v>531</v>
      </c>
      <c r="AQ204" s="354"/>
      <c r="AR204" s="354" t="s">
        <v>2624</v>
      </c>
      <c r="AS204" s="356">
        <v>304668.16352788213</v>
      </c>
      <c r="AT204" s="360" t="s">
        <v>400</v>
      </c>
      <c r="AU204" s="54"/>
      <c r="AV204" s="54"/>
    </row>
    <row r="205" spans="1:48" s="40" customFormat="1" ht="154" x14ac:dyDescent="0.15">
      <c r="A205" s="302" t="s">
        <v>1250</v>
      </c>
      <c r="B205" s="213" t="s">
        <v>1283</v>
      </c>
      <c r="C205" s="213" t="s">
        <v>1372</v>
      </c>
      <c r="D205" s="186">
        <v>0.3</v>
      </c>
      <c r="E205" s="174" t="s">
        <v>1144</v>
      </c>
      <c r="F205" s="209" t="s">
        <v>1144</v>
      </c>
      <c r="G205" s="580"/>
      <c r="H205" s="176" t="s">
        <v>49</v>
      </c>
      <c r="I205" s="176" t="s">
        <v>38</v>
      </c>
      <c r="J205" s="177" t="s">
        <v>124</v>
      </c>
      <c r="K205" s="178" t="s">
        <v>421</v>
      </c>
      <c r="L205" s="178" t="s">
        <v>421</v>
      </c>
      <c r="M205" s="178" t="s">
        <v>421</v>
      </c>
      <c r="N205" s="209" t="s">
        <v>1144</v>
      </c>
      <c r="O205" s="177"/>
      <c r="P205" s="178"/>
      <c r="Q205" s="172" t="s">
        <v>126</v>
      </c>
      <c r="R205" s="172" t="s">
        <v>1705</v>
      </c>
      <c r="S205" s="465" t="s">
        <v>723</v>
      </c>
      <c r="T205" s="349">
        <v>0</v>
      </c>
      <c r="U205" s="350">
        <f t="shared" si="31"/>
        <v>0</v>
      </c>
      <c r="V205" s="377"/>
      <c r="W205" s="351"/>
      <c r="X205" s="352"/>
      <c r="Y205" s="351"/>
      <c r="Z205" s="352"/>
      <c r="AA205" s="358" t="s">
        <v>1450</v>
      </c>
      <c r="AB205" s="358" t="s">
        <v>1450</v>
      </c>
      <c r="AC205" s="354" t="s">
        <v>412</v>
      </c>
      <c r="AD205" s="354" t="s">
        <v>412</v>
      </c>
      <c r="AE205" s="354" t="s">
        <v>125</v>
      </c>
      <c r="AF205" s="354" t="s">
        <v>2063</v>
      </c>
      <c r="AG205" s="354"/>
      <c r="AH205" s="270" t="s">
        <v>41</v>
      </c>
      <c r="AI205" s="270"/>
      <c r="AJ205" s="270"/>
      <c r="AK205" s="270" t="s">
        <v>1094</v>
      </c>
      <c r="AL205" s="270" t="s">
        <v>1447</v>
      </c>
      <c r="AM205" s="270" t="s">
        <v>75</v>
      </c>
      <c r="AN205" s="270"/>
      <c r="AO205" s="270"/>
      <c r="AP205" s="270" t="s">
        <v>1094</v>
      </c>
      <c r="AQ205" s="354"/>
      <c r="AR205" s="354" t="s">
        <v>2624</v>
      </c>
      <c r="AS205" s="349">
        <v>0</v>
      </c>
      <c r="AT205" s="360" t="s">
        <v>523</v>
      </c>
      <c r="AU205" s="54"/>
      <c r="AV205" s="54"/>
    </row>
    <row r="206" spans="1:48" s="40" customFormat="1" ht="154" x14ac:dyDescent="0.15">
      <c r="A206" s="302" t="s">
        <v>1250</v>
      </c>
      <c r="B206" s="213" t="s">
        <v>1283</v>
      </c>
      <c r="C206" s="213" t="s">
        <v>1372</v>
      </c>
      <c r="D206" s="186">
        <v>0.3</v>
      </c>
      <c r="E206" s="174" t="s">
        <v>1144</v>
      </c>
      <c r="F206" s="209" t="s">
        <v>1144</v>
      </c>
      <c r="G206" s="580"/>
      <c r="H206" s="176" t="s">
        <v>49</v>
      </c>
      <c r="I206" s="176" t="s">
        <v>38</v>
      </c>
      <c r="J206" s="177" t="s">
        <v>124</v>
      </c>
      <c r="K206" s="178" t="s">
        <v>421</v>
      </c>
      <c r="L206" s="178" t="s">
        <v>421</v>
      </c>
      <c r="M206" s="178" t="s">
        <v>421</v>
      </c>
      <c r="N206" s="209" t="s">
        <v>1144</v>
      </c>
      <c r="O206" s="177"/>
      <c r="P206" s="178"/>
      <c r="Q206" s="172" t="s">
        <v>126</v>
      </c>
      <c r="R206" s="172" t="s">
        <v>1705</v>
      </c>
      <c r="S206" s="465" t="s">
        <v>845</v>
      </c>
      <c r="T206" s="349">
        <v>0</v>
      </c>
      <c r="U206" s="350">
        <f t="shared" si="31"/>
        <v>0</v>
      </c>
      <c r="V206" s="351"/>
      <c r="W206" s="351"/>
      <c r="X206" s="352"/>
      <c r="Y206" s="351"/>
      <c r="Z206" s="352"/>
      <c r="AA206" s="358" t="s">
        <v>1450</v>
      </c>
      <c r="AB206" s="270" t="s">
        <v>1450</v>
      </c>
      <c r="AC206" s="354" t="s">
        <v>412</v>
      </c>
      <c r="AD206" s="354" t="s">
        <v>412</v>
      </c>
      <c r="AE206" s="354" t="s">
        <v>125</v>
      </c>
      <c r="AF206" s="354" t="s">
        <v>2063</v>
      </c>
      <c r="AG206" s="354"/>
      <c r="AH206" s="270" t="s">
        <v>41</v>
      </c>
      <c r="AI206" s="270"/>
      <c r="AJ206" s="270"/>
      <c r="AK206" s="270" t="s">
        <v>1094</v>
      </c>
      <c r="AL206" s="270" t="s">
        <v>1447</v>
      </c>
      <c r="AM206" s="270" t="s">
        <v>75</v>
      </c>
      <c r="AN206" s="270"/>
      <c r="AO206" s="270"/>
      <c r="AP206" s="270" t="s">
        <v>1094</v>
      </c>
      <c r="AQ206" s="354"/>
      <c r="AR206" s="354" t="s">
        <v>2624</v>
      </c>
      <c r="AS206" s="349">
        <v>0</v>
      </c>
      <c r="AT206" s="360" t="s">
        <v>523</v>
      </c>
      <c r="AU206" s="54"/>
      <c r="AV206" s="54"/>
    </row>
    <row r="207" spans="1:48" s="40" customFormat="1" ht="154" x14ac:dyDescent="0.15">
      <c r="A207" s="302" t="s">
        <v>1250</v>
      </c>
      <c r="B207" s="213" t="s">
        <v>1283</v>
      </c>
      <c r="C207" s="213" t="s">
        <v>1372</v>
      </c>
      <c r="D207" s="186">
        <v>0.3</v>
      </c>
      <c r="E207" s="174" t="s">
        <v>1144</v>
      </c>
      <c r="F207" s="209" t="s">
        <v>1144</v>
      </c>
      <c r="G207" s="580"/>
      <c r="H207" s="176" t="s">
        <v>49</v>
      </c>
      <c r="I207" s="176" t="s">
        <v>38</v>
      </c>
      <c r="J207" s="177" t="s">
        <v>124</v>
      </c>
      <c r="K207" s="178" t="s">
        <v>421</v>
      </c>
      <c r="L207" s="178" t="s">
        <v>421</v>
      </c>
      <c r="M207" s="178" t="s">
        <v>421</v>
      </c>
      <c r="N207" s="209" t="s">
        <v>1144</v>
      </c>
      <c r="O207" s="177"/>
      <c r="P207" s="178"/>
      <c r="Q207" s="172" t="s">
        <v>126</v>
      </c>
      <c r="R207" s="172" t="s">
        <v>1705</v>
      </c>
      <c r="S207" s="465" t="s">
        <v>847</v>
      </c>
      <c r="T207" s="349">
        <v>0</v>
      </c>
      <c r="U207" s="350">
        <f t="shared" si="31"/>
        <v>0</v>
      </c>
      <c r="V207" s="351"/>
      <c r="W207" s="351"/>
      <c r="X207" s="352"/>
      <c r="Y207" s="351"/>
      <c r="Z207" s="352"/>
      <c r="AA207" s="358" t="s">
        <v>1450</v>
      </c>
      <c r="AB207" s="270" t="s">
        <v>1450</v>
      </c>
      <c r="AC207" s="354" t="s">
        <v>412</v>
      </c>
      <c r="AD207" s="354" t="s">
        <v>412</v>
      </c>
      <c r="AE207" s="354" t="s">
        <v>125</v>
      </c>
      <c r="AF207" s="354" t="s">
        <v>2063</v>
      </c>
      <c r="AG207" s="354"/>
      <c r="AH207" s="270" t="s">
        <v>41</v>
      </c>
      <c r="AI207" s="270"/>
      <c r="AJ207" s="270"/>
      <c r="AK207" s="270" t="s">
        <v>1094</v>
      </c>
      <c r="AL207" s="270" t="s">
        <v>1447</v>
      </c>
      <c r="AM207" s="270" t="s">
        <v>75</v>
      </c>
      <c r="AN207" s="270"/>
      <c r="AO207" s="270"/>
      <c r="AP207" s="270" t="s">
        <v>1094</v>
      </c>
      <c r="AQ207" s="354"/>
      <c r="AR207" s="354" t="s">
        <v>2624</v>
      </c>
      <c r="AS207" s="349">
        <v>0</v>
      </c>
      <c r="AT207" s="360" t="s">
        <v>523</v>
      </c>
      <c r="AU207" s="54"/>
      <c r="AV207" s="54"/>
    </row>
    <row r="208" spans="1:48" s="40" customFormat="1" ht="154" x14ac:dyDescent="0.15">
      <c r="A208" s="302" t="s">
        <v>1250</v>
      </c>
      <c r="B208" s="213" t="s">
        <v>1283</v>
      </c>
      <c r="C208" s="213" t="s">
        <v>1372</v>
      </c>
      <c r="D208" s="186">
        <v>0.3</v>
      </c>
      <c r="E208" s="174" t="s">
        <v>1144</v>
      </c>
      <c r="F208" s="209" t="s">
        <v>1144</v>
      </c>
      <c r="G208" s="580"/>
      <c r="H208" s="176" t="s">
        <v>49</v>
      </c>
      <c r="I208" s="176" t="s">
        <v>38</v>
      </c>
      <c r="J208" s="177" t="s">
        <v>124</v>
      </c>
      <c r="K208" s="178" t="s">
        <v>421</v>
      </c>
      <c r="L208" s="178" t="s">
        <v>421</v>
      </c>
      <c r="M208" s="178" t="s">
        <v>421</v>
      </c>
      <c r="N208" s="209" t="s">
        <v>1144</v>
      </c>
      <c r="O208" s="177"/>
      <c r="P208" s="178"/>
      <c r="Q208" s="172" t="s">
        <v>126</v>
      </c>
      <c r="R208" s="172" t="s">
        <v>1705</v>
      </c>
      <c r="S208" s="465" t="s">
        <v>848</v>
      </c>
      <c r="T208" s="349">
        <v>0</v>
      </c>
      <c r="U208" s="350">
        <f t="shared" si="31"/>
        <v>0</v>
      </c>
      <c r="V208" s="351"/>
      <c r="W208" s="351"/>
      <c r="X208" s="352"/>
      <c r="Y208" s="351"/>
      <c r="Z208" s="352"/>
      <c r="AA208" s="358" t="s">
        <v>1450</v>
      </c>
      <c r="AB208" s="270" t="s">
        <v>1450</v>
      </c>
      <c r="AC208" s="354" t="s">
        <v>412</v>
      </c>
      <c r="AD208" s="354" t="s">
        <v>412</v>
      </c>
      <c r="AE208" s="354" t="s">
        <v>125</v>
      </c>
      <c r="AF208" s="354" t="s">
        <v>2063</v>
      </c>
      <c r="AG208" s="354"/>
      <c r="AH208" s="270" t="s">
        <v>41</v>
      </c>
      <c r="AI208" s="270"/>
      <c r="AJ208" s="270"/>
      <c r="AK208" s="270" t="s">
        <v>1094</v>
      </c>
      <c r="AL208" s="270" t="s">
        <v>1447</v>
      </c>
      <c r="AM208" s="270" t="s">
        <v>75</v>
      </c>
      <c r="AN208" s="270"/>
      <c r="AO208" s="270"/>
      <c r="AP208" s="270" t="s">
        <v>1094</v>
      </c>
      <c r="AQ208" s="354"/>
      <c r="AR208" s="354" t="s">
        <v>2624</v>
      </c>
      <c r="AS208" s="349">
        <v>0</v>
      </c>
      <c r="AT208" s="360" t="s">
        <v>523</v>
      </c>
      <c r="AU208" s="54"/>
      <c r="AV208" s="54"/>
    </row>
    <row r="209" spans="1:48" s="40" customFormat="1" ht="154" x14ac:dyDescent="0.15">
      <c r="A209" s="302" t="s">
        <v>1250</v>
      </c>
      <c r="B209" s="213" t="s">
        <v>1283</v>
      </c>
      <c r="C209" s="213" t="s">
        <v>1372</v>
      </c>
      <c r="D209" s="186">
        <v>0.3</v>
      </c>
      <c r="E209" s="174" t="s">
        <v>1144</v>
      </c>
      <c r="F209" s="209" t="s">
        <v>1144</v>
      </c>
      <c r="G209" s="580"/>
      <c r="H209" s="176" t="s">
        <v>49</v>
      </c>
      <c r="I209" s="176" t="s">
        <v>38</v>
      </c>
      <c r="J209" s="177" t="s">
        <v>124</v>
      </c>
      <c r="K209" s="178" t="s">
        <v>421</v>
      </c>
      <c r="L209" s="178" t="s">
        <v>421</v>
      </c>
      <c r="M209" s="178" t="s">
        <v>421</v>
      </c>
      <c r="N209" s="209" t="s">
        <v>1144</v>
      </c>
      <c r="O209" s="177"/>
      <c r="P209" s="178"/>
      <c r="Q209" s="172" t="s">
        <v>126</v>
      </c>
      <c r="R209" s="172" t="s">
        <v>1705</v>
      </c>
      <c r="S209" s="465" t="s">
        <v>849</v>
      </c>
      <c r="T209" s="349">
        <v>0</v>
      </c>
      <c r="U209" s="350">
        <f t="shared" si="31"/>
        <v>0</v>
      </c>
      <c r="V209" s="351"/>
      <c r="W209" s="351"/>
      <c r="X209" s="352"/>
      <c r="Y209" s="351"/>
      <c r="Z209" s="352"/>
      <c r="AA209" s="270" t="s">
        <v>1518</v>
      </c>
      <c r="AB209" s="353">
        <v>250000</v>
      </c>
      <c r="AC209" s="354" t="s">
        <v>412</v>
      </c>
      <c r="AD209" s="354" t="s">
        <v>412</v>
      </c>
      <c r="AE209" s="354" t="s">
        <v>125</v>
      </c>
      <c r="AF209" s="354" t="s">
        <v>2063</v>
      </c>
      <c r="AG209" s="354"/>
      <c r="AH209" s="270" t="s">
        <v>41</v>
      </c>
      <c r="AI209" s="270"/>
      <c r="AJ209" s="270"/>
      <c r="AK209" s="270" t="s">
        <v>1094</v>
      </c>
      <c r="AL209" s="270" t="s">
        <v>1446</v>
      </c>
      <c r="AM209" s="270" t="s">
        <v>75</v>
      </c>
      <c r="AN209" s="270"/>
      <c r="AO209" s="270"/>
      <c r="AP209" s="270" t="s">
        <v>1094</v>
      </c>
      <c r="AQ209" s="354"/>
      <c r="AR209" s="354" t="s">
        <v>2624</v>
      </c>
      <c r="AS209" s="349">
        <v>0</v>
      </c>
      <c r="AT209" s="360" t="s">
        <v>523</v>
      </c>
      <c r="AU209" s="54"/>
      <c r="AV209" s="54"/>
    </row>
    <row r="210" spans="1:48" s="40" customFormat="1" ht="154" x14ac:dyDescent="0.15">
      <c r="A210" s="302" t="s">
        <v>1250</v>
      </c>
      <c r="B210" s="213" t="s">
        <v>1283</v>
      </c>
      <c r="C210" s="213" t="s">
        <v>1372</v>
      </c>
      <c r="D210" s="186">
        <v>0.3</v>
      </c>
      <c r="E210" s="174" t="s">
        <v>1144</v>
      </c>
      <c r="F210" s="209" t="s">
        <v>1144</v>
      </c>
      <c r="G210" s="580"/>
      <c r="H210" s="176" t="s">
        <v>49</v>
      </c>
      <c r="I210" s="176" t="s">
        <v>38</v>
      </c>
      <c r="J210" s="177" t="s">
        <v>124</v>
      </c>
      <c r="K210" s="178" t="s">
        <v>421</v>
      </c>
      <c r="L210" s="178" t="s">
        <v>421</v>
      </c>
      <c r="M210" s="178" t="s">
        <v>421</v>
      </c>
      <c r="N210" s="209" t="s">
        <v>1144</v>
      </c>
      <c r="O210" s="177"/>
      <c r="P210" s="178"/>
      <c r="Q210" s="172" t="s">
        <v>126</v>
      </c>
      <c r="R210" s="172" t="s">
        <v>1705</v>
      </c>
      <c r="S210" s="465" t="s">
        <v>851</v>
      </c>
      <c r="T210" s="349">
        <v>0</v>
      </c>
      <c r="U210" s="350">
        <f t="shared" si="31"/>
        <v>0</v>
      </c>
      <c r="V210" s="351"/>
      <c r="W210" s="351"/>
      <c r="X210" s="352"/>
      <c r="Y210" s="351"/>
      <c r="Z210" s="352"/>
      <c r="AA210" s="358" t="s">
        <v>1450</v>
      </c>
      <c r="AB210" s="270" t="s">
        <v>1450</v>
      </c>
      <c r="AC210" s="354" t="s">
        <v>412</v>
      </c>
      <c r="AD210" s="354" t="s">
        <v>412</v>
      </c>
      <c r="AE210" s="354" t="s">
        <v>125</v>
      </c>
      <c r="AF210" s="354" t="s">
        <v>2063</v>
      </c>
      <c r="AG210" s="354"/>
      <c r="AH210" s="270" t="s">
        <v>41</v>
      </c>
      <c r="AI210" s="270"/>
      <c r="AJ210" s="270"/>
      <c r="AK210" s="270" t="s">
        <v>1094</v>
      </c>
      <c r="AL210" s="270" t="s">
        <v>1447</v>
      </c>
      <c r="AM210" s="270" t="s">
        <v>75</v>
      </c>
      <c r="AN210" s="270"/>
      <c r="AO210" s="270"/>
      <c r="AP210" s="270" t="s">
        <v>1094</v>
      </c>
      <c r="AQ210" s="354"/>
      <c r="AR210" s="354" t="s">
        <v>2624</v>
      </c>
      <c r="AS210" s="349">
        <v>0</v>
      </c>
      <c r="AT210" s="360" t="s">
        <v>523</v>
      </c>
      <c r="AU210" s="54"/>
      <c r="AV210" s="54"/>
    </row>
    <row r="211" spans="1:48" s="40" customFormat="1" ht="154" x14ac:dyDescent="0.15">
      <c r="A211" s="302" t="s">
        <v>1250</v>
      </c>
      <c r="B211" s="213" t="s">
        <v>1283</v>
      </c>
      <c r="C211" s="213" t="s">
        <v>1372</v>
      </c>
      <c r="D211" s="186">
        <v>0.3</v>
      </c>
      <c r="E211" s="174" t="s">
        <v>1144</v>
      </c>
      <c r="F211" s="209" t="s">
        <v>1144</v>
      </c>
      <c r="G211" s="580"/>
      <c r="H211" s="176" t="s">
        <v>49</v>
      </c>
      <c r="I211" s="176" t="s">
        <v>38</v>
      </c>
      <c r="J211" s="177" t="s">
        <v>124</v>
      </c>
      <c r="K211" s="178" t="s">
        <v>421</v>
      </c>
      <c r="L211" s="178" t="s">
        <v>421</v>
      </c>
      <c r="M211" s="178" t="s">
        <v>421</v>
      </c>
      <c r="N211" s="209" t="s">
        <v>1144</v>
      </c>
      <c r="O211" s="177"/>
      <c r="P211" s="178"/>
      <c r="Q211" s="172" t="s">
        <v>126</v>
      </c>
      <c r="R211" s="172" t="s">
        <v>1705</v>
      </c>
      <c r="S211" s="465" t="s">
        <v>852</v>
      </c>
      <c r="T211" s="349">
        <v>0</v>
      </c>
      <c r="U211" s="350">
        <f t="shared" ref="U211" si="33">T211/$G$183</f>
        <v>0</v>
      </c>
      <c r="V211" s="351"/>
      <c r="W211" s="351"/>
      <c r="X211" s="352"/>
      <c r="Y211" s="351"/>
      <c r="Z211" s="352"/>
      <c r="AA211" s="358" t="s">
        <v>1450</v>
      </c>
      <c r="AB211" s="270" t="s">
        <v>1450</v>
      </c>
      <c r="AC211" s="354" t="s">
        <v>412</v>
      </c>
      <c r="AD211" s="354" t="s">
        <v>412</v>
      </c>
      <c r="AE211" s="354" t="s">
        <v>125</v>
      </c>
      <c r="AF211" s="354" t="s">
        <v>2063</v>
      </c>
      <c r="AG211" s="354"/>
      <c r="AH211" s="270" t="s">
        <v>41</v>
      </c>
      <c r="AI211" s="270"/>
      <c r="AJ211" s="270"/>
      <c r="AK211" s="270" t="s">
        <v>1094</v>
      </c>
      <c r="AL211" s="270" t="s">
        <v>1447</v>
      </c>
      <c r="AM211" s="270" t="s">
        <v>75</v>
      </c>
      <c r="AN211" s="270"/>
      <c r="AO211" s="270"/>
      <c r="AP211" s="270" t="s">
        <v>1094</v>
      </c>
      <c r="AQ211" s="354"/>
      <c r="AR211" s="354" t="s">
        <v>2624</v>
      </c>
      <c r="AS211" s="349">
        <v>0</v>
      </c>
      <c r="AT211" s="360" t="s">
        <v>523</v>
      </c>
      <c r="AU211" s="54"/>
      <c r="AV211" s="54"/>
    </row>
    <row r="212" spans="1:48" s="40" customFormat="1" ht="154" x14ac:dyDescent="0.15">
      <c r="A212" s="302" t="s">
        <v>1250</v>
      </c>
      <c r="B212" s="213" t="s">
        <v>1283</v>
      </c>
      <c r="C212" s="213" t="s">
        <v>1372</v>
      </c>
      <c r="D212" s="186">
        <v>0.3</v>
      </c>
      <c r="E212" s="174" t="s">
        <v>1144</v>
      </c>
      <c r="F212" s="209" t="s">
        <v>1144</v>
      </c>
      <c r="G212" s="580"/>
      <c r="H212" s="176" t="s">
        <v>49</v>
      </c>
      <c r="I212" s="176" t="s">
        <v>38</v>
      </c>
      <c r="J212" s="177" t="s">
        <v>124</v>
      </c>
      <c r="K212" s="178" t="s">
        <v>421</v>
      </c>
      <c r="L212" s="178" t="s">
        <v>421</v>
      </c>
      <c r="M212" s="178" t="s">
        <v>421</v>
      </c>
      <c r="N212" s="209" t="s">
        <v>1144</v>
      </c>
      <c r="O212" s="177"/>
      <c r="P212" s="178"/>
      <c r="Q212" s="172" t="s">
        <v>126</v>
      </c>
      <c r="R212" s="172" t="s">
        <v>1705</v>
      </c>
      <c r="S212" s="465" t="s">
        <v>2254</v>
      </c>
      <c r="T212" s="349">
        <v>0</v>
      </c>
      <c r="U212" s="350">
        <f t="shared" si="31"/>
        <v>0</v>
      </c>
      <c r="V212" s="351"/>
      <c r="W212" s="351"/>
      <c r="X212" s="352"/>
      <c r="Y212" s="351"/>
      <c r="Z212" s="352"/>
      <c r="AA212" s="358" t="s">
        <v>1450</v>
      </c>
      <c r="AB212" s="270" t="s">
        <v>1450</v>
      </c>
      <c r="AC212" s="354" t="s">
        <v>412</v>
      </c>
      <c r="AD212" s="354" t="s">
        <v>412</v>
      </c>
      <c r="AE212" s="354" t="s">
        <v>269</v>
      </c>
      <c r="AF212" s="354" t="s">
        <v>2063</v>
      </c>
      <c r="AG212" s="354"/>
      <c r="AH212" s="270" t="s">
        <v>41</v>
      </c>
      <c r="AI212" s="270"/>
      <c r="AJ212" s="270"/>
      <c r="AK212" s="270" t="s">
        <v>1094</v>
      </c>
      <c r="AL212" s="270" t="s">
        <v>1447</v>
      </c>
      <c r="AM212" s="270" t="s">
        <v>75</v>
      </c>
      <c r="AN212" s="270" t="s">
        <v>2260</v>
      </c>
      <c r="AO212" s="270"/>
      <c r="AP212" s="270" t="s">
        <v>1094</v>
      </c>
      <c r="AQ212" s="354"/>
      <c r="AR212" s="354" t="s">
        <v>2624</v>
      </c>
      <c r="AS212" s="349">
        <v>0</v>
      </c>
      <c r="AT212" s="360" t="s">
        <v>523</v>
      </c>
      <c r="AU212" s="54"/>
      <c r="AV212" s="54"/>
    </row>
    <row r="213" spans="1:48" s="40" customFormat="1" ht="154" x14ac:dyDescent="0.15">
      <c r="A213" s="302" t="s">
        <v>1250</v>
      </c>
      <c r="B213" s="213" t="s">
        <v>1283</v>
      </c>
      <c r="C213" s="213" t="s">
        <v>1372</v>
      </c>
      <c r="D213" s="186">
        <v>0.3</v>
      </c>
      <c r="E213" s="174" t="s">
        <v>1144</v>
      </c>
      <c r="F213" s="209" t="s">
        <v>1144</v>
      </c>
      <c r="G213" s="580"/>
      <c r="H213" s="176" t="s">
        <v>49</v>
      </c>
      <c r="I213" s="176" t="s">
        <v>38</v>
      </c>
      <c r="J213" s="177" t="s">
        <v>124</v>
      </c>
      <c r="K213" s="178" t="s">
        <v>421</v>
      </c>
      <c r="L213" s="178" t="s">
        <v>421</v>
      </c>
      <c r="M213" s="178" t="s">
        <v>421</v>
      </c>
      <c r="N213" s="209" t="s">
        <v>1144</v>
      </c>
      <c r="O213" s="177"/>
      <c r="P213" s="178"/>
      <c r="Q213" s="172" t="s">
        <v>126</v>
      </c>
      <c r="R213" s="172" t="s">
        <v>1705</v>
      </c>
      <c r="S213" s="465" t="s">
        <v>854</v>
      </c>
      <c r="T213" s="349">
        <v>0</v>
      </c>
      <c r="U213" s="350">
        <f t="shared" si="31"/>
        <v>0</v>
      </c>
      <c r="V213" s="351"/>
      <c r="W213" s="351"/>
      <c r="X213" s="352"/>
      <c r="Y213" s="351"/>
      <c r="Z213" s="352"/>
      <c r="AA213" s="358" t="s">
        <v>1450</v>
      </c>
      <c r="AB213" s="270" t="s">
        <v>1450</v>
      </c>
      <c r="AC213" s="354" t="s">
        <v>412</v>
      </c>
      <c r="AD213" s="354" t="s">
        <v>412</v>
      </c>
      <c r="AE213" s="354" t="s">
        <v>125</v>
      </c>
      <c r="AF213" s="354" t="s">
        <v>2063</v>
      </c>
      <c r="AG213" s="354"/>
      <c r="AH213" s="270" t="s">
        <v>41</v>
      </c>
      <c r="AI213" s="270"/>
      <c r="AJ213" s="270"/>
      <c r="AK213" s="270" t="s">
        <v>1094</v>
      </c>
      <c r="AL213" s="270" t="s">
        <v>1447</v>
      </c>
      <c r="AM213" s="270" t="s">
        <v>75</v>
      </c>
      <c r="AN213" s="270"/>
      <c r="AO213" s="270"/>
      <c r="AP213" s="270" t="s">
        <v>1094</v>
      </c>
      <c r="AQ213" s="354"/>
      <c r="AR213" s="354" t="s">
        <v>2624</v>
      </c>
      <c r="AS213" s="349">
        <v>0</v>
      </c>
      <c r="AT213" s="360" t="s">
        <v>523</v>
      </c>
      <c r="AU213" s="54"/>
      <c r="AV213" s="54"/>
    </row>
    <row r="214" spans="1:48" s="40" customFormat="1" ht="154" x14ac:dyDescent="0.15">
      <c r="A214" s="302" t="s">
        <v>1250</v>
      </c>
      <c r="B214" s="213" t="s">
        <v>1283</v>
      </c>
      <c r="C214" s="213" t="s">
        <v>1372</v>
      </c>
      <c r="D214" s="186">
        <v>0.3</v>
      </c>
      <c r="E214" s="174" t="s">
        <v>1144</v>
      </c>
      <c r="F214" s="209" t="s">
        <v>1144</v>
      </c>
      <c r="G214" s="580"/>
      <c r="H214" s="176" t="s">
        <v>49</v>
      </c>
      <c r="I214" s="176" t="s">
        <v>38</v>
      </c>
      <c r="J214" s="177" t="s">
        <v>124</v>
      </c>
      <c r="K214" s="178" t="s">
        <v>421</v>
      </c>
      <c r="L214" s="178" t="s">
        <v>421</v>
      </c>
      <c r="M214" s="178" t="s">
        <v>421</v>
      </c>
      <c r="N214" s="209" t="s">
        <v>1144</v>
      </c>
      <c r="O214" s="177"/>
      <c r="P214" s="178"/>
      <c r="Q214" s="172" t="s">
        <v>126</v>
      </c>
      <c r="R214" s="172" t="s">
        <v>1705</v>
      </c>
      <c r="S214" s="465" t="s">
        <v>857</v>
      </c>
      <c r="T214" s="349">
        <v>0</v>
      </c>
      <c r="U214" s="350">
        <f t="shared" si="31"/>
        <v>0</v>
      </c>
      <c r="V214" s="351"/>
      <c r="W214" s="351"/>
      <c r="X214" s="352"/>
      <c r="Y214" s="351"/>
      <c r="Z214" s="352"/>
      <c r="AA214" s="270" t="s">
        <v>1518</v>
      </c>
      <c r="AB214" s="353">
        <v>250000</v>
      </c>
      <c r="AC214" s="354" t="s">
        <v>412</v>
      </c>
      <c r="AD214" s="354" t="s">
        <v>412</v>
      </c>
      <c r="AE214" s="354" t="s">
        <v>125</v>
      </c>
      <c r="AF214" s="354" t="s">
        <v>2063</v>
      </c>
      <c r="AG214" s="354"/>
      <c r="AH214" s="270" t="s">
        <v>41</v>
      </c>
      <c r="AI214" s="270"/>
      <c r="AJ214" s="270"/>
      <c r="AK214" s="270" t="s">
        <v>1094</v>
      </c>
      <c r="AL214" s="270" t="s">
        <v>1446</v>
      </c>
      <c r="AM214" s="270" t="s">
        <v>75</v>
      </c>
      <c r="AN214" s="270"/>
      <c r="AO214" s="270"/>
      <c r="AP214" s="270" t="s">
        <v>1094</v>
      </c>
      <c r="AQ214" s="354"/>
      <c r="AR214" s="354" t="s">
        <v>2624</v>
      </c>
      <c r="AS214" s="349">
        <v>0</v>
      </c>
      <c r="AT214" s="360" t="s">
        <v>523</v>
      </c>
      <c r="AU214" s="54"/>
      <c r="AV214" s="54"/>
    </row>
    <row r="215" spans="1:48" s="40" customFormat="1" ht="154" x14ac:dyDescent="0.15">
      <c r="A215" s="302" t="s">
        <v>1250</v>
      </c>
      <c r="B215" s="213" t="s">
        <v>1283</v>
      </c>
      <c r="C215" s="213" t="s">
        <v>1372</v>
      </c>
      <c r="D215" s="186">
        <v>0.3</v>
      </c>
      <c r="E215" s="174" t="s">
        <v>1144</v>
      </c>
      <c r="F215" s="209" t="s">
        <v>1144</v>
      </c>
      <c r="G215" s="580"/>
      <c r="H215" s="176" t="s">
        <v>49</v>
      </c>
      <c r="I215" s="176" t="s">
        <v>38</v>
      </c>
      <c r="J215" s="177" t="s">
        <v>124</v>
      </c>
      <c r="K215" s="178" t="s">
        <v>421</v>
      </c>
      <c r="L215" s="178" t="s">
        <v>421</v>
      </c>
      <c r="M215" s="178" t="s">
        <v>421</v>
      </c>
      <c r="N215" s="209" t="s">
        <v>1144</v>
      </c>
      <c r="O215" s="177"/>
      <c r="P215" s="178"/>
      <c r="Q215" s="172" t="s">
        <v>126</v>
      </c>
      <c r="R215" s="172" t="s">
        <v>1705</v>
      </c>
      <c r="S215" s="465" t="s">
        <v>858</v>
      </c>
      <c r="T215" s="349">
        <v>0</v>
      </c>
      <c r="U215" s="350">
        <f t="shared" si="31"/>
        <v>0</v>
      </c>
      <c r="V215" s="351"/>
      <c r="W215" s="351"/>
      <c r="X215" s="352"/>
      <c r="Y215" s="351"/>
      <c r="Z215" s="352"/>
      <c r="AA215" s="270" t="s">
        <v>1518</v>
      </c>
      <c r="AB215" s="353">
        <v>250000</v>
      </c>
      <c r="AC215" s="354" t="s">
        <v>412</v>
      </c>
      <c r="AD215" s="354" t="s">
        <v>412</v>
      </c>
      <c r="AE215" s="354" t="s">
        <v>125</v>
      </c>
      <c r="AF215" s="354" t="s">
        <v>2063</v>
      </c>
      <c r="AG215" s="354"/>
      <c r="AH215" s="270" t="s">
        <v>41</v>
      </c>
      <c r="AI215" s="270"/>
      <c r="AJ215" s="270"/>
      <c r="AK215" s="270" t="s">
        <v>1094</v>
      </c>
      <c r="AL215" s="270" t="s">
        <v>1446</v>
      </c>
      <c r="AM215" s="270" t="s">
        <v>75</v>
      </c>
      <c r="AN215" s="270"/>
      <c r="AO215" s="270"/>
      <c r="AP215" s="270" t="s">
        <v>1094</v>
      </c>
      <c r="AQ215" s="354"/>
      <c r="AR215" s="354" t="s">
        <v>2624</v>
      </c>
      <c r="AS215" s="349">
        <v>0</v>
      </c>
      <c r="AT215" s="360" t="s">
        <v>523</v>
      </c>
      <c r="AU215" s="54"/>
      <c r="AV215" s="54"/>
    </row>
    <row r="216" spans="1:48" s="40" customFormat="1" ht="154" x14ac:dyDescent="0.15">
      <c r="A216" s="302" t="s">
        <v>1250</v>
      </c>
      <c r="B216" s="213" t="s">
        <v>1283</v>
      </c>
      <c r="C216" s="213" t="s">
        <v>1372</v>
      </c>
      <c r="D216" s="186">
        <v>0.3</v>
      </c>
      <c r="E216" s="174" t="s">
        <v>1144</v>
      </c>
      <c r="F216" s="209" t="s">
        <v>1144</v>
      </c>
      <c r="G216" s="580"/>
      <c r="H216" s="176" t="s">
        <v>49</v>
      </c>
      <c r="I216" s="176" t="s">
        <v>38</v>
      </c>
      <c r="J216" s="177" t="s">
        <v>124</v>
      </c>
      <c r="K216" s="178" t="s">
        <v>421</v>
      </c>
      <c r="L216" s="178" t="s">
        <v>421</v>
      </c>
      <c r="M216" s="178" t="s">
        <v>421</v>
      </c>
      <c r="N216" s="209" t="s">
        <v>1144</v>
      </c>
      <c r="O216" s="177"/>
      <c r="P216" s="178"/>
      <c r="Q216" s="172" t="s">
        <v>126</v>
      </c>
      <c r="R216" s="172" t="s">
        <v>1705</v>
      </c>
      <c r="S216" s="465" t="s">
        <v>859</v>
      </c>
      <c r="T216" s="349">
        <v>0</v>
      </c>
      <c r="U216" s="350">
        <f t="shared" si="31"/>
        <v>0</v>
      </c>
      <c r="V216" s="351"/>
      <c r="W216" s="351"/>
      <c r="X216" s="352"/>
      <c r="Y216" s="351"/>
      <c r="Z216" s="352"/>
      <c r="AA216" s="358" t="s">
        <v>1450</v>
      </c>
      <c r="AB216" s="270" t="s">
        <v>1450</v>
      </c>
      <c r="AC216" s="354" t="s">
        <v>412</v>
      </c>
      <c r="AD216" s="354" t="s">
        <v>412</v>
      </c>
      <c r="AE216" s="354" t="s">
        <v>125</v>
      </c>
      <c r="AF216" s="354" t="s">
        <v>2063</v>
      </c>
      <c r="AG216" s="354"/>
      <c r="AH216" s="270" t="s">
        <v>41</v>
      </c>
      <c r="AI216" s="270"/>
      <c r="AJ216" s="270"/>
      <c r="AK216" s="270" t="s">
        <v>1094</v>
      </c>
      <c r="AL216" s="270" t="s">
        <v>1447</v>
      </c>
      <c r="AM216" s="270" t="s">
        <v>75</v>
      </c>
      <c r="AN216" s="270"/>
      <c r="AO216" s="270"/>
      <c r="AP216" s="270" t="s">
        <v>1094</v>
      </c>
      <c r="AQ216" s="354"/>
      <c r="AR216" s="354" t="s">
        <v>2624</v>
      </c>
      <c r="AS216" s="349">
        <v>0</v>
      </c>
      <c r="AT216" s="360" t="s">
        <v>523</v>
      </c>
      <c r="AU216" s="54"/>
      <c r="AV216" s="54"/>
    </row>
    <row r="217" spans="1:48" s="40" customFormat="1" ht="154" x14ac:dyDescent="0.15">
      <c r="A217" s="302" t="s">
        <v>1250</v>
      </c>
      <c r="B217" s="213" t="s">
        <v>1283</v>
      </c>
      <c r="C217" s="213" t="s">
        <v>1372</v>
      </c>
      <c r="D217" s="186">
        <v>0.3</v>
      </c>
      <c r="E217" s="174" t="s">
        <v>1144</v>
      </c>
      <c r="F217" s="209" t="s">
        <v>1144</v>
      </c>
      <c r="G217" s="580"/>
      <c r="H217" s="176" t="s">
        <v>49</v>
      </c>
      <c r="I217" s="176" t="s">
        <v>38</v>
      </c>
      <c r="J217" s="177" t="s">
        <v>124</v>
      </c>
      <c r="K217" s="178" t="s">
        <v>421</v>
      </c>
      <c r="L217" s="178" t="s">
        <v>421</v>
      </c>
      <c r="M217" s="178" t="s">
        <v>421</v>
      </c>
      <c r="N217" s="209" t="s">
        <v>1144</v>
      </c>
      <c r="O217" s="177"/>
      <c r="P217" s="178"/>
      <c r="Q217" s="172" t="s">
        <v>126</v>
      </c>
      <c r="R217" s="172" t="s">
        <v>1705</v>
      </c>
      <c r="S217" s="465" t="s">
        <v>860</v>
      </c>
      <c r="T217" s="349">
        <v>0</v>
      </c>
      <c r="U217" s="350">
        <f t="shared" si="31"/>
        <v>0</v>
      </c>
      <c r="V217" s="351"/>
      <c r="W217" s="351"/>
      <c r="X217" s="352"/>
      <c r="Y217" s="351"/>
      <c r="Z217" s="352"/>
      <c r="AA217" s="270" t="s">
        <v>1518</v>
      </c>
      <c r="AB217" s="353">
        <v>250000</v>
      </c>
      <c r="AC217" s="354" t="s">
        <v>412</v>
      </c>
      <c r="AD217" s="354" t="s">
        <v>412</v>
      </c>
      <c r="AE217" s="354" t="s">
        <v>125</v>
      </c>
      <c r="AF217" s="354" t="s">
        <v>2063</v>
      </c>
      <c r="AG217" s="354"/>
      <c r="AH217" s="270" t="s">
        <v>41</v>
      </c>
      <c r="AI217" s="270"/>
      <c r="AJ217" s="270"/>
      <c r="AK217" s="270" t="s">
        <v>1094</v>
      </c>
      <c r="AL217" s="270" t="s">
        <v>1446</v>
      </c>
      <c r="AM217" s="270" t="s">
        <v>75</v>
      </c>
      <c r="AN217" s="270"/>
      <c r="AO217" s="270"/>
      <c r="AP217" s="270" t="s">
        <v>1094</v>
      </c>
      <c r="AQ217" s="354"/>
      <c r="AR217" s="354" t="s">
        <v>2624</v>
      </c>
      <c r="AS217" s="349">
        <v>0</v>
      </c>
      <c r="AT217" s="360" t="s">
        <v>523</v>
      </c>
      <c r="AU217" s="54"/>
      <c r="AV217" s="54"/>
    </row>
    <row r="218" spans="1:48" s="40" customFormat="1" ht="154" x14ac:dyDescent="0.15">
      <c r="A218" s="302" t="s">
        <v>1250</v>
      </c>
      <c r="B218" s="213" t="s">
        <v>1283</v>
      </c>
      <c r="C218" s="213" t="s">
        <v>1372</v>
      </c>
      <c r="D218" s="186">
        <v>0.3</v>
      </c>
      <c r="E218" s="174" t="s">
        <v>1144</v>
      </c>
      <c r="F218" s="209" t="s">
        <v>1144</v>
      </c>
      <c r="G218" s="580"/>
      <c r="H218" s="176" t="s">
        <v>49</v>
      </c>
      <c r="I218" s="176" t="s">
        <v>38</v>
      </c>
      <c r="J218" s="177" t="s">
        <v>124</v>
      </c>
      <c r="K218" s="178" t="s">
        <v>421</v>
      </c>
      <c r="L218" s="178" t="s">
        <v>421</v>
      </c>
      <c r="M218" s="178" t="s">
        <v>421</v>
      </c>
      <c r="N218" s="209" t="s">
        <v>1144</v>
      </c>
      <c r="O218" s="177"/>
      <c r="P218" s="178"/>
      <c r="Q218" s="172" t="s">
        <v>126</v>
      </c>
      <c r="R218" s="172" t="s">
        <v>1705</v>
      </c>
      <c r="S218" s="465" t="s">
        <v>862</v>
      </c>
      <c r="T218" s="349">
        <v>0</v>
      </c>
      <c r="U218" s="350">
        <f t="shared" si="31"/>
        <v>0</v>
      </c>
      <c r="V218" s="351"/>
      <c r="W218" s="351"/>
      <c r="X218" s="352"/>
      <c r="Y218" s="351"/>
      <c r="Z218" s="352"/>
      <c r="AA218" s="358" t="s">
        <v>1450</v>
      </c>
      <c r="AB218" s="270" t="s">
        <v>1450</v>
      </c>
      <c r="AC218" s="354" t="s">
        <v>412</v>
      </c>
      <c r="AD218" s="354" t="s">
        <v>412</v>
      </c>
      <c r="AE218" s="354" t="s">
        <v>125</v>
      </c>
      <c r="AF218" s="354" t="s">
        <v>2063</v>
      </c>
      <c r="AG218" s="354"/>
      <c r="AH218" s="270" t="s">
        <v>41</v>
      </c>
      <c r="AI218" s="270"/>
      <c r="AJ218" s="270"/>
      <c r="AK218" s="270" t="s">
        <v>1094</v>
      </c>
      <c r="AL218" s="270" t="s">
        <v>1447</v>
      </c>
      <c r="AM218" s="270" t="s">
        <v>75</v>
      </c>
      <c r="AN218" s="270"/>
      <c r="AO218" s="270"/>
      <c r="AP218" s="270" t="s">
        <v>1094</v>
      </c>
      <c r="AQ218" s="354"/>
      <c r="AR218" s="354" t="s">
        <v>2624</v>
      </c>
      <c r="AS218" s="349">
        <v>0</v>
      </c>
      <c r="AT218" s="360" t="s">
        <v>523</v>
      </c>
      <c r="AU218" s="54"/>
      <c r="AV218" s="54"/>
    </row>
    <row r="219" spans="1:48" s="40" customFormat="1" ht="154" x14ac:dyDescent="0.15">
      <c r="A219" s="302" t="s">
        <v>1250</v>
      </c>
      <c r="B219" s="213" t="s">
        <v>1283</v>
      </c>
      <c r="C219" s="213" t="s">
        <v>1372</v>
      </c>
      <c r="D219" s="186">
        <v>0.3</v>
      </c>
      <c r="E219" s="174" t="s">
        <v>1144</v>
      </c>
      <c r="F219" s="209" t="s">
        <v>1144</v>
      </c>
      <c r="G219" s="580"/>
      <c r="H219" s="176" t="s">
        <v>49</v>
      </c>
      <c r="I219" s="176" t="s">
        <v>38</v>
      </c>
      <c r="J219" s="177" t="s">
        <v>124</v>
      </c>
      <c r="K219" s="178" t="s">
        <v>421</v>
      </c>
      <c r="L219" s="178" t="s">
        <v>421</v>
      </c>
      <c r="M219" s="178" t="s">
        <v>421</v>
      </c>
      <c r="N219" s="209" t="s">
        <v>1144</v>
      </c>
      <c r="O219" s="177"/>
      <c r="P219" s="178"/>
      <c r="Q219" s="172" t="s">
        <v>126</v>
      </c>
      <c r="R219" s="172" t="s">
        <v>1705</v>
      </c>
      <c r="S219" s="465" t="s">
        <v>863</v>
      </c>
      <c r="T219" s="349">
        <v>0</v>
      </c>
      <c r="U219" s="350">
        <f t="shared" si="31"/>
        <v>0</v>
      </c>
      <c r="V219" s="351"/>
      <c r="W219" s="351"/>
      <c r="X219" s="352"/>
      <c r="Y219" s="351"/>
      <c r="Z219" s="352"/>
      <c r="AA219" s="270" t="s">
        <v>1598</v>
      </c>
      <c r="AB219" s="353">
        <v>250000</v>
      </c>
      <c r="AC219" s="354" t="s">
        <v>412</v>
      </c>
      <c r="AD219" s="354" t="s">
        <v>412</v>
      </c>
      <c r="AE219" s="354" t="s">
        <v>125</v>
      </c>
      <c r="AF219" s="354" t="s">
        <v>2063</v>
      </c>
      <c r="AG219" s="354"/>
      <c r="AH219" s="270" t="s">
        <v>41</v>
      </c>
      <c r="AI219" s="270"/>
      <c r="AJ219" s="270"/>
      <c r="AK219" s="270" t="s">
        <v>1094</v>
      </c>
      <c r="AL219" s="270" t="s">
        <v>1446</v>
      </c>
      <c r="AM219" s="270" t="s">
        <v>75</v>
      </c>
      <c r="AN219" s="270"/>
      <c r="AO219" s="270"/>
      <c r="AP219" s="270" t="s">
        <v>1094</v>
      </c>
      <c r="AQ219" s="354"/>
      <c r="AR219" s="354" t="s">
        <v>2624</v>
      </c>
      <c r="AS219" s="349">
        <v>0</v>
      </c>
      <c r="AT219" s="360" t="s">
        <v>523</v>
      </c>
      <c r="AU219" s="54"/>
      <c r="AV219" s="54"/>
    </row>
    <row r="220" spans="1:48" s="40" customFormat="1" ht="154" x14ac:dyDescent="0.15">
      <c r="A220" s="302" t="s">
        <v>1250</v>
      </c>
      <c r="B220" s="213" t="s">
        <v>1283</v>
      </c>
      <c r="C220" s="213" t="s">
        <v>1372</v>
      </c>
      <c r="D220" s="186">
        <v>0.3</v>
      </c>
      <c r="E220" s="174" t="s">
        <v>1144</v>
      </c>
      <c r="F220" s="209" t="s">
        <v>1144</v>
      </c>
      <c r="G220" s="580"/>
      <c r="H220" s="176" t="s">
        <v>49</v>
      </c>
      <c r="I220" s="176" t="s">
        <v>38</v>
      </c>
      <c r="J220" s="177" t="s">
        <v>124</v>
      </c>
      <c r="K220" s="178" t="s">
        <v>421</v>
      </c>
      <c r="L220" s="178" t="s">
        <v>421</v>
      </c>
      <c r="M220" s="178" t="s">
        <v>421</v>
      </c>
      <c r="N220" s="209" t="s">
        <v>1144</v>
      </c>
      <c r="O220" s="177"/>
      <c r="P220" s="178"/>
      <c r="Q220" s="172" t="s">
        <v>126</v>
      </c>
      <c r="R220" s="172" t="s">
        <v>1705</v>
      </c>
      <c r="S220" s="465" t="s">
        <v>1858</v>
      </c>
      <c r="T220" s="349">
        <f>SUM(V220:Z220)</f>
        <v>66687494.799999997</v>
      </c>
      <c r="U220" s="350">
        <f t="shared" ref="U220" si="34">T220/$G$183</f>
        <v>0.16671873700000001</v>
      </c>
      <c r="V220" s="351">
        <v>16671873.699999999</v>
      </c>
      <c r="W220" s="351">
        <v>16671873.699999999</v>
      </c>
      <c r="X220" s="351">
        <v>16671873.699999999</v>
      </c>
      <c r="Y220" s="351">
        <v>16671873.699999999</v>
      </c>
      <c r="Z220" s="352"/>
      <c r="AA220" s="358" t="s">
        <v>1450</v>
      </c>
      <c r="AB220" s="270" t="s">
        <v>1450</v>
      </c>
      <c r="AC220" s="354" t="s">
        <v>412</v>
      </c>
      <c r="AD220" s="354" t="s">
        <v>412</v>
      </c>
      <c r="AE220" s="270" t="s">
        <v>141</v>
      </c>
      <c r="AF220" s="354" t="s">
        <v>2063</v>
      </c>
      <c r="AG220" s="354"/>
      <c r="AH220" s="270" t="s">
        <v>35</v>
      </c>
      <c r="AI220" s="270" t="s">
        <v>2017</v>
      </c>
      <c r="AJ220" s="270">
        <v>2024</v>
      </c>
      <c r="AK220" s="270" t="s">
        <v>1860</v>
      </c>
      <c r="AL220" s="270" t="s">
        <v>1450</v>
      </c>
      <c r="AM220" s="270" t="s">
        <v>75</v>
      </c>
      <c r="AN220" s="270" t="s">
        <v>1859</v>
      </c>
      <c r="AO220" s="270" t="s">
        <v>425</v>
      </c>
      <c r="AP220" s="270" t="s">
        <v>1997</v>
      </c>
      <c r="AQ220" s="354" t="s">
        <v>2068</v>
      </c>
      <c r="AR220" s="354" t="s">
        <v>2624</v>
      </c>
      <c r="AS220" s="349">
        <v>216734359.16999999</v>
      </c>
      <c r="AT220" s="360" t="s">
        <v>1861</v>
      </c>
      <c r="AU220" s="54"/>
      <c r="AV220" s="54"/>
    </row>
    <row r="221" spans="1:48" s="40" customFormat="1" ht="56" x14ac:dyDescent="0.15">
      <c r="A221" s="302" t="s">
        <v>1250</v>
      </c>
      <c r="B221" s="213" t="s">
        <v>1283</v>
      </c>
      <c r="C221" s="213" t="s">
        <v>1372</v>
      </c>
      <c r="D221" s="186">
        <v>0.3</v>
      </c>
      <c r="E221" s="174" t="s">
        <v>1144</v>
      </c>
      <c r="F221" s="209" t="s">
        <v>1144</v>
      </c>
      <c r="G221" s="580"/>
      <c r="H221" s="176" t="s">
        <v>49</v>
      </c>
      <c r="I221" s="176" t="s">
        <v>38</v>
      </c>
      <c r="J221" s="177" t="s">
        <v>124</v>
      </c>
      <c r="K221" s="178" t="s">
        <v>421</v>
      </c>
      <c r="L221" s="178" t="s">
        <v>421</v>
      </c>
      <c r="M221" s="178" t="s">
        <v>421</v>
      </c>
      <c r="N221" s="209" t="s">
        <v>1144</v>
      </c>
      <c r="O221" s="177"/>
      <c r="P221" s="178"/>
      <c r="Q221" s="172" t="s">
        <v>126</v>
      </c>
      <c r="R221" s="172" t="s">
        <v>1893</v>
      </c>
      <c r="S221" s="465" t="s">
        <v>2439</v>
      </c>
      <c r="T221" s="349">
        <f>SUM(V221:Z221)</f>
        <v>645444.27059546113</v>
      </c>
      <c r="U221" s="350">
        <f t="shared" si="31"/>
        <v>1.6136106764886528E-3</v>
      </c>
      <c r="V221" s="351"/>
      <c r="W221" s="351">
        <v>0</v>
      </c>
      <c r="X221" s="351">
        <v>0</v>
      </c>
      <c r="Y221" s="351">
        <v>174004.80101422113</v>
      </c>
      <c r="Z221" s="351">
        <v>471439.46958124003</v>
      </c>
      <c r="AA221" s="358" t="s">
        <v>1450</v>
      </c>
      <c r="AB221" s="270" t="s">
        <v>1450</v>
      </c>
      <c r="AC221" s="354" t="s">
        <v>412</v>
      </c>
      <c r="AD221" s="354" t="s">
        <v>412</v>
      </c>
      <c r="AE221" s="270" t="s">
        <v>1036</v>
      </c>
      <c r="AF221" s="354" t="s">
        <v>2065</v>
      </c>
      <c r="AG221" s="354"/>
      <c r="AH221" s="270" t="s">
        <v>35</v>
      </c>
      <c r="AI221" s="270">
        <v>2024</v>
      </c>
      <c r="AJ221" s="270">
        <v>2025</v>
      </c>
      <c r="AK221" s="270" t="s">
        <v>2440</v>
      </c>
      <c r="AL221" s="270" t="s">
        <v>1450</v>
      </c>
      <c r="AM221" s="270" t="s">
        <v>75</v>
      </c>
      <c r="AN221" s="270" t="s">
        <v>2441</v>
      </c>
      <c r="AO221" s="270" t="s">
        <v>424</v>
      </c>
      <c r="AP221" s="270" t="s">
        <v>1997</v>
      </c>
      <c r="AQ221" s="354" t="s">
        <v>2068</v>
      </c>
      <c r="AR221" s="354" t="s">
        <v>2624</v>
      </c>
      <c r="AS221" s="349">
        <v>645444.27059546113</v>
      </c>
      <c r="AT221" s="360" t="s">
        <v>2427</v>
      </c>
      <c r="AU221" s="54"/>
      <c r="AV221" s="54"/>
    </row>
    <row r="222" spans="1:48" s="40" customFormat="1" ht="154" x14ac:dyDescent="0.15">
      <c r="A222" s="302" t="s">
        <v>1250</v>
      </c>
      <c r="B222" s="213" t="s">
        <v>1283</v>
      </c>
      <c r="C222" s="213" t="s">
        <v>1372</v>
      </c>
      <c r="D222" s="186">
        <v>0.3</v>
      </c>
      <c r="E222" s="174" t="s">
        <v>1144</v>
      </c>
      <c r="F222" s="209" t="s">
        <v>1144</v>
      </c>
      <c r="G222" s="580"/>
      <c r="H222" s="176" t="s">
        <v>49</v>
      </c>
      <c r="I222" s="176" t="s">
        <v>38</v>
      </c>
      <c r="J222" s="177" t="s">
        <v>124</v>
      </c>
      <c r="K222" s="178" t="s">
        <v>421</v>
      </c>
      <c r="L222" s="178" t="s">
        <v>421</v>
      </c>
      <c r="M222" s="178" t="s">
        <v>421</v>
      </c>
      <c r="N222" s="209" t="s">
        <v>1144</v>
      </c>
      <c r="O222" s="177"/>
      <c r="P222" s="178"/>
      <c r="Q222" s="172" t="s">
        <v>126</v>
      </c>
      <c r="R222" s="172" t="s">
        <v>1705</v>
      </c>
      <c r="S222" s="465" t="s">
        <v>1902</v>
      </c>
      <c r="T222" s="349">
        <v>2858998.68</v>
      </c>
      <c r="U222" s="350">
        <f t="shared" si="31"/>
        <v>7.1474967000000004E-3</v>
      </c>
      <c r="V222" s="351"/>
      <c r="W222" s="351">
        <v>715338.1</v>
      </c>
      <c r="X222" s="352"/>
      <c r="Y222" s="351"/>
      <c r="Z222" s="352"/>
      <c r="AA222" s="358" t="s">
        <v>1450</v>
      </c>
      <c r="AB222" s="270" t="s">
        <v>1450</v>
      </c>
      <c r="AC222" s="354" t="s">
        <v>412</v>
      </c>
      <c r="AD222" s="354" t="s">
        <v>412</v>
      </c>
      <c r="AE222" s="270" t="s">
        <v>141</v>
      </c>
      <c r="AF222" s="354" t="s">
        <v>2063</v>
      </c>
      <c r="AG222" s="354"/>
      <c r="AH222" s="270" t="s">
        <v>35</v>
      </c>
      <c r="AI222" s="270" t="s">
        <v>2017</v>
      </c>
      <c r="AJ222" s="270">
        <v>2024</v>
      </c>
      <c r="AK222" s="270" t="s">
        <v>1903</v>
      </c>
      <c r="AL222" s="270" t="s">
        <v>1450</v>
      </c>
      <c r="AM222" s="270" t="s">
        <v>75</v>
      </c>
      <c r="AN222" s="270" t="s">
        <v>361</v>
      </c>
      <c r="AO222" s="270" t="s">
        <v>424</v>
      </c>
      <c r="AP222" s="270" t="s">
        <v>1996</v>
      </c>
      <c r="AQ222" s="354" t="s">
        <v>2068</v>
      </c>
      <c r="AR222" s="354" t="s">
        <v>2624</v>
      </c>
      <c r="AS222" s="349">
        <v>2858998.68</v>
      </c>
      <c r="AT222" s="360" t="s">
        <v>1904</v>
      </c>
      <c r="AU222" s="54"/>
      <c r="AV222" s="54"/>
    </row>
    <row r="223" spans="1:48" s="40" customFormat="1" ht="154" x14ac:dyDescent="0.15">
      <c r="A223" s="302" t="s">
        <v>1250</v>
      </c>
      <c r="B223" s="213" t="s">
        <v>1283</v>
      </c>
      <c r="C223" s="213" t="s">
        <v>1372</v>
      </c>
      <c r="D223" s="186">
        <v>0.3</v>
      </c>
      <c r="E223" s="174" t="s">
        <v>1144</v>
      </c>
      <c r="F223" s="209" t="s">
        <v>1144</v>
      </c>
      <c r="G223" s="580"/>
      <c r="H223" s="176" t="s">
        <v>49</v>
      </c>
      <c r="I223" s="176" t="s">
        <v>38</v>
      </c>
      <c r="J223" s="177" t="s">
        <v>124</v>
      </c>
      <c r="K223" s="178" t="s">
        <v>421</v>
      </c>
      <c r="L223" s="178" t="s">
        <v>421</v>
      </c>
      <c r="M223" s="178" t="s">
        <v>421</v>
      </c>
      <c r="N223" s="209" t="s">
        <v>1144</v>
      </c>
      <c r="O223" s="177"/>
      <c r="P223" s="178"/>
      <c r="Q223" s="172" t="s">
        <v>126</v>
      </c>
      <c r="R223" s="172" t="s">
        <v>1705</v>
      </c>
      <c r="S223" s="465" t="s">
        <v>865</v>
      </c>
      <c r="T223" s="349">
        <v>0</v>
      </c>
      <c r="U223" s="350">
        <f t="shared" si="31"/>
        <v>0</v>
      </c>
      <c r="V223" s="351"/>
      <c r="W223" s="351"/>
      <c r="X223" s="352"/>
      <c r="Y223" s="351"/>
      <c r="Z223" s="352"/>
      <c r="AA223" s="358" t="s">
        <v>1450</v>
      </c>
      <c r="AB223" s="270" t="s">
        <v>1450</v>
      </c>
      <c r="AC223" s="354" t="s">
        <v>412</v>
      </c>
      <c r="AD223" s="354" t="s">
        <v>412</v>
      </c>
      <c r="AE223" s="354" t="s">
        <v>125</v>
      </c>
      <c r="AF223" s="354" t="s">
        <v>2063</v>
      </c>
      <c r="AG223" s="354"/>
      <c r="AH223" s="270" t="s">
        <v>41</v>
      </c>
      <c r="AI223" s="270"/>
      <c r="AJ223" s="270"/>
      <c r="AK223" s="270" t="s">
        <v>1094</v>
      </c>
      <c r="AL223" s="270" t="s">
        <v>1447</v>
      </c>
      <c r="AM223" s="270" t="s">
        <v>75</v>
      </c>
      <c r="AN223" s="270"/>
      <c r="AO223" s="270"/>
      <c r="AP223" s="270" t="s">
        <v>1094</v>
      </c>
      <c r="AQ223" s="354"/>
      <c r="AR223" s="354" t="s">
        <v>2624</v>
      </c>
      <c r="AS223" s="349">
        <v>0</v>
      </c>
      <c r="AT223" s="360" t="s">
        <v>523</v>
      </c>
      <c r="AU223" s="54"/>
      <c r="AV223" s="54"/>
    </row>
    <row r="224" spans="1:48" s="40" customFormat="1" ht="154" x14ac:dyDescent="0.15">
      <c r="A224" s="302" t="s">
        <v>1250</v>
      </c>
      <c r="B224" s="213" t="s">
        <v>1283</v>
      </c>
      <c r="C224" s="213" t="s">
        <v>1372</v>
      </c>
      <c r="D224" s="186">
        <v>0.3</v>
      </c>
      <c r="E224" s="174" t="s">
        <v>1144</v>
      </c>
      <c r="F224" s="209" t="s">
        <v>1144</v>
      </c>
      <c r="G224" s="580"/>
      <c r="H224" s="176" t="s">
        <v>49</v>
      </c>
      <c r="I224" s="176" t="s">
        <v>38</v>
      </c>
      <c r="J224" s="177" t="s">
        <v>124</v>
      </c>
      <c r="K224" s="178" t="s">
        <v>421</v>
      </c>
      <c r="L224" s="178" t="s">
        <v>421</v>
      </c>
      <c r="M224" s="178" t="s">
        <v>421</v>
      </c>
      <c r="N224" s="209" t="s">
        <v>1144</v>
      </c>
      <c r="O224" s="177"/>
      <c r="P224" s="178"/>
      <c r="Q224" s="172" t="s">
        <v>126</v>
      </c>
      <c r="R224" s="172" t="s">
        <v>1705</v>
      </c>
      <c r="S224" s="465" t="s">
        <v>869</v>
      </c>
      <c r="T224" s="349">
        <v>0</v>
      </c>
      <c r="U224" s="350">
        <f t="shared" si="31"/>
        <v>0</v>
      </c>
      <c r="V224" s="351"/>
      <c r="W224" s="351"/>
      <c r="X224" s="352"/>
      <c r="Y224" s="351"/>
      <c r="Z224" s="352"/>
      <c r="AA224" s="270" t="s">
        <v>1518</v>
      </c>
      <c r="AB224" s="353">
        <v>250000</v>
      </c>
      <c r="AC224" s="354" t="s">
        <v>412</v>
      </c>
      <c r="AD224" s="354" t="s">
        <v>412</v>
      </c>
      <c r="AE224" s="354" t="s">
        <v>878</v>
      </c>
      <c r="AF224" s="354" t="s">
        <v>2062</v>
      </c>
      <c r="AG224" s="354"/>
      <c r="AH224" s="270" t="s">
        <v>41</v>
      </c>
      <c r="AI224" s="270"/>
      <c r="AJ224" s="270"/>
      <c r="AK224" s="270" t="s">
        <v>1094</v>
      </c>
      <c r="AL224" s="270" t="s">
        <v>1446</v>
      </c>
      <c r="AM224" s="270" t="s">
        <v>75</v>
      </c>
      <c r="AN224" s="270"/>
      <c r="AO224" s="270"/>
      <c r="AP224" s="270" t="s">
        <v>1094</v>
      </c>
      <c r="AQ224" s="354"/>
      <c r="AR224" s="354" t="s">
        <v>2624</v>
      </c>
      <c r="AS224" s="349">
        <v>0</v>
      </c>
      <c r="AT224" s="360" t="s">
        <v>523</v>
      </c>
      <c r="AU224" s="54"/>
      <c r="AV224" s="54"/>
    </row>
    <row r="225" spans="1:48" s="40" customFormat="1" ht="154" x14ac:dyDescent="0.15">
      <c r="A225" s="302" t="s">
        <v>1250</v>
      </c>
      <c r="B225" s="213" t="s">
        <v>1283</v>
      </c>
      <c r="C225" s="213" t="s">
        <v>1372</v>
      </c>
      <c r="D225" s="186">
        <v>0.3</v>
      </c>
      <c r="E225" s="174" t="s">
        <v>1144</v>
      </c>
      <c r="F225" s="209" t="s">
        <v>1144</v>
      </c>
      <c r="G225" s="580"/>
      <c r="H225" s="176" t="s">
        <v>49</v>
      </c>
      <c r="I225" s="176" t="s">
        <v>38</v>
      </c>
      <c r="J225" s="177" t="s">
        <v>124</v>
      </c>
      <c r="K225" s="178" t="s">
        <v>421</v>
      </c>
      <c r="L225" s="178" t="s">
        <v>421</v>
      </c>
      <c r="M225" s="178" t="s">
        <v>421</v>
      </c>
      <c r="N225" s="209" t="s">
        <v>1144</v>
      </c>
      <c r="O225" s="177"/>
      <c r="P225" s="178"/>
      <c r="Q225" s="172" t="s">
        <v>126</v>
      </c>
      <c r="R225" s="172" t="s">
        <v>1705</v>
      </c>
      <c r="S225" s="465" t="s">
        <v>870</v>
      </c>
      <c r="T225" s="349">
        <v>0</v>
      </c>
      <c r="U225" s="350">
        <f t="shared" si="31"/>
        <v>0</v>
      </c>
      <c r="V225" s="351"/>
      <c r="W225" s="351"/>
      <c r="X225" s="352"/>
      <c r="Y225" s="351"/>
      <c r="Z225" s="352"/>
      <c r="AA225" s="358" t="s">
        <v>1450</v>
      </c>
      <c r="AB225" s="270" t="s">
        <v>1450</v>
      </c>
      <c r="AC225" s="354" t="s">
        <v>412</v>
      </c>
      <c r="AD225" s="354" t="s">
        <v>412</v>
      </c>
      <c r="AE225" s="354" t="s">
        <v>878</v>
      </c>
      <c r="AF225" s="354" t="s">
        <v>2062</v>
      </c>
      <c r="AG225" s="354"/>
      <c r="AH225" s="270" t="s">
        <v>41</v>
      </c>
      <c r="AI225" s="270"/>
      <c r="AJ225" s="270"/>
      <c r="AK225" s="270" t="s">
        <v>1094</v>
      </c>
      <c r="AL225" s="270" t="s">
        <v>1447</v>
      </c>
      <c r="AM225" s="270" t="s">
        <v>75</v>
      </c>
      <c r="AN225" s="270"/>
      <c r="AO225" s="270"/>
      <c r="AP225" s="270" t="s">
        <v>1094</v>
      </c>
      <c r="AQ225" s="354"/>
      <c r="AR225" s="354" t="s">
        <v>2624</v>
      </c>
      <c r="AS225" s="349">
        <v>0</v>
      </c>
      <c r="AT225" s="360" t="s">
        <v>523</v>
      </c>
      <c r="AU225" s="54"/>
      <c r="AV225" s="54"/>
    </row>
    <row r="226" spans="1:48" s="40" customFormat="1" ht="154" x14ac:dyDescent="0.15">
      <c r="A226" s="302" t="s">
        <v>1250</v>
      </c>
      <c r="B226" s="213" t="s">
        <v>1283</v>
      </c>
      <c r="C226" s="213" t="s">
        <v>1372</v>
      </c>
      <c r="D226" s="186">
        <v>0.3</v>
      </c>
      <c r="E226" s="174" t="s">
        <v>1144</v>
      </c>
      <c r="F226" s="209" t="s">
        <v>1144</v>
      </c>
      <c r="G226" s="580"/>
      <c r="H226" s="176" t="s">
        <v>49</v>
      </c>
      <c r="I226" s="176" t="s">
        <v>38</v>
      </c>
      <c r="J226" s="177" t="s">
        <v>124</v>
      </c>
      <c r="K226" s="178" t="s">
        <v>421</v>
      </c>
      <c r="L226" s="178" t="s">
        <v>421</v>
      </c>
      <c r="M226" s="178" t="s">
        <v>421</v>
      </c>
      <c r="N226" s="209" t="s">
        <v>1144</v>
      </c>
      <c r="O226" s="177"/>
      <c r="P226" s="178"/>
      <c r="Q226" s="172" t="s">
        <v>126</v>
      </c>
      <c r="R226" s="172" t="s">
        <v>1705</v>
      </c>
      <c r="S226" s="465" t="s">
        <v>875</v>
      </c>
      <c r="T226" s="349">
        <v>0</v>
      </c>
      <c r="U226" s="350">
        <f t="shared" si="31"/>
        <v>0</v>
      </c>
      <c r="V226" s="351"/>
      <c r="W226" s="351"/>
      <c r="X226" s="352"/>
      <c r="Y226" s="351"/>
      <c r="Z226" s="352"/>
      <c r="AA226" s="358" t="s">
        <v>1450</v>
      </c>
      <c r="AB226" s="270" t="s">
        <v>1450</v>
      </c>
      <c r="AC226" s="354" t="s">
        <v>412</v>
      </c>
      <c r="AD226" s="354" t="s">
        <v>412</v>
      </c>
      <c r="AE226" s="354" t="s">
        <v>879</v>
      </c>
      <c r="AF226" s="354" t="s">
        <v>2062</v>
      </c>
      <c r="AG226" s="354"/>
      <c r="AH226" s="270" t="s">
        <v>41</v>
      </c>
      <c r="AI226" s="270"/>
      <c r="AJ226" s="270"/>
      <c r="AK226" s="270" t="s">
        <v>1094</v>
      </c>
      <c r="AL226" s="270" t="s">
        <v>1447</v>
      </c>
      <c r="AM226" s="270" t="s">
        <v>75</v>
      </c>
      <c r="AN226" s="270"/>
      <c r="AO226" s="270"/>
      <c r="AP226" s="270" t="s">
        <v>1094</v>
      </c>
      <c r="AQ226" s="354"/>
      <c r="AR226" s="354" t="s">
        <v>2624</v>
      </c>
      <c r="AS226" s="349">
        <v>0</v>
      </c>
      <c r="AT226" s="360" t="s">
        <v>523</v>
      </c>
      <c r="AU226" s="54"/>
      <c r="AV226" s="54"/>
    </row>
    <row r="227" spans="1:48" s="40" customFormat="1" ht="154" x14ac:dyDescent="0.15">
      <c r="A227" s="302" t="s">
        <v>1250</v>
      </c>
      <c r="B227" s="213" t="s">
        <v>1283</v>
      </c>
      <c r="C227" s="213" t="s">
        <v>1372</v>
      </c>
      <c r="D227" s="186">
        <v>0.3</v>
      </c>
      <c r="E227" s="174" t="s">
        <v>1144</v>
      </c>
      <c r="F227" s="209" t="s">
        <v>1144</v>
      </c>
      <c r="G227" s="580"/>
      <c r="H227" s="176" t="s">
        <v>49</v>
      </c>
      <c r="I227" s="176" t="s">
        <v>38</v>
      </c>
      <c r="J227" s="177" t="s">
        <v>124</v>
      </c>
      <c r="K227" s="178" t="s">
        <v>421</v>
      </c>
      <c r="L227" s="178" t="s">
        <v>421</v>
      </c>
      <c r="M227" s="178" t="s">
        <v>421</v>
      </c>
      <c r="N227" s="209" t="s">
        <v>1144</v>
      </c>
      <c r="O227" s="177"/>
      <c r="P227" s="178"/>
      <c r="Q227" s="172" t="s">
        <v>126</v>
      </c>
      <c r="R227" s="172" t="s">
        <v>1705</v>
      </c>
      <c r="S227" s="465" t="s">
        <v>868</v>
      </c>
      <c r="T227" s="349">
        <v>0</v>
      </c>
      <c r="U227" s="350">
        <f t="shared" si="31"/>
        <v>0</v>
      </c>
      <c r="V227" s="351"/>
      <c r="W227" s="351"/>
      <c r="X227" s="352"/>
      <c r="Y227" s="351"/>
      <c r="Z227" s="352"/>
      <c r="AA227" s="270" t="s">
        <v>1518</v>
      </c>
      <c r="AB227" s="353">
        <v>300000</v>
      </c>
      <c r="AC227" s="354" t="s">
        <v>412</v>
      </c>
      <c r="AD227" s="354" t="s">
        <v>412</v>
      </c>
      <c r="AE227" s="354" t="s">
        <v>398</v>
      </c>
      <c r="AF227" s="354" t="s">
        <v>2062</v>
      </c>
      <c r="AG227" s="354"/>
      <c r="AH227" s="270" t="s">
        <v>41</v>
      </c>
      <c r="AI227" s="270"/>
      <c r="AJ227" s="270"/>
      <c r="AK227" s="270" t="s">
        <v>1094</v>
      </c>
      <c r="AL227" s="270" t="s">
        <v>1446</v>
      </c>
      <c r="AM227" s="270" t="s">
        <v>75</v>
      </c>
      <c r="AN227" s="270"/>
      <c r="AO227" s="270"/>
      <c r="AP227" s="270" t="s">
        <v>1094</v>
      </c>
      <c r="AQ227" s="354"/>
      <c r="AR227" s="354" t="s">
        <v>2624</v>
      </c>
      <c r="AS227" s="349">
        <v>0</v>
      </c>
      <c r="AT227" s="360" t="s">
        <v>523</v>
      </c>
      <c r="AU227" s="54"/>
      <c r="AV227" s="54"/>
    </row>
    <row r="228" spans="1:48" s="40" customFormat="1" ht="154" x14ac:dyDescent="0.15">
      <c r="A228" s="302" t="s">
        <v>1250</v>
      </c>
      <c r="B228" s="213" t="s">
        <v>1283</v>
      </c>
      <c r="C228" s="213" t="s">
        <v>1372</v>
      </c>
      <c r="D228" s="186">
        <v>0.3</v>
      </c>
      <c r="E228" s="174" t="s">
        <v>1144</v>
      </c>
      <c r="F228" s="209" t="s">
        <v>1144</v>
      </c>
      <c r="G228" s="580"/>
      <c r="H228" s="176" t="s">
        <v>49</v>
      </c>
      <c r="I228" s="176" t="s">
        <v>38</v>
      </c>
      <c r="J228" s="177" t="s">
        <v>124</v>
      </c>
      <c r="K228" s="178" t="s">
        <v>421</v>
      </c>
      <c r="L228" s="178" t="s">
        <v>421</v>
      </c>
      <c r="M228" s="178" t="s">
        <v>421</v>
      </c>
      <c r="N228" s="209" t="s">
        <v>1144</v>
      </c>
      <c r="O228" s="177"/>
      <c r="P228" s="178"/>
      <c r="Q228" s="172" t="s">
        <v>126</v>
      </c>
      <c r="R228" s="172" t="s">
        <v>1705</v>
      </c>
      <c r="S228" s="465" t="s">
        <v>910</v>
      </c>
      <c r="T228" s="349">
        <v>0</v>
      </c>
      <c r="U228" s="350">
        <f t="shared" si="31"/>
        <v>0</v>
      </c>
      <c r="V228" s="351"/>
      <c r="W228" s="351"/>
      <c r="X228" s="352"/>
      <c r="Y228" s="351"/>
      <c r="Z228" s="352"/>
      <c r="AA228" s="270" t="s">
        <v>1624</v>
      </c>
      <c r="AB228" s="353">
        <v>500000</v>
      </c>
      <c r="AC228" s="354" t="s">
        <v>412</v>
      </c>
      <c r="AD228" s="354" t="s">
        <v>412</v>
      </c>
      <c r="AE228" s="354" t="s">
        <v>911</v>
      </c>
      <c r="AF228" s="354" t="s">
        <v>2062</v>
      </c>
      <c r="AG228" s="354"/>
      <c r="AH228" s="270" t="s">
        <v>41</v>
      </c>
      <c r="AI228" s="270"/>
      <c r="AJ228" s="270"/>
      <c r="AK228" s="270" t="s">
        <v>1094</v>
      </c>
      <c r="AL228" s="270" t="s">
        <v>1446</v>
      </c>
      <c r="AM228" s="270" t="s">
        <v>75</v>
      </c>
      <c r="AN228" s="270"/>
      <c r="AO228" s="270"/>
      <c r="AP228" s="270" t="s">
        <v>1094</v>
      </c>
      <c r="AQ228" s="354"/>
      <c r="AR228" s="354" t="s">
        <v>2624</v>
      </c>
      <c r="AS228" s="349">
        <v>0</v>
      </c>
      <c r="AT228" s="360" t="s">
        <v>523</v>
      </c>
      <c r="AU228" s="54"/>
      <c r="AV228" s="54"/>
    </row>
    <row r="229" spans="1:48" s="40" customFormat="1" ht="154" x14ac:dyDescent="0.15">
      <c r="A229" s="302" t="s">
        <v>1250</v>
      </c>
      <c r="B229" s="213" t="s">
        <v>1283</v>
      </c>
      <c r="C229" s="213" t="s">
        <v>1372</v>
      </c>
      <c r="D229" s="186">
        <v>0.3</v>
      </c>
      <c r="E229" s="174" t="s">
        <v>1144</v>
      </c>
      <c r="F229" s="209" t="s">
        <v>1144</v>
      </c>
      <c r="G229" s="580"/>
      <c r="H229" s="176" t="s">
        <v>49</v>
      </c>
      <c r="I229" s="176" t="s">
        <v>38</v>
      </c>
      <c r="J229" s="177" t="s">
        <v>124</v>
      </c>
      <c r="K229" s="178" t="s">
        <v>421</v>
      </c>
      <c r="L229" s="178" t="s">
        <v>421</v>
      </c>
      <c r="M229" s="178" t="s">
        <v>421</v>
      </c>
      <c r="N229" s="209" t="s">
        <v>1144</v>
      </c>
      <c r="O229" s="177"/>
      <c r="P229" s="178"/>
      <c r="Q229" s="172" t="s">
        <v>126</v>
      </c>
      <c r="R229" s="172" t="s">
        <v>1705</v>
      </c>
      <c r="S229" s="465" t="s">
        <v>909</v>
      </c>
      <c r="T229" s="349">
        <v>0</v>
      </c>
      <c r="U229" s="350">
        <f t="shared" si="31"/>
        <v>0</v>
      </c>
      <c r="V229" s="367"/>
      <c r="W229" s="351"/>
      <c r="X229" s="352"/>
      <c r="Y229" s="351"/>
      <c r="Z229" s="352"/>
      <c r="AA229" s="270" t="s">
        <v>1603</v>
      </c>
      <c r="AB229" s="370">
        <v>500000</v>
      </c>
      <c r="AC229" s="354" t="s">
        <v>412</v>
      </c>
      <c r="AD229" s="354" t="s">
        <v>412</v>
      </c>
      <c r="AE229" s="354" t="s">
        <v>912</v>
      </c>
      <c r="AF229" s="354" t="s">
        <v>2062</v>
      </c>
      <c r="AG229" s="354"/>
      <c r="AH229" s="270" t="s">
        <v>41</v>
      </c>
      <c r="AI229" s="270"/>
      <c r="AJ229" s="270"/>
      <c r="AK229" s="270" t="s">
        <v>1094</v>
      </c>
      <c r="AL229" s="270" t="s">
        <v>1446</v>
      </c>
      <c r="AM229" s="270" t="s">
        <v>75</v>
      </c>
      <c r="AN229" s="270"/>
      <c r="AO229" s="270"/>
      <c r="AP229" s="270" t="s">
        <v>1094</v>
      </c>
      <c r="AQ229" s="354"/>
      <c r="AR229" s="354" t="s">
        <v>2624</v>
      </c>
      <c r="AS229" s="349">
        <v>0</v>
      </c>
      <c r="AT229" s="360" t="s">
        <v>523</v>
      </c>
      <c r="AU229" s="54"/>
      <c r="AV229" s="54"/>
    </row>
    <row r="230" spans="1:48" s="40" customFormat="1" ht="154" x14ac:dyDescent="0.15">
      <c r="A230" s="302" t="s">
        <v>1250</v>
      </c>
      <c r="B230" s="213" t="s">
        <v>1283</v>
      </c>
      <c r="C230" s="213" t="s">
        <v>1372</v>
      </c>
      <c r="D230" s="186">
        <v>0.3</v>
      </c>
      <c r="E230" s="174" t="s">
        <v>1144</v>
      </c>
      <c r="F230" s="209" t="s">
        <v>1144</v>
      </c>
      <c r="G230" s="580"/>
      <c r="H230" s="176" t="s">
        <v>49</v>
      </c>
      <c r="I230" s="176" t="s">
        <v>38</v>
      </c>
      <c r="J230" s="177" t="s">
        <v>124</v>
      </c>
      <c r="K230" s="178" t="s">
        <v>421</v>
      </c>
      <c r="L230" s="178" t="s">
        <v>421</v>
      </c>
      <c r="M230" s="178" t="s">
        <v>421</v>
      </c>
      <c r="N230" s="209" t="s">
        <v>1144</v>
      </c>
      <c r="O230" s="177"/>
      <c r="P230" s="178"/>
      <c r="Q230" s="172" t="s">
        <v>126</v>
      </c>
      <c r="R230" s="172" t="s">
        <v>1705</v>
      </c>
      <c r="S230" s="466" t="s">
        <v>944</v>
      </c>
      <c r="T230" s="356">
        <v>94303</v>
      </c>
      <c r="U230" s="350">
        <f t="shared" si="31"/>
        <v>2.3575749999999999E-4</v>
      </c>
      <c r="V230" s="357">
        <v>94303</v>
      </c>
      <c r="W230" s="371"/>
      <c r="X230" s="352"/>
      <c r="Y230" s="351"/>
      <c r="Z230" s="352"/>
      <c r="AA230" s="358" t="s">
        <v>1450</v>
      </c>
      <c r="AB230" s="270" t="s">
        <v>1450</v>
      </c>
      <c r="AC230" s="354" t="s">
        <v>412</v>
      </c>
      <c r="AD230" s="354" t="s">
        <v>412</v>
      </c>
      <c r="AE230" s="354" t="s">
        <v>682</v>
      </c>
      <c r="AF230" s="354" t="s">
        <v>2065</v>
      </c>
      <c r="AG230" s="354"/>
      <c r="AH230" s="270" t="s">
        <v>37</v>
      </c>
      <c r="AI230" s="270" t="s">
        <v>2017</v>
      </c>
      <c r="AJ230" s="270">
        <v>2021</v>
      </c>
      <c r="AK230" s="270" t="s">
        <v>946</v>
      </c>
      <c r="AL230" s="270" t="s">
        <v>1450</v>
      </c>
      <c r="AM230" s="270" t="s">
        <v>75</v>
      </c>
      <c r="AN230" s="270" t="s">
        <v>681</v>
      </c>
      <c r="AO230" s="270" t="s">
        <v>426</v>
      </c>
      <c r="AP230" s="270" t="s">
        <v>1997</v>
      </c>
      <c r="AQ230" s="354" t="s">
        <v>2068</v>
      </c>
      <c r="AR230" s="354" t="s">
        <v>2624</v>
      </c>
      <c r="AS230" s="356">
        <v>94303</v>
      </c>
      <c r="AT230" s="360" t="s">
        <v>945</v>
      </c>
      <c r="AU230" s="54"/>
      <c r="AV230" s="54"/>
    </row>
    <row r="231" spans="1:48" s="40" customFormat="1" ht="154" x14ac:dyDescent="0.15">
      <c r="A231" s="302" t="s">
        <v>1250</v>
      </c>
      <c r="B231" s="213" t="s">
        <v>1283</v>
      </c>
      <c r="C231" s="213" t="s">
        <v>1372</v>
      </c>
      <c r="D231" s="186">
        <v>0.3</v>
      </c>
      <c r="E231" s="174" t="s">
        <v>1144</v>
      </c>
      <c r="F231" s="209" t="s">
        <v>1144</v>
      </c>
      <c r="G231" s="580"/>
      <c r="H231" s="176" t="s">
        <v>49</v>
      </c>
      <c r="I231" s="176" t="s">
        <v>38</v>
      </c>
      <c r="J231" s="177" t="s">
        <v>124</v>
      </c>
      <c r="K231" s="178" t="s">
        <v>421</v>
      </c>
      <c r="L231" s="178" t="s">
        <v>421</v>
      </c>
      <c r="M231" s="178" t="s">
        <v>421</v>
      </c>
      <c r="N231" s="209" t="s">
        <v>1144</v>
      </c>
      <c r="O231" s="177"/>
      <c r="P231" s="178"/>
      <c r="Q231" s="172" t="s">
        <v>126</v>
      </c>
      <c r="R231" s="172" t="s">
        <v>1705</v>
      </c>
      <c r="S231" s="466" t="s">
        <v>952</v>
      </c>
      <c r="T231" s="356">
        <v>52819</v>
      </c>
      <c r="U231" s="350">
        <f t="shared" si="31"/>
        <v>1.320475E-4</v>
      </c>
      <c r="V231" s="357">
        <v>52819</v>
      </c>
      <c r="W231" s="371"/>
      <c r="X231" s="352"/>
      <c r="Y231" s="351"/>
      <c r="Z231" s="352"/>
      <c r="AA231" s="358" t="s">
        <v>1450</v>
      </c>
      <c r="AB231" s="270" t="s">
        <v>1450</v>
      </c>
      <c r="AC231" s="354" t="s">
        <v>412</v>
      </c>
      <c r="AD231" s="354" t="s">
        <v>412</v>
      </c>
      <c r="AE231" s="354" t="s">
        <v>682</v>
      </c>
      <c r="AF231" s="354" t="s">
        <v>2065</v>
      </c>
      <c r="AG231" s="354"/>
      <c r="AH231" s="270" t="s">
        <v>37</v>
      </c>
      <c r="AI231" s="270" t="s">
        <v>2017</v>
      </c>
      <c r="AJ231" s="270">
        <v>2021</v>
      </c>
      <c r="AK231" s="270" t="s">
        <v>314</v>
      </c>
      <c r="AL231" s="270" t="s">
        <v>1450</v>
      </c>
      <c r="AM231" s="270" t="s">
        <v>74</v>
      </c>
      <c r="AN231" s="270" t="s">
        <v>681</v>
      </c>
      <c r="AO231" s="270" t="s">
        <v>424</v>
      </c>
      <c r="AP231" s="270" t="s">
        <v>1997</v>
      </c>
      <c r="AQ231" s="354" t="s">
        <v>2003</v>
      </c>
      <c r="AR231" s="354" t="s">
        <v>2624</v>
      </c>
      <c r="AS231" s="356">
        <v>52819</v>
      </c>
      <c r="AT231" s="360" t="s">
        <v>953</v>
      </c>
      <c r="AU231" s="54"/>
      <c r="AV231" s="54"/>
    </row>
    <row r="232" spans="1:48" s="40" customFormat="1" ht="154" x14ac:dyDescent="0.15">
      <c r="A232" s="302" t="s">
        <v>1250</v>
      </c>
      <c r="B232" s="213" t="s">
        <v>1283</v>
      </c>
      <c r="C232" s="213" t="s">
        <v>1372</v>
      </c>
      <c r="D232" s="186">
        <v>0.3</v>
      </c>
      <c r="E232" s="174" t="s">
        <v>1144</v>
      </c>
      <c r="F232" s="209" t="s">
        <v>1144</v>
      </c>
      <c r="G232" s="580"/>
      <c r="H232" s="176" t="s">
        <v>49</v>
      </c>
      <c r="I232" s="176" t="s">
        <v>38</v>
      </c>
      <c r="J232" s="177" t="s">
        <v>124</v>
      </c>
      <c r="K232" s="178" t="s">
        <v>421</v>
      </c>
      <c r="L232" s="178" t="s">
        <v>421</v>
      </c>
      <c r="M232" s="178" t="s">
        <v>421</v>
      </c>
      <c r="N232" s="209" t="s">
        <v>1144</v>
      </c>
      <c r="O232" s="177"/>
      <c r="P232" s="178"/>
      <c r="Q232" s="172" t="s">
        <v>126</v>
      </c>
      <c r="R232" s="172" t="s">
        <v>1705</v>
      </c>
      <c r="S232" s="466" t="s">
        <v>951</v>
      </c>
      <c r="T232" s="356">
        <v>60000</v>
      </c>
      <c r="U232" s="350">
        <f t="shared" si="31"/>
        <v>1.4999999999999999E-4</v>
      </c>
      <c r="V232" s="357">
        <v>60000</v>
      </c>
      <c r="W232" s="371"/>
      <c r="X232" s="352"/>
      <c r="Y232" s="351"/>
      <c r="Z232" s="352"/>
      <c r="AA232" s="358" t="s">
        <v>1450</v>
      </c>
      <c r="AB232" s="270" t="s">
        <v>1450</v>
      </c>
      <c r="AC232" s="354" t="s">
        <v>412</v>
      </c>
      <c r="AD232" s="354" t="s">
        <v>412</v>
      </c>
      <c r="AE232" s="354" t="s">
        <v>682</v>
      </c>
      <c r="AF232" s="354" t="s">
        <v>2065</v>
      </c>
      <c r="AG232" s="354"/>
      <c r="AH232" s="270" t="s">
        <v>37</v>
      </c>
      <c r="AI232" s="270">
        <v>2020</v>
      </c>
      <c r="AJ232" s="270">
        <v>2021</v>
      </c>
      <c r="AK232" s="270" t="s">
        <v>955</v>
      </c>
      <c r="AL232" s="270" t="s">
        <v>1450</v>
      </c>
      <c r="AM232" s="270" t="s">
        <v>74</v>
      </c>
      <c r="AN232" s="270" t="s">
        <v>681</v>
      </c>
      <c r="AO232" s="270" t="s">
        <v>424</v>
      </c>
      <c r="AP232" s="270" t="s">
        <v>1997</v>
      </c>
      <c r="AQ232" s="354" t="s">
        <v>2003</v>
      </c>
      <c r="AR232" s="354" t="s">
        <v>2624</v>
      </c>
      <c r="AS232" s="356">
        <v>60000</v>
      </c>
      <c r="AT232" s="360" t="s">
        <v>954</v>
      </c>
      <c r="AU232" s="54"/>
      <c r="AV232" s="54"/>
    </row>
    <row r="233" spans="1:48" s="40" customFormat="1" ht="154" x14ac:dyDescent="0.15">
      <c r="A233" s="302" t="s">
        <v>1250</v>
      </c>
      <c r="B233" s="213" t="s">
        <v>1283</v>
      </c>
      <c r="C233" s="213" t="s">
        <v>1372</v>
      </c>
      <c r="D233" s="186">
        <v>0.3</v>
      </c>
      <c r="E233" s="174" t="s">
        <v>1144</v>
      </c>
      <c r="F233" s="209" t="s">
        <v>1144</v>
      </c>
      <c r="G233" s="580"/>
      <c r="H233" s="176" t="s">
        <v>49</v>
      </c>
      <c r="I233" s="176" t="s">
        <v>38</v>
      </c>
      <c r="J233" s="177" t="s">
        <v>124</v>
      </c>
      <c r="K233" s="178" t="s">
        <v>421</v>
      </c>
      <c r="L233" s="178" t="s">
        <v>421</v>
      </c>
      <c r="M233" s="178" t="s">
        <v>421</v>
      </c>
      <c r="N233" s="209" t="s">
        <v>1144</v>
      </c>
      <c r="O233" s="177"/>
      <c r="P233" s="178"/>
      <c r="Q233" s="172" t="s">
        <v>126</v>
      </c>
      <c r="R233" s="172" t="s">
        <v>1705</v>
      </c>
      <c r="S233" s="466" t="s">
        <v>1883</v>
      </c>
      <c r="T233" s="356">
        <f>SUM(V233:Z233)</f>
        <v>847788.90077999991</v>
      </c>
      <c r="U233" s="350">
        <f t="shared" si="31"/>
        <v>2.1194722519499998E-3</v>
      </c>
      <c r="V233" s="357">
        <v>211876.3</v>
      </c>
      <c r="W233" s="357">
        <v>211876.3</v>
      </c>
      <c r="X233" s="357">
        <v>211876.3</v>
      </c>
      <c r="Y233" s="351">
        <v>31200.000779999998</v>
      </c>
      <c r="Z233" s="352">
        <v>180960</v>
      </c>
      <c r="AA233" s="358" t="s">
        <v>1450</v>
      </c>
      <c r="AB233" s="270" t="s">
        <v>1450</v>
      </c>
      <c r="AC233" s="354" t="s">
        <v>418</v>
      </c>
      <c r="AD233" s="354" t="s">
        <v>412</v>
      </c>
      <c r="AE233" s="354" t="s">
        <v>1884</v>
      </c>
      <c r="AF233" s="354" t="s">
        <v>2063</v>
      </c>
      <c r="AG233" s="354"/>
      <c r="AH233" s="270" t="s">
        <v>35</v>
      </c>
      <c r="AI233" s="270" t="s">
        <v>2017</v>
      </c>
      <c r="AJ233" s="270">
        <v>2025</v>
      </c>
      <c r="AK233" s="270" t="s">
        <v>1885</v>
      </c>
      <c r="AL233" s="270" t="s">
        <v>1450</v>
      </c>
      <c r="AM233" s="270" t="s">
        <v>74</v>
      </c>
      <c r="AN233" s="270" t="s">
        <v>167</v>
      </c>
      <c r="AO233" s="270" t="s">
        <v>531</v>
      </c>
      <c r="AP233" s="270" t="s">
        <v>531</v>
      </c>
      <c r="AQ233" s="354" t="s">
        <v>2003</v>
      </c>
      <c r="AR233" s="354" t="s">
        <v>2624</v>
      </c>
      <c r="AS233" s="356">
        <v>2118762.75</v>
      </c>
      <c r="AT233" s="360" t="s">
        <v>2512</v>
      </c>
      <c r="AU233" s="54"/>
      <c r="AV233" s="54"/>
    </row>
    <row r="234" spans="1:48" s="40" customFormat="1" ht="154" x14ac:dyDescent="0.15">
      <c r="A234" s="303" t="s">
        <v>1250</v>
      </c>
      <c r="B234" s="214" t="s">
        <v>1283</v>
      </c>
      <c r="C234" s="214" t="s">
        <v>1372</v>
      </c>
      <c r="D234" s="442">
        <v>0.3</v>
      </c>
      <c r="E234" s="209" t="s">
        <v>1144</v>
      </c>
      <c r="F234" s="209" t="s">
        <v>1144</v>
      </c>
      <c r="G234" s="581"/>
      <c r="H234" s="176" t="s">
        <v>49</v>
      </c>
      <c r="I234" s="176" t="s">
        <v>38</v>
      </c>
      <c r="J234" s="177" t="s">
        <v>124</v>
      </c>
      <c r="K234" s="178" t="s">
        <v>421</v>
      </c>
      <c r="L234" s="178" t="s">
        <v>421</v>
      </c>
      <c r="M234" s="178" t="s">
        <v>421</v>
      </c>
      <c r="N234" s="209" t="s">
        <v>1144</v>
      </c>
      <c r="O234" s="177"/>
      <c r="P234" s="178"/>
      <c r="Q234" s="428" t="s">
        <v>126</v>
      </c>
      <c r="R234" s="428" t="s">
        <v>1705</v>
      </c>
      <c r="S234" s="465" t="s">
        <v>510</v>
      </c>
      <c r="T234" s="356">
        <v>50000000</v>
      </c>
      <c r="U234" s="350">
        <f>T234/$G$183</f>
        <v>0.125</v>
      </c>
      <c r="V234" s="377"/>
      <c r="W234" s="351"/>
      <c r="X234" s="352"/>
      <c r="Y234" s="351"/>
      <c r="Z234" s="352"/>
      <c r="AA234" s="358" t="s">
        <v>1450</v>
      </c>
      <c r="AB234" s="358" t="s">
        <v>1450</v>
      </c>
      <c r="AC234" s="354" t="s">
        <v>412</v>
      </c>
      <c r="AD234" s="354" t="s">
        <v>412</v>
      </c>
      <c r="AE234" s="354" t="s">
        <v>398</v>
      </c>
      <c r="AF234" s="354" t="s">
        <v>2062</v>
      </c>
      <c r="AG234" s="354"/>
      <c r="AH234" s="270" t="s">
        <v>39</v>
      </c>
      <c r="AI234" s="270"/>
      <c r="AJ234" s="270"/>
      <c r="AK234" s="270" t="s">
        <v>1094</v>
      </c>
      <c r="AL234" s="270" t="s">
        <v>1447</v>
      </c>
      <c r="AM234" s="270" t="s">
        <v>75</v>
      </c>
      <c r="AN234" s="270" t="s">
        <v>253</v>
      </c>
      <c r="AO234" s="270"/>
      <c r="AP234" s="270" t="s">
        <v>1094</v>
      </c>
      <c r="AQ234" s="354" t="s">
        <v>2068</v>
      </c>
      <c r="AR234" s="354" t="s">
        <v>2624</v>
      </c>
      <c r="AS234" s="356">
        <v>50000000</v>
      </c>
      <c r="AT234" s="360" t="s">
        <v>551</v>
      </c>
      <c r="AU234" s="54"/>
      <c r="AV234" s="54"/>
    </row>
    <row r="235" spans="1:48" s="109" customFormat="1" ht="27" customHeight="1" x14ac:dyDescent="0.15">
      <c r="A235" s="301" t="s">
        <v>1251</v>
      </c>
      <c r="B235" s="182" t="s">
        <v>1284</v>
      </c>
      <c r="C235" s="184" t="s">
        <v>1582</v>
      </c>
      <c r="D235" s="182" t="s">
        <v>1144</v>
      </c>
      <c r="E235" s="182" t="s">
        <v>1144</v>
      </c>
      <c r="F235" s="209" t="s">
        <v>1144</v>
      </c>
      <c r="G235" s="230">
        <v>59300000</v>
      </c>
      <c r="H235" s="176" t="s">
        <v>51</v>
      </c>
      <c r="I235" s="176" t="s">
        <v>38</v>
      </c>
      <c r="J235" s="182" t="s">
        <v>107</v>
      </c>
      <c r="K235" s="178" t="s">
        <v>421</v>
      </c>
      <c r="L235" s="431" t="s">
        <v>421</v>
      </c>
      <c r="M235" s="178" t="s">
        <v>421</v>
      </c>
      <c r="N235" s="209" t="s">
        <v>1144</v>
      </c>
      <c r="O235" s="182" t="s">
        <v>147</v>
      </c>
      <c r="P235" s="178"/>
      <c r="Q235" s="184" t="s">
        <v>148</v>
      </c>
      <c r="R235" s="184" t="s">
        <v>1681</v>
      </c>
      <c r="S235" s="465" t="s">
        <v>998</v>
      </c>
      <c r="T235" s="349">
        <v>0</v>
      </c>
      <c r="U235" s="350">
        <f>T235/$G$235</f>
        <v>0</v>
      </c>
      <c r="V235" s="364"/>
      <c r="W235" s="364"/>
      <c r="X235" s="364"/>
      <c r="Y235" s="364"/>
      <c r="Z235" s="364"/>
      <c r="AA235" s="270" t="s">
        <v>1599</v>
      </c>
      <c r="AB235" s="353">
        <v>220000</v>
      </c>
      <c r="AC235" s="354" t="s">
        <v>416</v>
      </c>
      <c r="AD235" s="354" t="s">
        <v>416</v>
      </c>
      <c r="AE235" s="354" t="s">
        <v>1003</v>
      </c>
      <c r="AF235" s="354" t="s">
        <v>2065</v>
      </c>
      <c r="AG235" s="354"/>
      <c r="AH235" s="270" t="s">
        <v>41</v>
      </c>
      <c r="AI235" s="270"/>
      <c r="AJ235" s="270"/>
      <c r="AK235" s="270" t="s">
        <v>1094</v>
      </c>
      <c r="AL235" s="270" t="s">
        <v>1446</v>
      </c>
      <c r="AM235" s="270" t="s">
        <v>75</v>
      </c>
      <c r="AN235" s="270"/>
      <c r="AO235" s="270"/>
      <c r="AP235" s="270" t="s">
        <v>1094</v>
      </c>
      <c r="AQ235" s="354"/>
      <c r="AR235" s="354" t="s">
        <v>2625</v>
      </c>
      <c r="AS235" s="349">
        <v>0</v>
      </c>
      <c r="AT235" s="390" t="s">
        <v>523</v>
      </c>
      <c r="AU235" s="108"/>
      <c r="AV235" s="108"/>
    </row>
    <row r="236" spans="1:48" s="109" customFormat="1" ht="112" x14ac:dyDescent="0.15">
      <c r="A236" s="302" t="s">
        <v>1251</v>
      </c>
      <c r="B236" s="211" t="s">
        <v>1284</v>
      </c>
      <c r="C236" s="213" t="s">
        <v>1582</v>
      </c>
      <c r="D236" s="174" t="s">
        <v>1144</v>
      </c>
      <c r="E236" s="174" t="s">
        <v>1144</v>
      </c>
      <c r="F236" s="209" t="s">
        <v>1144</v>
      </c>
      <c r="G236" s="231"/>
      <c r="H236" s="176" t="s">
        <v>51</v>
      </c>
      <c r="I236" s="176" t="s">
        <v>38</v>
      </c>
      <c r="J236" s="174" t="s">
        <v>107</v>
      </c>
      <c r="K236" s="178" t="s">
        <v>421</v>
      </c>
      <c r="L236" s="432" t="s">
        <v>421</v>
      </c>
      <c r="M236" s="178" t="s">
        <v>421</v>
      </c>
      <c r="N236" s="209" t="s">
        <v>1144</v>
      </c>
      <c r="O236" s="174" t="s">
        <v>147</v>
      </c>
      <c r="P236" s="178"/>
      <c r="Q236" s="172" t="s">
        <v>148</v>
      </c>
      <c r="R236" s="172" t="s">
        <v>1681</v>
      </c>
      <c r="S236" s="465" t="s">
        <v>2088</v>
      </c>
      <c r="T236" s="349">
        <v>0</v>
      </c>
      <c r="U236" s="350">
        <f t="shared" ref="U236" si="35">T236/$G$235</f>
        <v>0</v>
      </c>
      <c r="V236" s="391"/>
      <c r="W236" s="364"/>
      <c r="X236" s="364"/>
      <c r="Y236" s="364"/>
      <c r="Z236" s="364"/>
      <c r="AA236" s="358" t="s">
        <v>1450</v>
      </c>
      <c r="AB236" s="368" t="s">
        <v>1450</v>
      </c>
      <c r="AC236" s="354" t="s">
        <v>416</v>
      </c>
      <c r="AD236" s="354" t="s">
        <v>416</v>
      </c>
      <c r="AE236" s="354" t="s">
        <v>1003</v>
      </c>
      <c r="AF236" s="354" t="s">
        <v>2065</v>
      </c>
      <c r="AG236" s="354"/>
      <c r="AH236" s="270" t="s">
        <v>41</v>
      </c>
      <c r="AI236" s="270"/>
      <c r="AJ236" s="270"/>
      <c r="AK236" s="270" t="s">
        <v>1094</v>
      </c>
      <c r="AL236" s="270" t="s">
        <v>1447</v>
      </c>
      <c r="AM236" s="270" t="s">
        <v>75</v>
      </c>
      <c r="AN236" s="270"/>
      <c r="AO236" s="270"/>
      <c r="AP236" s="270" t="s">
        <v>1094</v>
      </c>
      <c r="AQ236" s="354"/>
      <c r="AR236" s="354" t="s">
        <v>2625</v>
      </c>
      <c r="AS236" s="349">
        <v>0</v>
      </c>
      <c r="AT236" s="390" t="s">
        <v>523</v>
      </c>
      <c r="AU236" s="108"/>
      <c r="AV236" s="108"/>
    </row>
    <row r="237" spans="1:48" s="109" customFormat="1" ht="112" x14ac:dyDescent="0.15">
      <c r="A237" s="302" t="s">
        <v>1251</v>
      </c>
      <c r="B237" s="211" t="s">
        <v>1284</v>
      </c>
      <c r="C237" s="213" t="s">
        <v>1582</v>
      </c>
      <c r="D237" s="174" t="s">
        <v>1144</v>
      </c>
      <c r="E237" s="174" t="s">
        <v>1144</v>
      </c>
      <c r="F237" s="209" t="s">
        <v>1144</v>
      </c>
      <c r="G237" s="231"/>
      <c r="H237" s="176" t="s">
        <v>51</v>
      </c>
      <c r="I237" s="176" t="s">
        <v>38</v>
      </c>
      <c r="J237" s="174" t="s">
        <v>107</v>
      </c>
      <c r="K237" s="178" t="s">
        <v>421</v>
      </c>
      <c r="L237" s="432" t="s">
        <v>421</v>
      </c>
      <c r="M237" s="178" t="s">
        <v>421</v>
      </c>
      <c r="N237" s="209" t="s">
        <v>1144</v>
      </c>
      <c r="O237" s="174" t="s">
        <v>147</v>
      </c>
      <c r="P237" s="178"/>
      <c r="Q237" s="172" t="s">
        <v>148</v>
      </c>
      <c r="R237" s="172" t="s">
        <v>1681</v>
      </c>
      <c r="S237" s="465" t="s">
        <v>2087</v>
      </c>
      <c r="T237" s="349">
        <v>464213</v>
      </c>
      <c r="U237" s="350">
        <f t="shared" ref="U237:U239" si="36">T237/$G$235</f>
        <v>7.8282124789207427E-3</v>
      </c>
      <c r="V237" s="391"/>
      <c r="W237" s="364"/>
      <c r="X237" s="364"/>
      <c r="Y237" s="364"/>
      <c r="Z237" s="364"/>
      <c r="AA237" s="358" t="s">
        <v>1450</v>
      </c>
      <c r="AB237" s="368" t="s">
        <v>1450</v>
      </c>
      <c r="AC237" s="354" t="s">
        <v>416</v>
      </c>
      <c r="AD237" s="354" t="s">
        <v>416</v>
      </c>
      <c r="AE237" s="354" t="s">
        <v>713</v>
      </c>
      <c r="AF237" s="354" t="s">
        <v>2063</v>
      </c>
      <c r="AG237" s="354"/>
      <c r="AH237" s="270" t="s">
        <v>39</v>
      </c>
      <c r="AI237" s="270"/>
      <c r="AJ237" s="270"/>
      <c r="AK237" s="270" t="s">
        <v>1094</v>
      </c>
      <c r="AL237" s="270" t="s">
        <v>1447</v>
      </c>
      <c r="AM237" s="270" t="s">
        <v>75</v>
      </c>
      <c r="AN237" s="270"/>
      <c r="AO237" s="270"/>
      <c r="AP237" s="270" t="s">
        <v>1094</v>
      </c>
      <c r="AQ237" s="354"/>
      <c r="AR237" s="354" t="s">
        <v>2625</v>
      </c>
      <c r="AS237" s="349">
        <v>464213</v>
      </c>
      <c r="AT237" s="390" t="s">
        <v>2089</v>
      </c>
      <c r="AU237" s="108"/>
      <c r="AV237" s="108"/>
    </row>
    <row r="238" spans="1:48" s="109" customFormat="1" ht="112" x14ac:dyDescent="0.15">
      <c r="A238" s="302" t="s">
        <v>1251</v>
      </c>
      <c r="B238" s="211" t="s">
        <v>1284</v>
      </c>
      <c r="C238" s="213" t="s">
        <v>1582</v>
      </c>
      <c r="D238" s="174" t="s">
        <v>1144</v>
      </c>
      <c r="E238" s="174" t="s">
        <v>1144</v>
      </c>
      <c r="F238" s="209" t="s">
        <v>1144</v>
      </c>
      <c r="G238" s="231"/>
      <c r="H238" s="176" t="s">
        <v>51</v>
      </c>
      <c r="I238" s="176" t="s">
        <v>38</v>
      </c>
      <c r="J238" s="174" t="s">
        <v>107</v>
      </c>
      <c r="K238" s="178" t="s">
        <v>421</v>
      </c>
      <c r="L238" s="432" t="s">
        <v>421</v>
      </c>
      <c r="M238" s="178" t="s">
        <v>421</v>
      </c>
      <c r="N238" s="209" t="s">
        <v>1144</v>
      </c>
      <c r="O238" s="174" t="s">
        <v>147</v>
      </c>
      <c r="P238" s="178"/>
      <c r="Q238" s="172" t="s">
        <v>148</v>
      </c>
      <c r="R238" s="172" t="s">
        <v>1681</v>
      </c>
      <c r="S238" s="466" t="s">
        <v>1422</v>
      </c>
      <c r="T238" s="349">
        <v>0</v>
      </c>
      <c r="U238" s="350">
        <f t="shared" si="36"/>
        <v>0</v>
      </c>
      <c r="V238" s="364"/>
      <c r="W238" s="392"/>
      <c r="X238" s="364"/>
      <c r="Y238" s="364"/>
      <c r="Z238" s="364"/>
      <c r="AA238" s="358" t="s">
        <v>1450</v>
      </c>
      <c r="AB238" s="270" t="s">
        <v>1450</v>
      </c>
      <c r="AC238" s="354" t="s">
        <v>416</v>
      </c>
      <c r="AD238" s="354" t="s">
        <v>416</v>
      </c>
      <c r="AE238" s="354" t="s">
        <v>713</v>
      </c>
      <c r="AF238" s="354" t="s">
        <v>2063</v>
      </c>
      <c r="AG238" s="354"/>
      <c r="AH238" s="270" t="s">
        <v>41</v>
      </c>
      <c r="AI238" s="270"/>
      <c r="AJ238" s="270"/>
      <c r="AK238" s="270" t="s">
        <v>1094</v>
      </c>
      <c r="AL238" s="270" t="s">
        <v>1447</v>
      </c>
      <c r="AM238" s="270" t="s">
        <v>74</v>
      </c>
      <c r="AN238" s="270"/>
      <c r="AO238" s="270"/>
      <c r="AP238" s="270" t="s">
        <v>1094</v>
      </c>
      <c r="AQ238" s="354" t="s">
        <v>2003</v>
      </c>
      <c r="AR238" s="354" t="s">
        <v>2625</v>
      </c>
      <c r="AS238" s="349">
        <v>0</v>
      </c>
      <c r="AT238" s="360" t="s">
        <v>523</v>
      </c>
      <c r="AU238" s="108"/>
      <c r="AV238" s="108"/>
    </row>
    <row r="239" spans="1:48" s="109" customFormat="1" ht="112" x14ac:dyDescent="0.15">
      <c r="A239" s="302" t="s">
        <v>1251</v>
      </c>
      <c r="B239" s="212" t="s">
        <v>1284</v>
      </c>
      <c r="C239" s="214" t="s">
        <v>1582</v>
      </c>
      <c r="D239" s="209" t="s">
        <v>1144</v>
      </c>
      <c r="E239" s="209" t="s">
        <v>1144</v>
      </c>
      <c r="F239" s="209" t="s">
        <v>1144</v>
      </c>
      <c r="G239" s="232"/>
      <c r="H239" s="176" t="s">
        <v>51</v>
      </c>
      <c r="I239" s="176" t="s">
        <v>38</v>
      </c>
      <c r="J239" s="209" t="s">
        <v>107</v>
      </c>
      <c r="K239" s="178" t="s">
        <v>421</v>
      </c>
      <c r="L239" s="433" t="s">
        <v>421</v>
      </c>
      <c r="M239" s="178" t="s">
        <v>421</v>
      </c>
      <c r="N239" s="209" t="s">
        <v>1144</v>
      </c>
      <c r="O239" s="209" t="s">
        <v>147</v>
      </c>
      <c r="P239" s="178"/>
      <c r="Q239" s="428" t="s">
        <v>148</v>
      </c>
      <c r="R239" s="172" t="s">
        <v>1681</v>
      </c>
      <c r="S239" s="465" t="s">
        <v>712</v>
      </c>
      <c r="T239" s="359">
        <v>0</v>
      </c>
      <c r="U239" s="350">
        <f t="shared" si="36"/>
        <v>0</v>
      </c>
      <c r="V239" s="393"/>
      <c r="W239" s="364"/>
      <c r="X239" s="364"/>
      <c r="Y239" s="364"/>
      <c r="Z239" s="364"/>
      <c r="AA239" s="270" t="s">
        <v>1600</v>
      </c>
      <c r="AB239" s="374">
        <v>220000</v>
      </c>
      <c r="AC239" s="354" t="s">
        <v>416</v>
      </c>
      <c r="AD239" s="354" t="s">
        <v>416</v>
      </c>
      <c r="AE239" s="354" t="s">
        <v>713</v>
      </c>
      <c r="AF239" s="354" t="s">
        <v>2063</v>
      </c>
      <c r="AG239" s="354"/>
      <c r="AH239" s="270" t="s">
        <v>39</v>
      </c>
      <c r="AI239" s="270"/>
      <c r="AJ239" s="270"/>
      <c r="AK239" s="270" t="s">
        <v>1094</v>
      </c>
      <c r="AL239" s="270" t="s">
        <v>1446</v>
      </c>
      <c r="AM239" s="270" t="s">
        <v>74</v>
      </c>
      <c r="AN239" s="270"/>
      <c r="AO239" s="270"/>
      <c r="AP239" s="270" t="s">
        <v>1094</v>
      </c>
      <c r="AQ239" s="354"/>
      <c r="AR239" s="354" t="s">
        <v>2625</v>
      </c>
      <c r="AS239" s="356">
        <v>0</v>
      </c>
      <c r="AT239" s="390"/>
      <c r="AU239" s="108"/>
      <c r="AV239" s="108"/>
    </row>
    <row r="240" spans="1:48" s="40" customFormat="1" ht="112" x14ac:dyDescent="0.15">
      <c r="A240" s="302" t="s">
        <v>1251</v>
      </c>
      <c r="B240" s="184" t="s">
        <v>1285</v>
      </c>
      <c r="C240" s="184" t="s">
        <v>1374</v>
      </c>
      <c r="D240" s="184" t="s">
        <v>1155</v>
      </c>
      <c r="E240" s="182" t="s">
        <v>1144</v>
      </c>
      <c r="F240" s="209" t="s">
        <v>1144</v>
      </c>
      <c r="G240" s="579">
        <v>5000000</v>
      </c>
      <c r="H240" s="176" t="s">
        <v>51</v>
      </c>
      <c r="I240" s="176" t="s">
        <v>40</v>
      </c>
      <c r="J240" s="177" t="s">
        <v>107</v>
      </c>
      <c r="K240" s="178" t="s">
        <v>76</v>
      </c>
      <c r="L240" s="178" t="s">
        <v>76</v>
      </c>
      <c r="M240" s="178" t="s">
        <v>421</v>
      </c>
      <c r="N240" s="209" t="s">
        <v>1144</v>
      </c>
      <c r="O240" s="177" t="s">
        <v>143</v>
      </c>
      <c r="P240" s="429" t="s">
        <v>1115</v>
      </c>
      <c r="Q240" s="184" t="s">
        <v>144</v>
      </c>
      <c r="R240" s="172" t="s">
        <v>1681</v>
      </c>
      <c r="S240" s="466" t="s">
        <v>313</v>
      </c>
      <c r="T240" s="356">
        <v>16688626.33</v>
      </c>
      <c r="U240" s="350">
        <f>T240/$G$240</f>
        <v>3.3377252660000001</v>
      </c>
      <c r="V240" s="357">
        <v>4079241.5274044983</v>
      </c>
      <c r="W240" s="371"/>
      <c r="X240" s="352"/>
      <c r="Y240" s="351"/>
      <c r="Z240" s="352"/>
      <c r="AA240" s="358" t="s">
        <v>1450</v>
      </c>
      <c r="AB240" s="270" t="s">
        <v>1450</v>
      </c>
      <c r="AC240" s="354" t="s">
        <v>416</v>
      </c>
      <c r="AD240" s="354" t="s">
        <v>416</v>
      </c>
      <c r="AE240" s="354" t="s">
        <v>713</v>
      </c>
      <c r="AF240" s="354" t="s">
        <v>2063</v>
      </c>
      <c r="AG240" s="354"/>
      <c r="AH240" s="270" t="s">
        <v>35</v>
      </c>
      <c r="AI240" s="270" t="s">
        <v>2017</v>
      </c>
      <c r="AJ240" s="270">
        <v>2024</v>
      </c>
      <c r="AK240" s="270" t="s">
        <v>1810</v>
      </c>
      <c r="AL240" s="270" t="s">
        <v>1450</v>
      </c>
      <c r="AM240" s="270" t="s">
        <v>74</v>
      </c>
      <c r="AN240" s="270" t="s">
        <v>167</v>
      </c>
      <c r="AO240" s="270" t="s">
        <v>531</v>
      </c>
      <c r="AP240" s="270" t="s">
        <v>531</v>
      </c>
      <c r="AQ240" s="354" t="s">
        <v>2068</v>
      </c>
      <c r="AR240" s="354" t="s">
        <v>2625</v>
      </c>
      <c r="AS240" s="356">
        <v>16688626.33</v>
      </c>
      <c r="AT240" s="360" t="s">
        <v>1811</v>
      </c>
      <c r="AU240" s="54"/>
      <c r="AV240" s="54"/>
    </row>
    <row r="241" spans="1:48" s="40" customFormat="1" ht="112" x14ac:dyDescent="0.15">
      <c r="A241" s="302" t="s">
        <v>1251</v>
      </c>
      <c r="B241" s="213" t="s">
        <v>1285</v>
      </c>
      <c r="C241" s="213" t="s">
        <v>1374</v>
      </c>
      <c r="D241" s="172" t="s">
        <v>1155</v>
      </c>
      <c r="E241" s="174" t="s">
        <v>1144</v>
      </c>
      <c r="F241" s="209" t="s">
        <v>1144</v>
      </c>
      <c r="G241" s="580"/>
      <c r="H241" s="176" t="s">
        <v>51</v>
      </c>
      <c r="I241" s="176" t="s">
        <v>40</v>
      </c>
      <c r="J241" s="177" t="s">
        <v>107</v>
      </c>
      <c r="K241" s="178" t="s">
        <v>76</v>
      </c>
      <c r="L241" s="178" t="s">
        <v>76</v>
      </c>
      <c r="M241" s="178" t="s">
        <v>421</v>
      </c>
      <c r="N241" s="209" t="s">
        <v>1144</v>
      </c>
      <c r="O241" s="177"/>
      <c r="P241" s="178"/>
      <c r="Q241" s="172" t="s">
        <v>144</v>
      </c>
      <c r="R241" s="172" t="s">
        <v>1681</v>
      </c>
      <c r="S241" s="466" t="s">
        <v>311</v>
      </c>
      <c r="T241" s="356">
        <v>619945.52088214259</v>
      </c>
      <c r="U241" s="350">
        <f t="shared" ref="U241:U242" si="37">T241/$G$240</f>
        <v>0.12398910417642851</v>
      </c>
      <c r="V241" s="357">
        <v>619945.52088214259</v>
      </c>
      <c r="W241" s="371"/>
      <c r="X241" s="352"/>
      <c r="Y241" s="351"/>
      <c r="Z241" s="352"/>
      <c r="AA241" s="358" t="s">
        <v>1450</v>
      </c>
      <c r="AB241" s="270" t="s">
        <v>1450</v>
      </c>
      <c r="AC241" s="354" t="s">
        <v>416</v>
      </c>
      <c r="AD241" s="354" t="s">
        <v>416</v>
      </c>
      <c r="AE241" s="363" t="s">
        <v>420</v>
      </c>
      <c r="AF241" s="354" t="s">
        <v>2063</v>
      </c>
      <c r="AG241" s="354"/>
      <c r="AH241" s="270" t="s">
        <v>37</v>
      </c>
      <c r="AI241" s="270" t="s">
        <v>2017</v>
      </c>
      <c r="AJ241" s="270">
        <v>2021</v>
      </c>
      <c r="AK241" s="270" t="s">
        <v>312</v>
      </c>
      <c r="AL241" s="270" t="s">
        <v>1450</v>
      </c>
      <c r="AM241" s="270" t="s">
        <v>74</v>
      </c>
      <c r="AN241" s="270" t="s">
        <v>167</v>
      </c>
      <c r="AO241" s="270" t="s">
        <v>531</v>
      </c>
      <c r="AP241" s="270" t="s">
        <v>531</v>
      </c>
      <c r="AQ241" s="354" t="s">
        <v>2068</v>
      </c>
      <c r="AR241" s="354" t="s">
        <v>2625</v>
      </c>
      <c r="AS241" s="356">
        <v>619945.52088214259</v>
      </c>
      <c r="AT241" s="360"/>
      <c r="AU241" s="54"/>
      <c r="AV241" s="54"/>
    </row>
    <row r="242" spans="1:48" s="40" customFormat="1" ht="112" x14ac:dyDescent="0.15">
      <c r="A242" s="303" t="s">
        <v>1251</v>
      </c>
      <c r="B242" s="214" t="s">
        <v>1285</v>
      </c>
      <c r="C242" s="214" t="s">
        <v>1374</v>
      </c>
      <c r="D242" s="428" t="s">
        <v>1155</v>
      </c>
      <c r="E242" s="209" t="s">
        <v>1144</v>
      </c>
      <c r="F242" s="209" t="s">
        <v>1144</v>
      </c>
      <c r="G242" s="581"/>
      <c r="H242" s="176" t="s">
        <v>51</v>
      </c>
      <c r="I242" s="176" t="s">
        <v>40</v>
      </c>
      <c r="J242" s="177" t="s">
        <v>107</v>
      </c>
      <c r="K242" s="178" t="s">
        <v>76</v>
      </c>
      <c r="L242" s="178" t="s">
        <v>76</v>
      </c>
      <c r="M242" s="178" t="s">
        <v>421</v>
      </c>
      <c r="N242" s="209" t="s">
        <v>1144</v>
      </c>
      <c r="O242" s="177"/>
      <c r="P242" s="178"/>
      <c r="Q242" s="428" t="s">
        <v>144</v>
      </c>
      <c r="R242" s="428" t="s">
        <v>1681</v>
      </c>
      <c r="S242" s="466" t="s">
        <v>1812</v>
      </c>
      <c r="T242" s="356">
        <v>118547.65</v>
      </c>
      <c r="U242" s="350">
        <f t="shared" si="37"/>
        <v>2.3709529999999999E-2</v>
      </c>
      <c r="V242" s="357"/>
      <c r="W242" s="371"/>
      <c r="X242" s="352"/>
      <c r="Y242" s="351"/>
      <c r="Z242" s="352"/>
      <c r="AA242" s="358" t="s">
        <v>1450</v>
      </c>
      <c r="AB242" s="270" t="s">
        <v>1450</v>
      </c>
      <c r="AC242" s="354" t="s">
        <v>416</v>
      </c>
      <c r="AD242" s="354" t="s">
        <v>416</v>
      </c>
      <c r="AE242" s="363" t="s">
        <v>420</v>
      </c>
      <c r="AF242" s="354" t="s">
        <v>2063</v>
      </c>
      <c r="AG242" s="354"/>
      <c r="AH242" s="270" t="s">
        <v>37</v>
      </c>
      <c r="AI242" s="270">
        <v>2021</v>
      </c>
      <c r="AJ242" s="270">
        <v>2023</v>
      </c>
      <c r="AK242" s="270" t="s">
        <v>1814</v>
      </c>
      <c r="AL242" s="270" t="s">
        <v>1450</v>
      </c>
      <c r="AM242" s="270" t="s">
        <v>74</v>
      </c>
      <c r="AN242" s="270" t="s">
        <v>1813</v>
      </c>
      <c r="AO242" s="270" t="s">
        <v>426</v>
      </c>
      <c r="AP242" s="270" t="s">
        <v>1996</v>
      </c>
      <c r="AQ242" s="354" t="s">
        <v>2003</v>
      </c>
      <c r="AR242" s="354" t="s">
        <v>2625</v>
      </c>
      <c r="AS242" s="356">
        <v>118547.65</v>
      </c>
      <c r="AT242" s="360" t="s">
        <v>1815</v>
      </c>
      <c r="AU242" s="54"/>
      <c r="AV242" s="54"/>
    </row>
    <row r="243" spans="1:48" s="40" customFormat="1" ht="38.25" customHeight="1" x14ac:dyDescent="0.15">
      <c r="A243" s="301" t="s">
        <v>1252</v>
      </c>
      <c r="B243" s="184" t="s">
        <v>1286</v>
      </c>
      <c r="C243" s="184" t="s">
        <v>1375</v>
      </c>
      <c r="D243" s="184" t="s">
        <v>1156</v>
      </c>
      <c r="E243" s="182" t="s">
        <v>1144</v>
      </c>
      <c r="F243" s="209" t="s">
        <v>1144</v>
      </c>
      <c r="G243" s="575">
        <v>2000000</v>
      </c>
      <c r="H243" s="176" t="s">
        <v>51</v>
      </c>
      <c r="I243" s="176" t="s">
        <v>40</v>
      </c>
      <c r="J243" s="182" t="s">
        <v>141</v>
      </c>
      <c r="K243" s="178" t="s">
        <v>421</v>
      </c>
      <c r="L243" s="431" t="s">
        <v>421</v>
      </c>
      <c r="M243" s="178" t="s">
        <v>421</v>
      </c>
      <c r="N243" s="209" t="s">
        <v>1144</v>
      </c>
      <c r="O243" s="182" t="s">
        <v>142</v>
      </c>
      <c r="P243" s="431" t="s">
        <v>1116</v>
      </c>
      <c r="Q243" s="184" t="s">
        <v>136</v>
      </c>
      <c r="R243" s="184" t="s">
        <v>1682</v>
      </c>
      <c r="S243" s="465" t="s">
        <v>431</v>
      </c>
      <c r="T243" s="349">
        <v>0</v>
      </c>
      <c r="U243" s="350">
        <f>T243/$G$243</f>
        <v>0</v>
      </c>
      <c r="V243" s="382"/>
      <c r="W243" s="351"/>
      <c r="X243" s="352"/>
      <c r="Y243" s="351"/>
      <c r="Z243" s="352"/>
      <c r="AA243" s="270" t="s">
        <v>1532</v>
      </c>
      <c r="AB243" s="374">
        <v>200000</v>
      </c>
      <c r="AC243" s="354" t="s">
        <v>416</v>
      </c>
      <c r="AD243" s="354" t="s">
        <v>416</v>
      </c>
      <c r="AE243" s="354" t="s">
        <v>172</v>
      </c>
      <c r="AF243" s="354" t="s">
        <v>2066</v>
      </c>
      <c r="AG243" s="354"/>
      <c r="AH243" s="270" t="s">
        <v>41</v>
      </c>
      <c r="AI243" s="270"/>
      <c r="AJ243" s="270"/>
      <c r="AK243" s="270" t="s">
        <v>1094</v>
      </c>
      <c r="AL243" s="270" t="s">
        <v>1445</v>
      </c>
      <c r="AM243" s="270" t="s">
        <v>75</v>
      </c>
      <c r="AN243" s="270" t="s">
        <v>436</v>
      </c>
      <c r="AO243" s="270"/>
      <c r="AP243" s="270" t="s">
        <v>1094</v>
      </c>
      <c r="AQ243" s="354"/>
      <c r="AR243" s="354" t="s">
        <v>2625</v>
      </c>
      <c r="AS243" s="349">
        <v>0</v>
      </c>
      <c r="AT243" s="360" t="s">
        <v>435</v>
      </c>
      <c r="AU243" s="54"/>
      <c r="AV243" s="54"/>
    </row>
    <row r="244" spans="1:48" s="40" customFormat="1" ht="72.75" customHeight="1" x14ac:dyDescent="0.15">
      <c r="A244" s="302" t="s">
        <v>1252</v>
      </c>
      <c r="B244" s="214" t="s">
        <v>1286</v>
      </c>
      <c r="C244" s="214" t="s">
        <v>1375</v>
      </c>
      <c r="D244" s="428" t="s">
        <v>1156</v>
      </c>
      <c r="E244" s="209" t="s">
        <v>1144</v>
      </c>
      <c r="F244" s="209" t="s">
        <v>1144</v>
      </c>
      <c r="G244" s="578"/>
      <c r="H244" s="176" t="s">
        <v>51</v>
      </c>
      <c r="I244" s="176" t="s">
        <v>40</v>
      </c>
      <c r="J244" s="209" t="s">
        <v>141</v>
      </c>
      <c r="K244" s="178" t="s">
        <v>421</v>
      </c>
      <c r="L244" s="433" t="s">
        <v>421</v>
      </c>
      <c r="M244" s="178" t="s">
        <v>421</v>
      </c>
      <c r="N244" s="209" t="s">
        <v>1144</v>
      </c>
      <c r="O244" s="209" t="s">
        <v>142</v>
      </c>
      <c r="P244" s="433" t="s">
        <v>1116</v>
      </c>
      <c r="Q244" s="428" t="s">
        <v>136</v>
      </c>
      <c r="R244" s="172" t="s">
        <v>1682</v>
      </c>
      <c r="S244" s="466" t="s">
        <v>1104</v>
      </c>
      <c r="T244" s="356">
        <v>25831.063370089276</v>
      </c>
      <c r="U244" s="350">
        <f>T244/$G$243</f>
        <v>1.2915531685044638E-2</v>
      </c>
      <c r="V244" s="351">
        <v>25831.063370089276</v>
      </c>
      <c r="W244" s="371"/>
      <c r="X244" s="352"/>
      <c r="Y244" s="351"/>
      <c r="Z244" s="352"/>
      <c r="AA244" s="358" t="s">
        <v>1450</v>
      </c>
      <c r="AB244" s="270" t="s">
        <v>1450</v>
      </c>
      <c r="AC244" s="354" t="s">
        <v>414</v>
      </c>
      <c r="AD244" s="354" t="s">
        <v>416</v>
      </c>
      <c r="AE244" s="354" t="s">
        <v>986</v>
      </c>
      <c r="AF244" s="354" t="s">
        <v>2065</v>
      </c>
      <c r="AG244" s="354"/>
      <c r="AH244" s="270" t="s">
        <v>37</v>
      </c>
      <c r="AI244" s="270">
        <v>2020</v>
      </c>
      <c r="AJ244" s="270">
        <v>2021</v>
      </c>
      <c r="AK244" s="270" t="s">
        <v>993</v>
      </c>
      <c r="AL244" s="270" t="s">
        <v>1450</v>
      </c>
      <c r="AM244" s="270" t="s">
        <v>75</v>
      </c>
      <c r="AN244" s="270" t="s">
        <v>987</v>
      </c>
      <c r="AO244" s="270" t="s">
        <v>424</v>
      </c>
      <c r="AP244" s="270" t="s">
        <v>1996</v>
      </c>
      <c r="AQ244" s="354" t="s">
        <v>2068</v>
      </c>
      <c r="AR244" s="354" t="s">
        <v>2625</v>
      </c>
      <c r="AS244" s="356">
        <v>25831.063370089276</v>
      </c>
      <c r="AT244" s="360" t="s">
        <v>925</v>
      </c>
      <c r="AU244" s="54"/>
      <c r="AV244" s="54"/>
    </row>
    <row r="245" spans="1:48" s="40" customFormat="1" ht="154" x14ac:dyDescent="0.15">
      <c r="A245" s="302" t="s">
        <v>1252</v>
      </c>
      <c r="B245" s="184" t="s">
        <v>1287</v>
      </c>
      <c r="C245" s="184" t="s">
        <v>1376</v>
      </c>
      <c r="D245" s="184" t="s">
        <v>1144</v>
      </c>
      <c r="E245" s="182" t="s">
        <v>1144</v>
      </c>
      <c r="F245" s="209" t="s">
        <v>1144</v>
      </c>
      <c r="G245" s="575">
        <v>13000000</v>
      </c>
      <c r="H245" s="176" t="s">
        <v>51</v>
      </c>
      <c r="I245" s="176" t="s">
        <v>40</v>
      </c>
      <c r="J245" s="177" t="s">
        <v>124</v>
      </c>
      <c r="K245" s="178" t="s">
        <v>80</v>
      </c>
      <c r="L245" s="431" t="s">
        <v>80</v>
      </c>
      <c r="M245" s="178" t="s">
        <v>2022</v>
      </c>
      <c r="N245" s="209" t="s">
        <v>1144</v>
      </c>
      <c r="O245" s="177" t="s">
        <v>146</v>
      </c>
      <c r="P245" s="429" t="s">
        <v>1117</v>
      </c>
      <c r="Q245" s="184" t="s">
        <v>145</v>
      </c>
      <c r="R245" s="172" t="s">
        <v>1682</v>
      </c>
      <c r="S245" s="466" t="s">
        <v>447</v>
      </c>
      <c r="T245" s="356">
        <v>829693.39800000004</v>
      </c>
      <c r="U245" s="350">
        <f>T245/$G$245</f>
        <v>6.3822569076923075E-2</v>
      </c>
      <c r="V245" s="357">
        <v>829693.39800000004</v>
      </c>
      <c r="W245" s="371"/>
      <c r="X245" s="352"/>
      <c r="Y245" s="351"/>
      <c r="Z245" s="352"/>
      <c r="AA245" s="358" t="s">
        <v>1450</v>
      </c>
      <c r="AB245" s="270" t="s">
        <v>1450</v>
      </c>
      <c r="AC245" s="354" t="s">
        <v>416</v>
      </c>
      <c r="AD245" s="354" t="s">
        <v>416</v>
      </c>
      <c r="AE245" s="363" t="s">
        <v>451</v>
      </c>
      <c r="AF245" s="354" t="s">
        <v>2066</v>
      </c>
      <c r="AG245" s="354"/>
      <c r="AH245" s="270" t="s">
        <v>37</v>
      </c>
      <c r="AI245" s="270" t="s">
        <v>2017</v>
      </c>
      <c r="AJ245" s="270">
        <v>2021</v>
      </c>
      <c r="AK245" s="270" t="s">
        <v>449</v>
      </c>
      <c r="AL245" s="270" t="s">
        <v>1450</v>
      </c>
      <c r="AM245" s="270" t="s">
        <v>74</v>
      </c>
      <c r="AN245" s="270" t="s">
        <v>448</v>
      </c>
      <c r="AO245" s="270" t="s">
        <v>424</v>
      </c>
      <c r="AP245" s="270" t="s">
        <v>1997</v>
      </c>
      <c r="AQ245" s="354" t="s">
        <v>2003</v>
      </c>
      <c r="AR245" s="354" t="s">
        <v>2625</v>
      </c>
      <c r="AS245" s="356">
        <v>829693.39800000004</v>
      </c>
      <c r="AT245" s="360" t="s">
        <v>450</v>
      </c>
      <c r="AU245" s="54"/>
      <c r="AV245" s="54"/>
    </row>
    <row r="246" spans="1:48" s="40" customFormat="1" ht="154" x14ac:dyDescent="0.15">
      <c r="A246" s="302" t="s">
        <v>1252</v>
      </c>
      <c r="B246" s="213" t="s">
        <v>1287</v>
      </c>
      <c r="C246" s="213" t="s">
        <v>1376</v>
      </c>
      <c r="D246" s="172" t="s">
        <v>1144</v>
      </c>
      <c r="E246" s="174" t="s">
        <v>1144</v>
      </c>
      <c r="F246" s="209" t="s">
        <v>1144</v>
      </c>
      <c r="G246" s="576"/>
      <c r="H246" s="176" t="s">
        <v>51</v>
      </c>
      <c r="I246" s="176" t="s">
        <v>40</v>
      </c>
      <c r="J246" s="177" t="s">
        <v>124</v>
      </c>
      <c r="K246" s="178" t="s">
        <v>80</v>
      </c>
      <c r="L246" s="432" t="s">
        <v>80</v>
      </c>
      <c r="M246" s="178" t="s">
        <v>2022</v>
      </c>
      <c r="N246" s="209" t="s">
        <v>1144</v>
      </c>
      <c r="O246" s="177"/>
      <c r="P246" s="178"/>
      <c r="Q246" s="172" t="s">
        <v>145</v>
      </c>
      <c r="R246" s="172" t="s">
        <v>1682</v>
      </c>
      <c r="S246" s="465" t="s">
        <v>883</v>
      </c>
      <c r="T246" s="349">
        <v>0</v>
      </c>
      <c r="U246" s="350">
        <f t="shared" ref="U246:U249" si="38">T246/$G$245</f>
        <v>0</v>
      </c>
      <c r="V246" s="377"/>
      <c r="W246" s="351"/>
      <c r="X246" s="352"/>
      <c r="Y246" s="351"/>
      <c r="Z246" s="352"/>
      <c r="AA246" s="270" t="s">
        <v>1618</v>
      </c>
      <c r="AB246" s="380">
        <v>220000</v>
      </c>
      <c r="AC246" s="354" t="s">
        <v>416</v>
      </c>
      <c r="AD246" s="354" t="s">
        <v>416</v>
      </c>
      <c r="AE246" s="363" t="s">
        <v>451</v>
      </c>
      <c r="AF246" s="354" t="s">
        <v>2066</v>
      </c>
      <c r="AG246" s="354"/>
      <c r="AH246" s="270" t="s">
        <v>41</v>
      </c>
      <c r="AI246" s="270">
        <v>2021</v>
      </c>
      <c r="AJ246" s="270">
        <v>2025</v>
      </c>
      <c r="AK246" s="270" t="s">
        <v>887</v>
      </c>
      <c r="AL246" s="270" t="s">
        <v>1446</v>
      </c>
      <c r="AM246" s="270" t="s">
        <v>74</v>
      </c>
      <c r="AN246" s="270" t="s">
        <v>361</v>
      </c>
      <c r="AO246" s="270"/>
      <c r="AP246" s="270" t="s">
        <v>1094</v>
      </c>
      <c r="AQ246" s="354" t="s">
        <v>2003</v>
      </c>
      <c r="AR246" s="354" t="s">
        <v>2625</v>
      </c>
      <c r="AS246" s="349">
        <v>0</v>
      </c>
      <c r="AT246" s="360"/>
      <c r="AU246" s="54"/>
      <c r="AV246" s="54"/>
    </row>
    <row r="247" spans="1:48" s="40" customFormat="1" ht="154" x14ac:dyDescent="0.15">
      <c r="A247" s="302" t="s">
        <v>1252</v>
      </c>
      <c r="B247" s="213" t="s">
        <v>1287</v>
      </c>
      <c r="C247" s="213" t="s">
        <v>1376</v>
      </c>
      <c r="D247" s="172" t="s">
        <v>1144</v>
      </c>
      <c r="E247" s="174" t="s">
        <v>1144</v>
      </c>
      <c r="F247" s="209" t="s">
        <v>1144</v>
      </c>
      <c r="G247" s="576"/>
      <c r="H247" s="176" t="s">
        <v>51</v>
      </c>
      <c r="I247" s="176" t="s">
        <v>40</v>
      </c>
      <c r="J247" s="177" t="s">
        <v>124</v>
      </c>
      <c r="K247" s="178" t="s">
        <v>80</v>
      </c>
      <c r="L247" s="432" t="s">
        <v>80</v>
      </c>
      <c r="M247" s="178" t="s">
        <v>2022</v>
      </c>
      <c r="N247" s="209" t="s">
        <v>1144</v>
      </c>
      <c r="O247" s="177"/>
      <c r="P247" s="178"/>
      <c r="Q247" s="172" t="s">
        <v>145</v>
      </c>
      <c r="R247" s="172" t="s">
        <v>1682</v>
      </c>
      <c r="S247" s="465" t="s">
        <v>884</v>
      </c>
      <c r="T247" s="349">
        <v>0</v>
      </c>
      <c r="U247" s="350">
        <f t="shared" si="38"/>
        <v>0</v>
      </c>
      <c r="V247" s="351"/>
      <c r="W247" s="351"/>
      <c r="X247" s="352"/>
      <c r="Y247" s="351"/>
      <c r="Z247" s="352"/>
      <c r="AA247" s="270" t="s">
        <v>1518</v>
      </c>
      <c r="AB247" s="353">
        <v>220000</v>
      </c>
      <c r="AC247" s="354" t="s">
        <v>416</v>
      </c>
      <c r="AD247" s="354" t="s">
        <v>416</v>
      </c>
      <c r="AE247" s="363" t="s">
        <v>451</v>
      </c>
      <c r="AF247" s="354" t="s">
        <v>2066</v>
      </c>
      <c r="AG247" s="354"/>
      <c r="AH247" s="270" t="s">
        <v>41</v>
      </c>
      <c r="AI247" s="270">
        <v>2021</v>
      </c>
      <c r="AJ247" s="270">
        <v>2025</v>
      </c>
      <c r="AK247" s="270" t="s">
        <v>887</v>
      </c>
      <c r="AL247" s="270" t="s">
        <v>1446</v>
      </c>
      <c r="AM247" s="270" t="s">
        <v>75</v>
      </c>
      <c r="AN247" s="270" t="s">
        <v>361</v>
      </c>
      <c r="AO247" s="270"/>
      <c r="AP247" s="270" t="s">
        <v>1094</v>
      </c>
      <c r="AQ247" s="354" t="s">
        <v>2068</v>
      </c>
      <c r="AR247" s="354" t="s">
        <v>2625</v>
      </c>
      <c r="AS247" s="349">
        <v>0</v>
      </c>
      <c r="AT247" s="360"/>
      <c r="AU247" s="54"/>
      <c r="AV247" s="54"/>
    </row>
    <row r="248" spans="1:48" s="40" customFormat="1" ht="154" x14ac:dyDescent="0.15">
      <c r="A248" s="302" t="s">
        <v>1252</v>
      </c>
      <c r="B248" s="213" t="s">
        <v>1287</v>
      </c>
      <c r="C248" s="213" t="s">
        <v>1376</v>
      </c>
      <c r="D248" s="172" t="s">
        <v>1144</v>
      </c>
      <c r="E248" s="174" t="s">
        <v>1144</v>
      </c>
      <c r="F248" s="209" t="s">
        <v>1144</v>
      </c>
      <c r="G248" s="576"/>
      <c r="H248" s="176" t="s">
        <v>51</v>
      </c>
      <c r="I248" s="176" t="s">
        <v>40</v>
      </c>
      <c r="J248" s="177" t="s">
        <v>124</v>
      </c>
      <c r="K248" s="178" t="s">
        <v>80</v>
      </c>
      <c r="L248" s="432" t="s">
        <v>80</v>
      </c>
      <c r="M248" s="178" t="s">
        <v>2022</v>
      </c>
      <c r="N248" s="209" t="s">
        <v>1144</v>
      </c>
      <c r="O248" s="177"/>
      <c r="P248" s="178"/>
      <c r="Q248" s="172" t="s">
        <v>145</v>
      </c>
      <c r="R248" s="172" t="s">
        <v>1682</v>
      </c>
      <c r="S248" s="465" t="s">
        <v>885</v>
      </c>
      <c r="T248" s="349">
        <v>0</v>
      </c>
      <c r="U248" s="350">
        <f t="shared" si="38"/>
        <v>0</v>
      </c>
      <c r="V248" s="351"/>
      <c r="W248" s="351"/>
      <c r="X248" s="352"/>
      <c r="Y248" s="351"/>
      <c r="Z248" s="352"/>
      <c r="AA248" s="358" t="s">
        <v>1450</v>
      </c>
      <c r="AB248" s="270" t="s">
        <v>1450</v>
      </c>
      <c r="AC248" s="354" t="s">
        <v>416</v>
      </c>
      <c r="AD248" s="354" t="s">
        <v>416</v>
      </c>
      <c r="AE248" s="363" t="s">
        <v>451</v>
      </c>
      <c r="AF248" s="354" t="s">
        <v>2066</v>
      </c>
      <c r="AG248" s="354"/>
      <c r="AH248" s="270" t="s">
        <v>41</v>
      </c>
      <c r="AI248" s="270">
        <v>2021</v>
      </c>
      <c r="AJ248" s="270">
        <v>2025</v>
      </c>
      <c r="AK248" s="270" t="s">
        <v>887</v>
      </c>
      <c r="AL248" s="270" t="s">
        <v>1447</v>
      </c>
      <c r="AM248" s="270" t="s">
        <v>75</v>
      </c>
      <c r="AN248" s="270" t="s">
        <v>361</v>
      </c>
      <c r="AO248" s="270"/>
      <c r="AP248" s="270" t="s">
        <v>1094</v>
      </c>
      <c r="AQ248" s="354" t="s">
        <v>2068</v>
      </c>
      <c r="AR248" s="354" t="s">
        <v>2625</v>
      </c>
      <c r="AS248" s="349">
        <v>0</v>
      </c>
      <c r="AT248" s="360"/>
      <c r="AU248" s="54"/>
      <c r="AV248" s="54"/>
    </row>
    <row r="249" spans="1:48" s="40" customFormat="1" ht="154" x14ac:dyDescent="0.15">
      <c r="A249" s="302" t="s">
        <v>1252</v>
      </c>
      <c r="B249" s="214" t="s">
        <v>1287</v>
      </c>
      <c r="C249" s="214" t="s">
        <v>1376</v>
      </c>
      <c r="D249" s="428" t="s">
        <v>1144</v>
      </c>
      <c r="E249" s="209" t="s">
        <v>1144</v>
      </c>
      <c r="F249" s="209" t="s">
        <v>1144</v>
      </c>
      <c r="G249" s="578"/>
      <c r="H249" s="176" t="s">
        <v>51</v>
      </c>
      <c r="I249" s="176" t="s">
        <v>40</v>
      </c>
      <c r="J249" s="177" t="s">
        <v>124</v>
      </c>
      <c r="K249" s="178" t="s">
        <v>80</v>
      </c>
      <c r="L249" s="433" t="s">
        <v>80</v>
      </c>
      <c r="M249" s="178" t="s">
        <v>2022</v>
      </c>
      <c r="N249" s="209" t="s">
        <v>1144</v>
      </c>
      <c r="O249" s="177"/>
      <c r="P249" s="178"/>
      <c r="Q249" s="428" t="s">
        <v>145</v>
      </c>
      <c r="R249" s="172" t="s">
        <v>1682</v>
      </c>
      <c r="S249" s="471" t="s">
        <v>886</v>
      </c>
      <c r="T249" s="349">
        <v>0</v>
      </c>
      <c r="U249" s="350">
        <f t="shared" si="38"/>
        <v>0</v>
      </c>
      <c r="V249" s="351"/>
      <c r="W249" s="351"/>
      <c r="X249" s="352"/>
      <c r="Y249" s="351"/>
      <c r="Z249" s="352"/>
      <c r="AA249" s="368" t="s">
        <v>1518</v>
      </c>
      <c r="AB249" s="353">
        <v>220000</v>
      </c>
      <c r="AC249" s="354" t="s">
        <v>416</v>
      </c>
      <c r="AD249" s="354" t="s">
        <v>416</v>
      </c>
      <c r="AE249" s="363" t="s">
        <v>451</v>
      </c>
      <c r="AF249" s="354" t="s">
        <v>2066</v>
      </c>
      <c r="AG249" s="354"/>
      <c r="AH249" s="270" t="s">
        <v>41</v>
      </c>
      <c r="AI249" s="270">
        <v>2021</v>
      </c>
      <c r="AJ249" s="270">
        <v>2025</v>
      </c>
      <c r="AK249" s="270" t="s">
        <v>887</v>
      </c>
      <c r="AL249" s="270" t="s">
        <v>1446</v>
      </c>
      <c r="AM249" s="270" t="s">
        <v>75</v>
      </c>
      <c r="AN249" s="270" t="s">
        <v>361</v>
      </c>
      <c r="AO249" s="270"/>
      <c r="AP249" s="270" t="s">
        <v>1094</v>
      </c>
      <c r="AQ249" s="354" t="s">
        <v>2068</v>
      </c>
      <c r="AR249" s="354" t="s">
        <v>2625</v>
      </c>
      <c r="AS249" s="349">
        <v>0</v>
      </c>
      <c r="AT249" s="360"/>
      <c r="AU249" s="54"/>
      <c r="AV249" s="54"/>
    </row>
    <row r="250" spans="1:48" s="40" customFormat="1" ht="154" x14ac:dyDescent="0.15">
      <c r="A250" s="302" t="s">
        <v>1252</v>
      </c>
      <c r="B250" s="177" t="s">
        <v>1288</v>
      </c>
      <c r="C250" s="177" t="s">
        <v>1377</v>
      </c>
      <c r="D250" s="177" t="s">
        <v>1144</v>
      </c>
      <c r="E250" s="176" t="s">
        <v>1144</v>
      </c>
      <c r="F250" s="209" t="s">
        <v>1144</v>
      </c>
      <c r="G250" s="208">
        <v>11000000</v>
      </c>
      <c r="H250" s="176" t="s">
        <v>51</v>
      </c>
      <c r="I250" s="176" t="s">
        <v>40</v>
      </c>
      <c r="J250" s="177" t="s">
        <v>141</v>
      </c>
      <c r="K250" s="178" t="s">
        <v>421</v>
      </c>
      <c r="L250" s="178" t="s">
        <v>421</v>
      </c>
      <c r="M250" s="178" t="s">
        <v>421</v>
      </c>
      <c r="N250" s="209" t="s">
        <v>1144</v>
      </c>
      <c r="O250" s="177" t="s">
        <v>152</v>
      </c>
      <c r="P250" s="429" t="s">
        <v>1118</v>
      </c>
      <c r="Q250" s="177" t="s">
        <v>150</v>
      </c>
      <c r="R250" s="172" t="s">
        <v>1682</v>
      </c>
      <c r="S250" s="465" t="s">
        <v>1497</v>
      </c>
      <c r="T250" s="356">
        <v>0</v>
      </c>
      <c r="U250" s="350">
        <f>T250/$G$250</f>
        <v>0</v>
      </c>
      <c r="V250" s="351"/>
      <c r="W250" s="351"/>
      <c r="X250" s="352"/>
      <c r="Y250" s="351"/>
      <c r="Z250" s="352"/>
      <c r="AA250" s="270" t="s">
        <v>1519</v>
      </c>
      <c r="AB250" s="270" t="s">
        <v>1450</v>
      </c>
      <c r="AC250" s="354" t="s">
        <v>1094</v>
      </c>
      <c r="AD250" s="354" t="s">
        <v>1094</v>
      </c>
      <c r="AE250" s="354" t="s">
        <v>1537</v>
      </c>
      <c r="AF250" s="354" t="s">
        <v>1094</v>
      </c>
      <c r="AG250" s="354"/>
      <c r="AH250" s="270" t="s">
        <v>1094</v>
      </c>
      <c r="AI250" s="270"/>
      <c r="AJ250" s="270"/>
      <c r="AK250" s="270" t="s">
        <v>1094</v>
      </c>
      <c r="AL250" s="270" t="s">
        <v>1450</v>
      </c>
      <c r="AM250" s="270" t="s">
        <v>1094</v>
      </c>
      <c r="AN250" s="270"/>
      <c r="AO250" s="270"/>
      <c r="AP250" s="270" t="s">
        <v>1094</v>
      </c>
      <c r="AQ250" s="354"/>
      <c r="AR250" s="354"/>
      <c r="AS250" s="356"/>
      <c r="AT250" s="360"/>
      <c r="AU250" s="54"/>
      <c r="AV250" s="54"/>
    </row>
    <row r="251" spans="1:48" s="40" customFormat="1" ht="40.5" customHeight="1" x14ac:dyDescent="0.15">
      <c r="A251" s="302" t="s">
        <v>1252</v>
      </c>
      <c r="B251" s="184" t="s">
        <v>1289</v>
      </c>
      <c r="C251" s="177" t="s">
        <v>1378</v>
      </c>
      <c r="D251" s="177" t="s">
        <v>1123</v>
      </c>
      <c r="E251" s="176" t="s">
        <v>1124</v>
      </c>
      <c r="F251" s="209" t="s">
        <v>1144</v>
      </c>
      <c r="G251" s="575">
        <v>8200000</v>
      </c>
      <c r="H251" s="176" t="s">
        <v>51</v>
      </c>
      <c r="I251" s="176" t="s">
        <v>40</v>
      </c>
      <c r="J251" s="177" t="s">
        <v>141</v>
      </c>
      <c r="K251" s="178" t="s">
        <v>80</v>
      </c>
      <c r="L251" s="178" t="s">
        <v>80</v>
      </c>
      <c r="M251" s="178" t="s">
        <v>2022</v>
      </c>
      <c r="N251" s="209" t="s">
        <v>1144</v>
      </c>
      <c r="O251" s="177" t="s">
        <v>151</v>
      </c>
      <c r="P251" s="429" t="s">
        <v>1119</v>
      </c>
      <c r="Q251" s="177" t="s">
        <v>149</v>
      </c>
      <c r="R251" s="172" t="s">
        <v>1682</v>
      </c>
      <c r="S251" s="465" t="s">
        <v>1497</v>
      </c>
      <c r="T251" s="356">
        <v>0</v>
      </c>
      <c r="U251" s="350">
        <f>T251/$G$251</f>
        <v>0</v>
      </c>
      <c r="V251" s="351"/>
      <c r="W251" s="351"/>
      <c r="X251" s="352"/>
      <c r="Y251" s="351"/>
      <c r="Z251" s="352"/>
      <c r="AA251" s="270" t="s">
        <v>1519</v>
      </c>
      <c r="AB251" s="270" t="s">
        <v>1450</v>
      </c>
      <c r="AC251" s="354" t="s">
        <v>1094</v>
      </c>
      <c r="AD251" s="354" t="s">
        <v>1094</v>
      </c>
      <c r="AE251" s="354" t="s">
        <v>1537</v>
      </c>
      <c r="AF251" s="354" t="s">
        <v>1094</v>
      </c>
      <c r="AG251" s="354"/>
      <c r="AH251" s="270" t="s">
        <v>1094</v>
      </c>
      <c r="AI251" s="270"/>
      <c r="AJ251" s="270"/>
      <c r="AK251" s="270" t="s">
        <v>1094</v>
      </c>
      <c r="AL251" s="270" t="s">
        <v>1450</v>
      </c>
      <c r="AM251" s="270" t="s">
        <v>1094</v>
      </c>
      <c r="AN251" s="270"/>
      <c r="AO251" s="270"/>
      <c r="AP251" s="270" t="s">
        <v>1094</v>
      </c>
      <c r="AQ251" s="354"/>
      <c r="AR251" s="354"/>
      <c r="AS251" s="356"/>
      <c r="AT251" s="360"/>
      <c r="AU251" s="54"/>
      <c r="AV251" s="54"/>
    </row>
    <row r="252" spans="1:48" s="40" customFormat="1" ht="42.75" customHeight="1" x14ac:dyDescent="0.15">
      <c r="A252" s="303" t="s">
        <v>1252</v>
      </c>
      <c r="B252" s="214" t="s">
        <v>1289</v>
      </c>
      <c r="C252" s="177" t="s">
        <v>1379</v>
      </c>
      <c r="D252" s="177" t="s">
        <v>1144</v>
      </c>
      <c r="E252" s="176" t="s">
        <v>1144</v>
      </c>
      <c r="F252" s="209" t="s">
        <v>1144</v>
      </c>
      <c r="G252" s="578"/>
      <c r="H252" s="176" t="s">
        <v>51</v>
      </c>
      <c r="I252" s="176" t="s">
        <v>40</v>
      </c>
      <c r="J252" s="177" t="s">
        <v>141</v>
      </c>
      <c r="K252" s="178" t="s">
        <v>80</v>
      </c>
      <c r="L252" s="178"/>
      <c r="M252" s="178" t="s">
        <v>2022</v>
      </c>
      <c r="N252" s="209" t="s">
        <v>1144</v>
      </c>
      <c r="O252" s="177"/>
      <c r="P252" s="178"/>
      <c r="Q252" s="177"/>
      <c r="R252" s="428" t="s">
        <v>1682</v>
      </c>
      <c r="S252" s="465" t="s">
        <v>1497</v>
      </c>
      <c r="T252" s="356">
        <v>0</v>
      </c>
      <c r="U252" s="350">
        <f>T252/$G$251</f>
        <v>0</v>
      </c>
      <c r="V252" s="367"/>
      <c r="W252" s="351"/>
      <c r="X252" s="352"/>
      <c r="Y252" s="351"/>
      <c r="Z252" s="352"/>
      <c r="AA252" s="270" t="s">
        <v>1519</v>
      </c>
      <c r="AB252" s="368" t="s">
        <v>1450</v>
      </c>
      <c r="AC252" s="354" t="s">
        <v>1094</v>
      </c>
      <c r="AD252" s="354" t="s">
        <v>1094</v>
      </c>
      <c r="AE252" s="354" t="s">
        <v>1537</v>
      </c>
      <c r="AF252" s="354" t="s">
        <v>1094</v>
      </c>
      <c r="AG252" s="354"/>
      <c r="AH252" s="270" t="s">
        <v>1094</v>
      </c>
      <c r="AI252" s="270"/>
      <c r="AJ252" s="270"/>
      <c r="AK252" s="270" t="s">
        <v>1094</v>
      </c>
      <c r="AL252" s="270" t="s">
        <v>1450</v>
      </c>
      <c r="AM252" s="270" t="s">
        <v>1094</v>
      </c>
      <c r="AN252" s="270"/>
      <c r="AO252" s="270"/>
      <c r="AP252" s="270" t="s">
        <v>1094</v>
      </c>
      <c r="AQ252" s="354"/>
      <c r="AR252" s="354"/>
      <c r="AS252" s="356"/>
      <c r="AT252" s="360"/>
      <c r="AU252" s="54"/>
      <c r="AV252" s="54"/>
    </row>
    <row r="253" spans="1:48" s="40" customFormat="1" ht="54.75" customHeight="1" x14ac:dyDescent="0.15">
      <c r="A253" s="301" t="s">
        <v>1253</v>
      </c>
      <c r="B253" s="184" t="s">
        <v>1290</v>
      </c>
      <c r="C253" s="184" t="s">
        <v>1380</v>
      </c>
      <c r="D253" s="184" t="s">
        <v>1157</v>
      </c>
      <c r="E253" s="182" t="s">
        <v>1144</v>
      </c>
      <c r="F253" s="209" t="s">
        <v>1144</v>
      </c>
      <c r="G253" s="575">
        <v>328000000</v>
      </c>
      <c r="H253" s="176" t="s">
        <v>50</v>
      </c>
      <c r="I253" s="176" t="s">
        <v>40</v>
      </c>
      <c r="J253" s="177" t="s">
        <v>124</v>
      </c>
      <c r="K253" s="178" t="s">
        <v>421</v>
      </c>
      <c r="L253" s="178" t="s">
        <v>421</v>
      </c>
      <c r="M253" s="178" t="s">
        <v>421</v>
      </c>
      <c r="N253" s="209" t="s">
        <v>1144</v>
      </c>
      <c r="O253" s="177"/>
      <c r="P253" s="429" t="s">
        <v>1120</v>
      </c>
      <c r="Q253" s="184" t="s">
        <v>132</v>
      </c>
      <c r="R253" s="184" t="s">
        <v>1682</v>
      </c>
      <c r="S253" s="467" t="s">
        <v>209</v>
      </c>
      <c r="T253" s="356">
        <v>1284010.4980003976</v>
      </c>
      <c r="U253" s="350">
        <f>T253/$G$253</f>
        <v>3.9146661524402365E-3</v>
      </c>
      <c r="V253" s="357">
        <v>1284010.4980003976</v>
      </c>
      <c r="W253" s="371"/>
      <c r="X253" s="352"/>
      <c r="Y253" s="351"/>
      <c r="Z253" s="352"/>
      <c r="AA253" s="358" t="s">
        <v>1450</v>
      </c>
      <c r="AB253" s="270" t="s">
        <v>1450</v>
      </c>
      <c r="AC253" s="354" t="s">
        <v>50</v>
      </c>
      <c r="AD253" s="354" t="s">
        <v>50</v>
      </c>
      <c r="AE253" s="270" t="s">
        <v>131</v>
      </c>
      <c r="AF253" s="354" t="s">
        <v>2063</v>
      </c>
      <c r="AG253" s="354"/>
      <c r="AH253" s="270" t="s">
        <v>37</v>
      </c>
      <c r="AI253" s="270" t="s">
        <v>2017</v>
      </c>
      <c r="AJ253" s="270">
        <v>2021</v>
      </c>
      <c r="AK253" s="270" t="s">
        <v>210</v>
      </c>
      <c r="AL253" s="270" t="s">
        <v>1450</v>
      </c>
      <c r="AM253" s="270" t="s">
        <v>75</v>
      </c>
      <c r="AN253" s="270" t="s">
        <v>167</v>
      </c>
      <c r="AO253" s="270" t="s">
        <v>531</v>
      </c>
      <c r="AP253" s="270" t="s">
        <v>531</v>
      </c>
      <c r="AQ253" s="354"/>
      <c r="AR253" s="354" t="s">
        <v>2619</v>
      </c>
      <c r="AS253" s="356">
        <v>1284010.4980003976</v>
      </c>
      <c r="AT253" s="360" t="s">
        <v>211</v>
      </c>
      <c r="AU253" s="54"/>
      <c r="AV253" s="54"/>
    </row>
    <row r="254" spans="1:48" s="40" customFormat="1" ht="154" x14ac:dyDescent="0.15">
      <c r="A254" s="302" t="s">
        <v>1253</v>
      </c>
      <c r="B254" s="213" t="s">
        <v>1290</v>
      </c>
      <c r="C254" s="213" t="s">
        <v>1380</v>
      </c>
      <c r="D254" s="172" t="s">
        <v>1157</v>
      </c>
      <c r="E254" s="174" t="s">
        <v>1144</v>
      </c>
      <c r="F254" s="209" t="s">
        <v>1144</v>
      </c>
      <c r="G254" s="576"/>
      <c r="H254" s="176" t="s">
        <v>50</v>
      </c>
      <c r="I254" s="176" t="s">
        <v>40</v>
      </c>
      <c r="J254" s="177" t="s">
        <v>124</v>
      </c>
      <c r="K254" s="178" t="s">
        <v>421</v>
      </c>
      <c r="L254" s="178"/>
      <c r="M254" s="178" t="s">
        <v>421</v>
      </c>
      <c r="N254" s="209" t="s">
        <v>1144</v>
      </c>
      <c r="O254" s="177"/>
      <c r="P254" s="178"/>
      <c r="Q254" s="172" t="s">
        <v>132</v>
      </c>
      <c r="R254" s="172" t="s">
        <v>1682</v>
      </c>
      <c r="S254" s="466" t="s">
        <v>212</v>
      </c>
      <c r="T254" s="356">
        <f t="shared" ref="T254:T263" si="39">SUM(V254:Z254)</f>
        <v>2678794.1968387319</v>
      </c>
      <c r="U254" s="350">
        <f t="shared" ref="U254:U323" si="40">T254/$G$253</f>
        <v>8.1670554781668649E-3</v>
      </c>
      <c r="V254" s="357">
        <v>379556.0034769171</v>
      </c>
      <c r="W254" s="371">
        <v>735197.25173852569</v>
      </c>
      <c r="X254" s="352">
        <v>0</v>
      </c>
      <c r="Y254" s="352">
        <v>734665.47570760967</v>
      </c>
      <c r="Z254" s="351">
        <v>829375.4659156797</v>
      </c>
      <c r="AA254" s="358" t="s">
        <v>1450</v>
      </c>
      <c r="AB254" s="270" t="s">
        <v>1450</v>
      </c>
      <c r="AC254" s="354" t="s">
        <v>50</v>
      </c>
      <c r="AD254" s="354" t="s">
        <v>50</v>
      </c>
      <c r="AE254" s="270" t="s">
        <v>131</v>
      </c>
      <c r="AF254" s="354" t="s">
        <v>2063</v>
      </c>
      <c r="AG254" s="354"/>
      <c r="AH254" s="270" t="s">
        <v>35</v>
      </c>
      <c r="AI254" s="270" t="s">
        <v>2017</v>
      </c>
      <c r="AJ254" s="270">
        <v>2024</v>
      </c>
      <c r="AK254" s="270" t="s">
        <v>2513</v>
      </c>
      <c r="AL254" s="270" t="s">
        <v>1450</v>
      </c>
      <c r="AM254" s="270" t="s">
        <v>75</v>
      </c>
      <c r="AN254" s="270" t="s">
        <v>383</v>
      </c>
      <c r="AO254" s="270" t="s">
        <v>426</v>
      </c>
      <c r="AP254" s="270" t="s">
        <v>1996</v>
      </c>
      <c r="AQ254" s="354" t="s">
        <v>2068</v>
      </c>
      <c r="AR254" s="354" t="s">
        <v>2619</v>
      </c>
      <c r="AS254" s="356">
        <v>2678794.1968387319</v>
      </c>
      <c r="AT254" s="360" t="s">
        <v>2514</v>
      </c>
      <c r="AU254" s="54"/>
      <c r="AV254" s="54"/>
    </row>
    <row r="255" spans="1:48" s="40" customFormat="1" ht="154" x14ac:dyDescent="0.15">
      <c r="A255" s="302" t="s">
        <v>1253</v>
      </c>
      <c r="B255" s="213" t="s">
        <v>1290</v>
      </c>
      <c r="C255" s="213" t="s">
        <v>1380</v>
      </c>
      <c r="D255" s="172" t="s">
        <v>1157</v>
      </c>
      <c r="E255" s="174" t="s">
        <v>1144</v>
      </c>
      <c r="F255" s="209" t="s">
        <v>1144</v>
      </c>
      <c r="G255" s="576"/>
      <c r="H255" s="176" t="s">
        <v>50</v>
      </c>
      <c r="I255" s="176" t="s">
        <v>40</v>
      </c>
      <c r="J255" s="177" t="s">
        <v>124</v>
      </c>
      <c r="K255" s="178" t="s">
        <v>421</v>
      </c>
      <c r="L255" s="178"/>
      <c r="M255" s="178" t="s">
        <v>421</v>
      </c>
      <c r="N255" s="209" t="s">
        <v>1144</v>
      </c>
      <c r="O255" s="177"/>
      <c r="P255" s="178"/>
      <c r="Q255" s="172" t="s">
        <v>132</v>
      </c>
      <c r="R255" s="172" t="s">
        <v>1682</v>
      </c>
      <c r="S255" s="466" t="s">
        <v>2316</v>
      </c>
      <c r="T255" s="356">
        <f t="shared" si="39"/>
        <v>7242712</v>
      </c>
      <c r="U255" s="350">
        <f t="shared" si="40"/>
        <v>2.2081439024390245E-2</v>
      </c>
      <c r="V255" s="357">
        <v>4032973</v>
      </c>
      <c r="W255" s="371"/>
      <c r="X255" s="352"/>
      <c r="Y255" s="351">
        <v>3209739</v>
      </c>
      <c r="Z255" s="352"/>
      <c r="AA255" s="358" t="s">
        <v>1450</v>
      </c>
      <c r="AB255" s="270" t="s">
        <v>1450</v>
      </c>
      <c r="AC255" s="354" t="s">
        <v>50</v>
      </c>
      <c r="AD255" s="354" t="s">
        <v>50</v>
      </c>
      <c r="AE255" s="270" t="s">
        <v>131</v>
      </c>
      <c r="AF255" s="354" t="s">
        <v>2063</v>
      </c>
      <c r="AG255" s="354"/>
      <c r="AH255" s="270" t="s">
        <v>35</v>
      </c>
      <c r="AI255" s="270" t="s">
        <v>2017</v>
      </c>
      <c r="AJ255" s="270">
        <v>2026</v>
      </c>
      <c r="AK255" s="270" t="s">
        <v>2515</v>
      </c>
      <c r="AL255" s="270" t="s">
        <v>1450</v>
      </c>
      <c r="AM255" s="270" t="s">
        <v>75</v>
      </c>
      <c r="AN255" s="270" t="s">
        <v>213</v>
      </c>
      <c r="AO255" s="270" t="s">
        <v>426</v>
      </c>
      <c r="AP255" s="270" t="s">
        <v>1997</v>
      </c>
      <c r="AQ255" s="354"/>
      <c r="AR255" s="354" t="s">
        <v>2619</v>
      </c>
      <c r="AS255" s="356">
        <v>19341631.413005248</v>
      </c>
      <c r="AT255" s="360" t="s">
        <v>2516</v>
      </c>
      <c r="AU255" s="54"/>
      <c r="AV255" s="54"/>
    </row>
    <row r="256" spans="1:48" s="40" customFormat="1" ht="154" x14ac:dyDescent="0.15">
      <c r="A256" s="302" t="s">
        <v>1253</v>
      </c>
      <c r="B256" s="213" t="s">
        <v>1290</v>
      </c>
      <c r="C256" s="213" t="s">
        <v>1380</v>
      </c>
      <c r="D256" s="172" t="s">
        <v>1157</v>
      </c>
      <c r="E256" s="174" t="s">
        <v>1144</v>
      </c>
      <c r="F256" s="209" t="s">
        <v>1144</v>
      </c>
      <c r="G256" s="576"/>
      <c r="H256" s="176" t="s">
        <v>50</v>
      </c>
      <c r="I256" s="176" t="s">
        <v>40</v>
      </c>
      <c r="J256" s="177" t="s">
        <v>124</v>
      </c>
      <c r="K256" s="178" t="s">
        <v>421</v>
      </c>
      <c r="L256" s="178"/>
      <c r="M256" s="178" t="s">
        <v>421</v>
      </c>
      <c r="N256" s="209" t="s">
        <v>1144</v>
      </c>
      <c r="O256" s="177"/>
      <c r="P256" s="178"/>
      <c r="Q256" s="172" t="s">
        <v>132</v>
      </c>
      <c r="R256" s="172" t="s">
        <v>1682</v>
      </c>
      <c r="S256" s="466" t="s">
        <v>214</v>
      </c>
      <c r="T256" s="356">
        <f t="shared" si="39"/>
        <v>9229470.0340199992</v>
      </c>
      <c r="U256" s="350">
        <f t="shared" ref="U256:U258" si="41">T256/$G$253</f>
        <v>2.8138628152499998E-2</v>
      </c>
      <c r="V256" s="357">
        <v>3712444.8</v>
      </c>
      <c r="W256" s="357">
        <v>3712444.8</v>
      </c>
      <c r="X256" s="352"/>
      <c r="Y256" s="352">
        <v>819000</v>
      </c>
      <c r="Z256" s="352">
        <v>985580.43402000004</v>
      </c>
      <c r="AA256" s="358" t="s">
        <v>1450</v>
      </c>
      <c r="AB256" s="270" t="s">
        <v>1450</v>
      </c>
      <c r="AC256" s="354" t="s">
        <v>50</v>
      </c>
      <c r="AD256" s="354" t="s">
        <v>50</v>
      </c>
      <c r="AE256" s="270" t="s">
        <v>131</v>
      </c>
      <c r="AF256" s="354" t="s">
        <v>2063</v>
      </c>
      <c r="AG256" s="354"/>
      <c r="AH256" s="270" t="s">
        <v>35</v>
      </c>
      <c r="AI256" s="270" t="s">
        <v>2017</v>
      </c>
      <c r="AJ256" s="270">
        <v>2026</v>
      </c>
      <c r="AK256" s="270" t="s">
        <v>2517</v>
      </c>
      <c r="AL256" s="270" t="s">
        <v>1450</v>
      </c>
      <c r="AM256" s="270" t="s">
        <v>75</v>
      </c>
      <c r="AN256" s="270" t="s">
        <v>167</v>
      </c>
      <c r="AO256" s="270" t="s">
        <v>531</v>
      </c>
      <c r="AP256" s="270" t="s">
        <v>531</v>
      </c>
      <c r="AQ256" s="354"/>
      <c r="AR256" s="354" t="s">
        <v>2619</v>
      </c>
      <c r="AS256" s="356">
        <v>27791694.789219692</v>
      </c>
      <c r="AT256" s="360" t="s">
        <v>2518</v>
      </c>
      <c r="AU256" s="426"/>
      <c r="AV256" s="54"/>
    </row>
    <row r="257" spans="1:48" s="40" customFormat="1" ht="154" x14ac:dyDescent="0.15">
      <c r="A257" s="302" t="s">
        <v>1253</v>
      </c>
      <c r="B257" s="213" t="s">
        <v>1290</v>
      </c>
      <c r="C257" s="213" t="s">
        <v>1380</v>
      </c>
      <c r="D257" s="172" t="s">
        <v>1157</v>
      </c>
      <c r="E257" s="174" t="s">
        <v>1144</v>
      </c>
      <c r="F257" s="209" t="s">
        <v>1144</v>
      </c>
      <c r="G257" s="576"/>
      <c r="H257" s="176" t="s">
        <v>50</v>
      </c>
      <c r="I257" s="176" t="s">
        <v>40</v>
      </c>
      <c r="J257" s="177" t="s">
        <v>124</v>
      </c>
      <c r="K257" s="178" t="s">
        <v>421</v>
      </c>
      <c r="L257" s="178"/>
      <c r="M257" s="178" t="s">
        <v>421</v>
      </c>
      <c r="N257" s="209" t="s">
        <v>1144</v>
      </c>
      <c r="O257" s="177"/>
      <c r="P257" s="178"/>
      <c r="Q257" s="172" t="s">
        <v>132</v>
      </c>
      <c r="R257" s="172" t="s">
        <v>1682</v>
      </c>
      <c r="S257" s="466" t="s">
        <v>2176</v>
      </c>
      <c r="T257" s="356">
        <f t="shared" si="39"/>
        <v>514800</v>
      </c>
      <c r="U257" s="350">
        <f t="shared" si="41"/>
        <v>1.5695121951219513E-3</v>
      </c>
      <c r="V257" s="357"/>
      <c r="W257" s="372"/>
      <c r="X257" s="352"/>
      <c r="Y257" s="352">
        <v>514800</v>
      </c>
      <c r="Z257" s="352"/>
      <c r="AA257" s="358" t="s">
        <v>1450</v>
      </c>
      <c r="AB257" s="270" t="s">
        <v>1450</v>
      </c>
      <c r="AC257" s="354" t="s">
        <v>50</v>
      </c>
      <c r="AD257" s="354" t="s">
        <v>50</v>
      </c>
      <c r="AE257" s="270" t="s">
        <v>131</v>
      </c>
      <c r="AF257" s="354" t="s">
        <v>2063</v>
      </c>
      <c r="AG257" s="354"/>
      <c r="AH257" s="270" t="s">
        <v>35</v>
      </c>
      <c r="AI257" s="270">
        <v>2023</v>
      </c>
      <c r="AJ257" s="270">
        <v>2026</v>
      </c>
      <c r="AK257" s="270" t="s">
        <v>2179</v>
      </c>
      <c r="AL257" s="270" t="s">
        <v>1450</v>
      </c>
      <c r="AM257" s="270" t="s">
        <v>75</v>
      </c>
      <c r="AN257" s="270" t="s">
        <v>167</v>
      </c>
      <c r="AO257" s="270" t="s">
        <v>531</v>
      </c>
      <c r="AP257" s="270" t="s">
        <v>531</v>
      </c>
      <c r="AQ257" s="354" t="s">
        <v>2068</v>
      </c>
      <c r="AR257" s="354" t="s">
        <v>2619</v>
      </c>
      <c r="AS257" s="356">
        <v>514800</v>
      </c>
      <c r="AT257" s="360" t="s">
        <v>2180</v>
      </c>
      <c r="AU257" s="54"/>
      <c r="AV257" s="54"/>
    </row>
    <row r="258" spans="1:48" s="40" customFormat="1" ht="154" x14ac:dyDescent="0.15">
      <c r="A258" s="302" t="s">
        <v>1253</v>
      </c>
      <c r="B258" s="213" t="s">
        <v>1290</v>
      </c>
      <c r="C258" s="213" t="s">
        <v>1380</v>
      </c>
      <c r="D258" s="172" t="s">
        <v>1157</v>
      </c>
      <c r="E258" s="174" t="s">
        <v>1144</v>
      </c>
      <c r="F258" s="209" t="s">
        <v>1144</v>
      </c>
      <c r="G258" s="576"/>
      <c r="H258" s="176" t="s">
        <v>50</v>
      </c>
      <c r="I258" s="176" t="s">
        <v>40</v>
      </c>
      <c r="J258" s="177" t="s">
        <v>124</v>
      </c>
      <c r="K258" s="178" t="s">
        <v>421</v>
      </c>
      <c r="L258" s="178"/>
      <c r="M258" s="178" t="s">
        <v>421</v>
      </c>
      <c r="N258" s="209" t="s">
        <v>1144</v>
      </c>
      <c r="O258" s="177"/>
      <c r="P258" s="178"/>
      <c r="Q258" s="172" t="s">
        <v>132</v>
      </c>
      <c r="R258" s="172" t="s">
        <v>1682</v>
      </c>
      <c r="S258" s="466" t="s">
        <v>2177</v>
      </c>
      <c r="T258" s="356">
        <f t="shared" si="39"/>
        <v>585000</v>
      </c>
      <c r="U258" s="350">
        <f t="shared" si="41"/>
        <v>1.7835365853658537E-3</v>
      </c>
      <c r="V258" s="357"/>
      <c r="W258" s="372"/>
      <c r="X258" s="352"/>
      <c r="Y258" s="352">
        <v>585000</v>
      </c>
      <c r="Z258" s="352"/>
      <c r="AA258" s="358" t="s">
        <v>1450</v>
      </c>
      <c r="AB258" s="270" t="s">
        <v>1450</v>
      </c>
      <c r="AC258" s="354" t="s">
        <v>50</v>
      </c>
      <c r="AD258" s="354" t="s">
        <v>50</v>
      </c>
      <c r="AE258" s="270" t="s">
        <v>131</v>
      </c>
      <c r="AF258" s="354" t="s">
        <v>2063</v>
      </c>
      <c r="AG258" s="354"/>
      <c r="AH258" s="270" t="s">
        <v>35</v>
      </c>
      <c r="AI258" s="270">
        <v>2023</v>
      </c>
      <c r="AJ258" s="270">
        <v>2026</v>
      </c>
      <c r="AK258" s="270" t="s">
        <v>2179</v>
      </c>
      <c r="AL258" s="270" t="s">
        <v>1450</v>
      </c>
      <c r="AM258" s="270" t="s">
        <v>75</v>
      </c>
      <c r="AN258" s="270" t="s">
        <v>167</v>
      </c>
      <c r="AO258" s="270" t="s">
        <v>531</v>
      </c>
      <c r="AP258" s="270" t="s">
        <v>531</v>
      </c>
      <c r="AQ258" s="354" t="s">
        <v>2068</v>
      </c>
      <c r="AR258" s="354" t="s">
        <v>2619</v>
      </c>
      <c r="AS258" s="356">
        <v>585000</v>
      </c>
      <c r="AT258" s="360" t="s">
        <v>2180</v>
      </c>
      <c r="AU258" s="54"/>
      <c r="AV258" s="54"/>
    </row>
    <row r="259" spans="1:48" s="40" customFormat="1" ht="154" x14ac:dyDescent="0.15">
      <c r="A259" s="302" t="s">
        <v>1253</v>
      </c>
      <c r="B259" s="213" t="s">
        <v>1290</v>
      </c>
      <c r="C259" s="213" t="s">
        <v>1380</v>
      </c>
      <c r="D259" s="172" t="s">
        <v>1157</v>
      </c>
      <c r="E259" s="174" t="s">
        <v>1144</v>
      </c>
      <c r="F259" s="209" t="s">
        <v>1144</v>
      </c>
      <c r="G259" s="576"/>
      <c r="H259" s="176" t="s">
        <v>50</v>
      </c>
      <c r="I259" s="176" t="s">
        <v>40</v>
      </c>
      <c r="J259" s="177" t="s">
        <v>124</v>
      </c>
      <c r="K259" s="178" t="s">
        <v>421</v>
      </c>
      <c r="L259" s="178"/>
      <c r="M259" s="178" t="s">
        <v>421</v>
      </c>
      <c r="N259" s="209" t="s">
        <v>1144</v>
      </c>
      <c r="O259" s="177"/>
      <c r="P259" s="178"/>
      <c r="Q259" s="172" t="s">
        <v>132</v>
      </c>
      <c r="R259" s="172" t="s">
        <v>1682</v>
      </c>
      <c r="S259" s="466" t="s">
        <v>2178</v>
      </c>
      <c r="T259" s="356">
        <f t="shared" si="39"/>
        <v>331500</v>
      </c>
      <c r="U259" s="350">
        <f t="shared" si="40"/>
        <v>1.0106707317073171E-3</v>
      </c>
      <c r="V259" s="357"/>
      <c r="W259" s="372"/>
      <c r="X259" s="352"/>
      <c r="Y259" s="352">
        <v>331500</v>
      </c>
      <c r="Z259" s="352"/>
      <c r="AA259" s="358" t="s">
        <v>1450</v>
      </c>
      <c r="AB259" s="270" t="s">
        <v>1450</v>
      </c>
      <c r="AC259" s="354" t="s">
        <v>50</v>
      </c>
      <c r="AD259" s="354" t="s">
        <v>50</v>
      </c>
      <c r="AE259" s="270" t="s">
        <v>131</v>
      </c>
      <c r="AF259" s="354" t="s">
        <v>2063</v>
      </c>
      <c r="AG259" s="354"/>
      <c r="AH259" s="270" t="s">
        <v>35</v>
      </c>
      <c r="AI259" s="270">
        <v>2023</v>
      </c>
      <c r="AJ259" s="270">
        <v>2026</v>
      </c>
      <c r="AK259" s="270" t="s">
        <v>2179</v>
      </c>
      <c r="AL259" s="270" t="s">
        <v>1450</v>
      </c>
      <c r="AM259" s="270" t="s">
        <v>75</v>
      </c>
      <c r="AN259" s="270" t="s">
        <v>2140</v>
      </c>
      <c r="AO259" s="270"/>
      <c r="AP259" s="270" t="s">
        <v>1997</v>
      </c>
      <c r="AQ259" s="354" t="s">
        <v>2068</v>
      </c>
      <c r="AR259" s="354" t="s">
        <v>2619</v>
      </c>
      <c r="AS259" s="356">
        <v>331500</v>
      </c>
      <c r="AT259" s="360" t="s">
        <v>2180</v>
      </c>
      <c r="AU259" s="54"/>
      <c r="AV259" s="54"/>
    </row>
    <row r="260" spans="1:48" s="40" customFormat="1" ht="154" x14ac:dyDescent="0.15">
      <c r="A260" s="302" t="s">
        <v>1253</v>
      </c>
      <c r="B260" s="213" t="s">
        <v>1290</v>
      </c>
      <c r="C260" s="213" t="s">
        <v>1380</v>
      </c>
      <c r="D260" s="172" t="s">
        <v>1157</v>
      </c>
      <c r="E260" s="174" t="s">
        <v>1144</v>
      </c>
      <c r="F260" s="209" t="s">
        <v>1144</v>
      </c>
      <c r="G260" s="576"/>
      <c r="H260" s="176" t="s">
        <v>50</v>
      </c>
      <c r="I260" s="176" t="s">
        <v>40</v>
      </c>
      <c r="J260" s="177" t="s">
        <v>124</v>
      </c>
      <c r="K260" s="178" t="s">
        <v>421</v>
      </c>
      <c r="L260" s="178"/>
      <c r="M260" s="178" t="s">
        <v>421</v>
      </c>
      <c r="N260" s="209" t="s">
        <v>1144</v>
      </c>
      <c r="O260" s="177"/>
      <c r="P260" s="429"/>
      <c r="Q260" s="172" t="s">
        <v>132</v>
      </c>
      <c r="R260" s="172" t="s">
        <v>1682</v>
      </c>
      <c r="S260" s="466" t="s">
        <v>215</v>
      </c>
      <c r="T260" s="356">
        <f t="shared" si="39"/>
        <v>1618315.6</v>
      </c>
      <c r="U260" s="350">
        <f t="shared" si="40"/>
        <v>4.9338890243902445E-3</v>
      </c>
      <c r="V260" s="357">
        <v>1150315.6000000001</v>
      </c>
      <c r="W260" s="371">
        <v>0</v>
      </c>
      <c r="X260" s="352">
        <v>0</v>
      </c>
      <c r="Y260" s="351">
        <v>468000</v>
      </c>
      <c r="Z260" s="352">
        <v>0</v>
      </c>
      <c r="AA260" s="358" t="s">
        <v>1450</v>
      </c>
      <c r="AB260" s="270" t="s">
        <v>1450</v>
      </c>
      <c r="AC260" s="354" t="s">
        <v>50</v>
      </c>
      <c r="AD260" s="354" t="s">
        <v>50</v>
      </c>
      <c r="AE260" s="270" t="s">
        <v>131</v>
      </c>
      <c r="AF260" s="354" t="s">
        <v>2063</v>
      </c>
      <c r="AG260" s="354"/>
      <c r="AH260" s="270" t="s">
        <v>35</v>
      </c>
      <c r="AI260" s="270" t="s">
        <v>2017</v>
      </c>
      <c r="AJ260" s="270">
        <v>2026</v>
      </c>
      <c r="AK260" s="270" t="s">
        <v>2519</v>
      </c>
      <c r="AL260" s="270" t="s">
        <v>1450</v>
      </c>
      <c r="AM260" s="270" t="s">
        <v>75</v>
      </c>
      <c r="AN260" s="270" t="s">
        <v>167</v>
      </c>
      <c r="AO260" s="270" t="s">
        <v>531</v>
      </c>
      <c r="AP260" s="270" t="s">
        <v>531</v>
      </c>
      <c r="AQ260" s="354"/>
      <c r="AR260" s="354" t="s">
        <v>2619</v>
      </c>
      <c r="AS260" s="356">
        <v>3918947.4068411426</v>
      </c>
      <c r="AT260" s="360" t="s">
        <v>2520</v>
      </c>
      <c r="AU260" s="426"/>
      <c r="AV260" s="54"/>
    </row>
    <row r="261" spans="1:48" s="40" customFormat="1" ht="154" x14ac:dyDescent="0.15">
      <c r="A261" s="302" t="s">
        <v>1253</v>
      </c>
      <c r="B261" s="213" t="s">
        <v>1290</v>
      </c>
      <c r="C261" s="213" t="s">
        <v>1380</v>
      </c>
      <c r="D261" s="172" t="s">
        <v>1157</v>
      </c>
      <c r="E261" s="174" t="s">
        <v>1144</v>
      </c>
      <c r="F261" s="209" t="s">
        <v>1144</v>
      </c>
      <c r="G261" s="576"/>
      <c r="H261" s="176" t="s">
        <v>50</v>
      </c>
      <c r="I261" s="176" t="s">
        <v>40</v>
      </c>
      <c r="J261" s="177" t="s">
        <v>124</v>
      </c>
      <c r="K261" s="178" t="s">
        <v>421</v>
      </c>
      <c r="L261" s="178"/>
      <c r="M261" s="178" t="s">
        <v>421</v>
      </c>
      <c r="N261" s="209" t="s">
        <v>1144</v>
      </c>
      <c r="O261" s="177"/>
      <c r="P261" s="429"/>
      <c r="Q261" s="172" t="s">
        <v>132</v>
      </c>
      <c r="R261" s="172" t="s">
        <v>1682</v>
      </c>
      <c r="S261" s="466" t="s">
        <v>216</v>
      </c>
      <c r="T261" s="356">
        <f t="shared" si="39"/>
        <v>11723400</v>
      </c>
      <c r="U261" s="350">
        <f t="shared" si="40"/>
        <v>3.5742073170731706E-2</v>
      </c>
      <c r="V261" s="357"/>
      <c r="W261" s="371"/>
      <c r="X261" s="352"/>
      <c r="Y261" s="352">
        <v>11723400</v>
      </c>
      <c r="Z261" s="352"/>
      <c r="AA261" s="358" t="s">
        <v>1450</v>
      </c>
      <c r="AB261" s="270" t="s">
        <v>1450</v>
      </c>
      <c r="AC261" s="354" t="s">
        <v>50</v>
      </c>
      <c r="AD261" s="354" t="s">
        <v>50</v>
      </c>
      <c r="AE261" s="270" t="s">
        <v>131</v>
      </c>
      <c r="AF261" s="354" t="s">
        <v>2063</v>
      </c>
      <c r="AG261" s="354"/>
      <c r="AH261" s="270" t="s">
        <v>35</v>
      </c>
      <c r="AI261" s="270" t="s">
        <v>2017</v>
      </c>
      <c r="AJ261" s="270">
        <v>2026</v>
      </c>
      <c r="AK261" s="270" t="s">
        <v>2521</v>
      </c>
      <c r="AL261" s="270" t="s">
        <v>1450</v>
      </c>
      <c r="AM261" s="270" t="s">
        <v>75</v>
      </c>
      <c r="AN261" s="270" t="s">
        <v>217</v>
      </c>
      <c r="AO261" s="270" t="s">
        <v>426</v>
      </c>
      <c r="AP261" s="270" t="s">
        <v>1997</v>
      </c>
      <c r="AQ261" s="354"/>
      <c r="AR261" s="354" t="s">
        <v>2619</v>
      </c>
      <c r="AS261" s="356">
        <v>12390874.677483106</v>
      </c>
      <c r="AT261" s="360" t="s">
        <v>2522</v>
      </c>
      <c r="AU261" s="54"/>
      <c r="AV261" s="54"/>
    </row>
    <row r="262" spans="1:48" s="40" customFormat="1" ht="154" x14ac:dyDescent="0.15">
      <c r="A262" s="302" t="s">
        <v>1253</v>
      </c>
      <c r="B262" s="213" t="s">
        <v>1290</v>
      </c>
      <c r="C262" s="213" t="s">
        <v>1380</v>
      </c>
      <c r="D262" s="172" t="s">
        <v>1157</v>
      </c>
      <c r="E262" s="174" t="s">
        <v>1144</v>
      </c>
      <c r="F262" s="209" t="s">
        <v>1144</v>
      </c>
      <c r="G262" s="576"/>
      <c r="H262" s="176" t="s">
        <v>50</v>
      </c>
      <c r="I262" s="176" t="s">
        <v>40</v>
      </c>
      <c r="J262" s="177" t="s">
        <v>124</v>
      </c>
      <c r="K262" s="178" t="s">
        <v>421</v>
      </c>
      <c r="L262" s="178"/>
      <c r="M262" s="178" t="s">
        <v>421</v>
      </c>
      <c r="N262" s="209" t="s">
        <v>1144</v>
      </c>
      <c r="O262" s="177"/>
      <c r="P262" s="429"/>
      <c r="Q262" s="172" t="s">
        <v>132</v>
      </c>
      <c r="R262" s="172" t="s">
        <v>1682</v>
      </c>
      <c r="S262" s="466" t="s">
        <v>218</v>
      </c>
      <c r="T262" s="356">
        <f t="shared" si="39"/>
        <v>27323698.409089293</v>
      </c>
      <c r="U262" s="350">
        <f t="shared" si="40"/>
        <v>8.3303958564296621E-2</v>
      </c>
      <c r="V262" s="357">
        <v>26993485.581469294</v>
      </c>
      <c r="W262" s="371"/>
      <c r="X262" s="352"/>
      <c r="Y262" s="351">
        <v>330212.82762</v>
      </c>
      <c r="Z262" s="352"/>
      <c r="AA262" s="358" t="s">
        <v>1450</v>
      </c>
      <c r="AB262" s="270" t="s">
        <v>1450</v>
      </c>
      <c r="AC262" s="354" t="s">
        <v>50</v>
      </c>
      <c r="AD262" s="354" t="s">
        <v>50</v>
      </c>
      <c r="AE262" s="270" t="s">
        <v>131</v>
      </c>
      <c r="AF262" s="354" t="s">
        <v>2063</v>
      </c>
      <c r="AG262" s="354"/>
      <c r="AH262" s="270" t="s">
        <v>35</v>
      </c>
      <c r="AI262" s="270" t="s">
        <v>2017</v>
      </c>
      <c r="AJ262" s="270">
        <v>2026</v>
      </c>
      <c r="AK262" s="270" t="s">
        <v>2523</v>
      </c>
      <c r="AL262" s="270" t="s">
        <v>1450</v>
      </c>
      <c r="AM262" s="270" t="s">
        <v>75</v>
      </c>
      <c r="AN262" s="270" t="s">
        <v>206</v>
      </c>
      <c r="AO262" s="270" t="s">
        <v>426</v>
      </c>
      <c r="AP262" s="270" t="s">
        <v>1996</v>
      </c>
      <c r="AQ262" s="354"/>
      <c r="AR262" s="354" t="s">
        <v>2619</v>
      </c>
      <c r="AS262" s="356">
        <f>SUM(V262:Z262)</f>
        <v>27323698.409089293</v>
      </c>
      <c r="AT262" s="360" t="s">
        <v>2524</v>
      </c>
      <c r="AU262" s="54"/>
      <c r="AV262" s="54"/>
    </row>
    <row r="263" spans="1:48" s="40" customFormat="1" ht="154" x14ac:dyDescent="0.15">
      <c r="A263" s="302" t="s">
        <v>1253</v>
      </c>
      <c r="B263" s="213" t="s">
        <v>1290</v>
      </c>
      <c r="C263" s="213" t="s">
        <v>1380</v>
      </c>
      <c r="D263" s="172" t="s">
        <v>1157</v>
      </c>
      <c r="E263" s="174" t="s">
        <v>1144</v>
      </c>
      <c r="F263" s="209" t="s">
        <v>1144</v>
      </c>
      <c r="G263" s="576"/>
      <c r="H263" s="176" t="s">
        <v>50</v>
      </c>
      <c r="I263" s="176" t="s">
        <v>40</v>
      </c>
      <c r="J263" s="177" t="s">
        <v>124</v>
      </c>
      <c r="K263" s="178" t="s">
        <v>421</v>
      </c>
      <c r="L263" s="178"/>
      <c r="M263" s="178" t="s">
        <v>421</v>
      </c>
      <c r="N263" s="209" t="s">
        <v>1144</v>
      </c>
      <c r="O263" s="177"/>
      <c r="P263" s="429"/>
      <c r="Q263" s="172" t="s">
        <v>132</v>
      </c>
      <c r="R263" s="172" t="s">
        <v>1682</v>
      </c>
      <c r="S263" s="466" t="s">
        <v>220</v>
      </c>
      <c r="T263" s="356">
        <f t="shared" si="39"/>
        <v>162143784.00720185</v>
      </c>
      <c r="U263" s="350">
        <f t="shared" si="40"/>
        <v>0.49434080490000565</v>
      </c>
      <c r="V263" s="357">
        <v>39429110.593360618</v>
      </c>
      <c r="W263" s="372">
        <v>39429110.593360618</v>
      </c>
      <c r="X263" s="357">
        <v>39429110.593360618</v>
      </c>
      <c r="Y263" s="352">
        <v>7898452.2271199999</v>
      </c>
      <c r="Z263" s="352">
        <v>35958000</v>
      </c>
      <c r="AA263" s="358" t="s">
        <v>1450</v>
      </c>
      <c r="AB263" s="270" t="s">
        <v>1450</v>
      </c>
      <c r="AC263" s="354" t="s">
        <v>50</v>
      </c>
      <c r="AD263" s="354" t="s">
        <v>50</v>
      </c>
      <c r="AE263" s="270" t="s">
        <v>131</v>
      </c>
      <c r="AF263" s="354" t="s">
        <v>2063</v>
      </c>
      <c r="AG263" s="354"/>
      <c r="AH263" s="270" t="s">
        <v>35</v>
      </c>
      <c r="AI263" s="270" t="s">
        <v>2017</v>
      </c>
      <c r="AJ263" s="270">
        <v>2026</v>
      </c>
      <c r="AK263" s="270" t="s">
        <v>2525</v>
      </c>
      <c r="AL263" s="270" t="s">
        <v>1450</v>
      </c>
      <c r="AM263" s="270" t="s">
        <v>75</v>
      </c>
      <c r="AN263" s="270" t="s">
        <v>221</v>
      </c>
      <c r="AO263" s="270" t="s">
        <v>426</v>
      </c>
      <c r="AP263" s="270" t="s">
        <v>1996</v>
      </c>
      <c r="AQ263" s="354"/>
      <c r="AR263" s="354" t="s">
        <v>2619</v>
      </c>
      <c r="AS263" s="356">
        <f>SUM(V263:Z263)</f>
        <v>162143784.00720185</v>
      </c>
      <c r="AT263" s="360" t="s">
        <v>2526</v>
      </c>
      <c r="AU263" s="54"/>
      <c r="AV263" s="54"/>
    </row>
    <row r="264" spans="1:48" s="40" customFormat="1" ht="154" x14ac:dyDescent="0.15">
      <c r="A264" s="302" t="s">
        <v>1253</v>
      </c>
      <c r="B264" s="213" t="s">
        <v>1290</v>
      </c>
      <c r="C264" s="213" t="s">
        <v>1380</v>
      </c>
      <c r="D264" s="172" t="s">
        <v>1157</v>
      </c>
      <c r="E264" s="174" t="s">
        <v>1144</v>
      </c>
      <c r="F264" s="209" t="s">
        <v>1144</v>
      </c>
      <c r="G264" s="576"/>
      <c r="H264" s="176" t="s">
        <v>50</v>
      </c>
      <c r="I264" s="176" t="s">
        <v>40</v>
      </c>
      <c r="J264" s="177" t="s">
        <v>124</v>
      </c>
      <c r="K264" s="178" t="s">
        <v>421</v>
      </c>
      <c r="L264" s="178"/>
      <c r="M264" s="178" t="s">
        <v>421</v>
      </c>
      <c r="N264" s="178" t="s">
        <v>1717</v>
      </c>
      <c r="O264" s="177"/>
      <c r="P264" s="429"/>
      <c r="Q264" s="172" t="s">
        <v>132</v>
      </c>
      <c r="R264" s="172" t="s">
        <v>1682</v>
      </c>
      <c r="S264" s="466" t="s">
        <v>1718</v>
      </c>
      <c r="T264" s="356">
        <v>0</v>
      </c>
      <c r="U264" s="350">
        <f t="shared" si="40"/>
        <v>0</v>
      </c>
      <c r="V264" s="357"/>
      <c r="W264" s="372"/>
      <c r="X264" s="357"/>
      <c r="Y264" s="357"/>
      <c r="Z264" s="352"/>
      <c r="AA264" s="270" t="s">
        <v>1719</v>
      </c>
      <c r="AB264" s="374">
        <v>760000</v>
      </c>
      <c r="AC264" s="354" t="s">
        <v>50</v>
      </c>
      <c r="AD264" s="354" t="s">
        <v>50</v>
      </c>
      <c r="AE264" s="270" t="s">
        <v>131</v>
      </c>
      <c r="AF264" s="354" t="s">
        <v>2063</v>
      </c>
      <c r="AG264" s="354"/>
      <c r="AH264" s="270" t="s">
        <v>41</v>
      </c>
      <c r="AI264" s="270"/>
      <c r="AJ264" s="270"/>
      <c r="AK264" s="270" t="s">
        <v>1094</v>
      </c>
      <c r="AL264" s="270" t="s">
        <v>1446</v>
      </c>
      <c r="AM264" s="270" t="s">
        <v>75</v>
      </c>
      <c r="AN264" s="270"/>
      <c r="AO264" s="270"/>
      <c r="AP264" s="270" t="s">
        <v>1094</v>
      </c>
      <c r="AQ264" s="354"/>
      <c r="AR264" s="354" t="s">
        <v>2619</v>
      </c>
      <c r="AS264" s="356">
        <v>0</v>
      </c>
      <c r="AT264" s="360" t="s">
        <v>1720</v>
      </c>
      <c r="AU264" s="54"/>
      <c r="AV264" s="54"/>
    </row>
    <row r="265" spans="1:48" s="40" customFormat="1" ht="154" x14ac:dyDescent="0.15">
      <c r="A265" s="302" t="s">
        <v>1253</v>
      </c>
      <c r="B265" s="213" t="s">
        <v>1290</v>
      </c>
      <c r="C265" s="213" t="s">
        <v>1380</v>
      </c>
      <c r="D265" s="172" t="s">
        <v>1157</v>
      </c>
      <c r="E265" s="174" t="s">
        <v>1144</v>
      </c>
      <c r="F265" s="209" t="s">
        <v>1144</v>
      </c>
      <c r="G265" s="576"/>
      <c r="H265" s="176" t="s">
        <v>50</v>
      </c>
      <c r="I265" s="176" t="s">
        <v>40</v>
      </c>
      <c r="J265" s="177" t="s">
        <v>124</v>
      </c>
      <c r="K265" s="178" t="s">
        <v>421</v>
      </c>
      <c r="L265" s="178"/>
      <c r="M265" s="178" t="s">
        <v>421</v>
      </c>
      <c r="N265" s="209" t="s">
        <v>1144</v>
      </c>
      <c r="O265" s="177"/>
      <c r="P265" s="429"/>
      <c r="Q265" s="172" t="s">
        <v>132</v>
      </c>
      <c r="R265" s="172" t="s">
        <v>1682</v>
      </c>
      <c r="S265" s="466" t="s">
        <v>2166</v>
      </c>
      <c r="T265" s="356">
        <f>SUM(V265:Z265)</f>
        <v>35869640.053208627</v>
      </c>
      <c r="U265" s="350">
        <f t="shared" si="40"/>
        <v>0.10935865869880679</v>
      </c>
      <c r="V265" s="357">
        <v>7590097.3266043141</v>
      </c>
      <c r="W265" s="372">
        <v>7590097.3266043141</v>
      </c>
      <c r="X265" s="352"/>
      <c r="Y265" s="351">
        <v>6825000</v>
      </c>
      <c r="Z265" s="352">
        <v>13864445.4</v>
      </c>
      <c r="AA265" s="358" t="s">
        <v>1450</v>
      </c>
      <c r="AB265" s="270" t="s">
        <v>1450</v>
      </c>
      <c r="AC265" s="354" t="s">
        <v>50</v>
      </c>
      <c r="AD265" s="354" t="s">
        <v>50</v>
      </c>
      <c r="AE265" s="270" t="s">
        <v>131</v>
      </c>
      <c r="AF265" s="354" t="s">
        <v>2063</v>
      </c>
      <c r="AG265" s="354"/>
      <c r="AH265" s="270" t="s">
        <v>35</v>
      </c>
      <c r="AI265" s="270" t="s">
        <v>2017</v>
      </c>
      <c r="AJ265" s="270">
        <v>2026</v>
      </c>
      <c r="AK265" s="270" t="s">
        <v>2527</v>
      </c>
      <c r="AL265" s="270" t="s">
        <v>1450</v>
      </c>
      <c r="AM265" s="270" t="s">
        <v>74</v>
      </c>
      <c r="AN265" s="270" t="s">
        <v>167</v>
      </c>
      <c r="AO265" s="270" t="s">
        <v>531</v>
      </c>
      <c r="AP265" s="270" t="s">
        <v>531</v>
      </c>
      <c r="AQ265" s="354"/>
      <c r="AR265" s="354" t="s">
        <v>2619</v>
      </c>
      <c r="AS265" s="356">
        <f>SUM(V265:Z265)</f>
        <v>35869640.053208627</v>
      </c>
      <c r="AT265" s="360" t="s">
        <v>2528</v>
      </c>
      <c r="AU265" s="54"/>
      <c r="AV265" s="54"/>
    </row>
    <row r="266" spans="1:48" s="40" customFormat="1" ht="154" x14ac:dyDescent="0.15">
      <c r="A266" s="302" t="s">
        <v>1253</v>
      </c>
      <c r="B266" s="213" t="s">
        <v>1290</v>
      </c>
      <c r="C266" s="213" t="s">
        <v>1380</v>
      </c>
      <c r="D266" s="172" t="s">
        <v>1157</v>
      </c>
      <c r="E266" s="174" t="s">
        <v>1144</v>
      </c>
      <c r="F266" s="209" t="s">
        <v>1144</v>
      </c>
      <c r="G266" s="576"/>
      <c r="H266" s="176" t="s">
        <v>50</v>
      </c>
      <c r="I266" s="176" t="s">
        <v>40</v>
      </c>
      <c r="J266" s="177" t="s">
        <v>124</v>
      </c>
      <c r="K266" s="178" t="s">
        <v>421</v>
      </c>
      <c r="L266" s="178"/>
      <c r="M266" s="178" t="s">
        <v>421</v>
      </c>
      <c r="N266" s="209" t="s">
        <v>1144</v>
      </c>
      <c r="O266" s="177"/>
      <c r="P266" s="429"/>
      <c r="Q266" s="172" t="s">
        <v>132</v>
      </c>
      <c r="R266" s="172" t="s">
        <v>1682</v>
      </c>
      <c r="S266" s="466" t="s">
        <v>2165</v>
      </c>
      <c r="T266" s="356">
        <f>SUM(V266:Z266)</f>
        <v>180187255.39565289</v>
      </c>
      <c r="U266" s="350">
        <f t="shared" si="40"/>
        <v>0.54935138840138076</v>
      </c>
      <c r="V266" s="357">
        <v>50716418.260897629</v>
      </c>
      <c r="W266" s="372">
        <v>50716418.260897629</v>
      </c>
      <c r="X266" s="357">
        <v>50716418.260897629</v>
      </c>
      <c r="Y266" s="357">
        <v>14445875.01864</v>
      </c>
      <c r="Z266" s="352">
        <v>13592125.594319999</v>
      </c>
      <c r="AA266" s="358" t="s">
        <v>1450</v>
      </c>
      <c r="AB266" s="270" t="s">
        <v>1450</v>
      </c>
      <c r="AC266" s="354" t="s">
        <v>50</v>
      </c>
      <c r="AD266" s="354" t="s">
        <v>50</v>
      </c>
      <c r="AE266" s="270" t="s">
        <v>131</v>
      </c>
      <c r="AF266" s="354" t="s">
        <v>2063</v>
      </c>
      <c r="AG266" s="354"/>
      <c r="AH266" s="270" t="s">
        <v>35</v>
      </c>
      <c r="AI266" s="270" t="s">
        <v>2017</v>
      </c>
      <c r="AJ266" s="270">
        <v>2024</v>
      </c>
      <c r="AK266" s="270" t="s">
        <v>2529</v>
      </c>
      <c r="AL266" s="270" t="s">
        <v>1450</v>
      </c>
      <c r="AM266" s="270" t="s">
        <v>75</v>
      </c>
      <c r="AN266" s="270" t="s">
        <v>222</v>
      </c>
      <c r="AO266" s="270" t="s">
        <v>426</v>
      </c>
      <c r="AP266" s="270" t="s">
        <v>1997</v>
      </c>
      <c r="AQ266" s="354" t="s">
        <v>2068</v>
      </c>
      <c r="AR266" s="354" t="s">
        <v>2619</v>
      </c>
      <c r="AS266" s="356">
        <v>202865673.04359052</v>
      </c>
      <c r="AT266" s="360" t="s">
        <v>2530</v>
      </c>
      <c r="AU266" s="54"/>
      <c r="AV266" s="54"/>
    </row>
    <row r="267" spans="1:48" s="40" customFormat="1" ht="154" x14ac:dyDescent="0.15">
      <c r="A267" s="302" t="s">
        <v>1253</v>
      </c>
      <c r="B267" s="213" t="s">
        <v>1290</v>
      </c>
      <c r="C267" s="213" t="s">
        <v>1380</v>
      </c>
      <c r="D267" s="172" t="s">
        <v>1157</v>
      </c>
      <c r="E267" s="174" t="s">
        <v>1144</v>
      </c>
      <c r="F267" s="209" t="s">
        <v>1144</v>
      </c>
      <c r="G267" s="576"/>
      <c r="H267" s="176" t="s">
        <v>50</v>
      </c>
      <c r="I267" s="176" t="s">
        <v>40</v>
      </c>
      <c r="J267" s="177" t="s">
        <v>124</v>
      </c>
      <c r="K267" s="178" t="s">
        <v>421</v>
      </c>
      <c r="L267" s="178"/>
      <c r="M267" s="178" t="s">
        <v>421</v>
      </c>
      <c r="N267" s="209" t="s">
        <v>1144</v>
      </c>
      <c r="O267" s="177"/>
      <c r="P267" s="429"/>
      <c r="Q267" s="172" t="s">
        <v>132</v>
      </c>
      <c r="R267" s="172" t="s">
        <v>1682</v>
      </c>
      <c r="S267" s="465" t="s">
        <v>2620</v>
      </c>
      <c r="T267" s="349">
        <v>0</v>
      </c>
      <c r="U267" s="350">
        <f t="shared" si="40"/>
        <v>0</v>
      </c>
      <c r="V267" s="373"/>
      <c r="W267" s="357"/>
      <c r="X267" s="357"/>
      <c r="Y267" s="357"/>
      <c r="Z267" s="352"/>
      <c r="AA267" s="270" t="s">
        <v>1605</v>
      </c>
      <c r="AB267" s="374">
        <v>700000</v>
      </c>
      <c r="AC267" s="354" t="s">
        <v>50</v>
      </c>
      <c r="AD267" s="354" t="s">
        <v>50</v>
      </c>
      <c r="AE267" s="270" t="s">
        <v>131</v>
      </c>
      <c r="AF267" s="354" t="s">
        <v>2063</v>
      </c>
      <c r="AG267" s="354"/>
      <c r="AH267" s="270" t="s">
        <v>41</v>
      </c>
      <c r="AI267" s="270"/>
      <c r="AJ267" s="270"/>
      <c r="AK267" s="270" t="s">
        <v>1094</v>
      </c>
      <c r="AL267" s="270" t="s">
        <v>1446</v>
      </c>
      <c r="AM267" s="270" t="s">
        <v>75</v>
      </c>
      <c r="AN267" s="270"/>
      <c r="AO267" s="270"/>
      <c r="AP267" s="270" t="s">
        <v>1094</v>
      </c>
      <c r="AQ267" s="354"/>
      <c r="AR267" s="354" t="s">
        <v>2619</v>
      </c>
      <c r="AS267" s="349">
        <v>0</v>
      </c>
      <c r="AT267" s="360" t="s">
        <v>1484</v>
      </c>
      <c r="AU267" s="54"/>
      <c r="AV267" s="54"/>
    </row>
    <row r="268" spans="1:48" s="40" customFormat="1" ht="154" x14ac:dyDescent="0.15">
      <c r="A268" s="302" t="s">
        <v>1253</v>
      </c>
      <c r="B268" s="213" t="s">
        <v>1290</v>
      </c>
      <c r="C268" s="213" t="s">
        <v>1380</v>
      </c>
      <c r="D268" s="172" t="s">
        <v>1157</v>
      </c>
      <c r="E268" s="174" t="s">
        <v>1144</v>
      </c>
      <c r="F268" s="209" t="s">
        <v>1144</v>
      </c>
      <c r="G268" s="576"/>
      <c r="H268" s="176" t="s">
        <v>50</v>
      </c>
      <c r="I268" s="176" t="s">
        <v>40</v>
      </c>
      <c r="J268" s="177" t="s">
        <v>124</v>
      </c>
      <c r="K268" s="178" t="s">
        <v>421</v>
      </c>
      <c r="L268" s="178"/>
      <c r="M268" s="178" t="s">
        <v>421</v>
      </c>
      <c r="N268" s="209" t="s">
        <v>1144</v>
      </c>
      <c r="O268" s="177"/>
      <c r="P268" s="429"/>
      <c r="Q268" s="172" t="s">
        <v>132</v>
      </c>
      <c r="R268" s="172" t="s">
        <v>1682</v>
      </c>
      <c r="S268" s="466" t="s">
        <v>888</v>
      </c>
      <c r="T268" s="356">
        <v>1094751.2897085142</v>
      </c>
      <c r="U268" s="350">
        <f t="shared" si="40"/>
        <v>3.3376563710625436E-3</v>
      </c>
      <c r="V268" s="357">
        <v>364917.09656950471</v>
      </c>
      <c r="W268" s="372">
        <v>364917.09656950471</v>
      </c>
      <c r="X268" s="357">
        <v>364917.09656950471</v>
      </c>
      <c r="Y268" s="351"/>
      <c r="Z268" s="352"/>
      <c r="AA268" s="358" t="s">
        <v>1450</v>
      </c>
      <c r="AB268" s="270" t="s">
        <v>1450</v>
      </c>
      <c r="AC268" s="354" t="s">
        <v>50</v>
      </c>
      <c r="AD268" s="354" t="s">
        <v>50</v>
      </c>
      <c r="AE268" s="270" t="s">
        <v>131</v>
      </c>
      <c r="AF268" s="354" t="s">
        <v>2063</v>
      </c>
      <c r="AG268" s="354"/>
      <c r="AH268" s="270" t="s">
        <v>35</v>
      </c>
      <c r="AI268" s="270" t="s">
        <v>2017</v>
      </c>
      <c r="AJ268" s="270">
        <v>2023</v>
      </c>
      <c r="AK268" s="270" t="s">
        <v>817</v>
      </c>
      <c r="AL268" s="270" t="s">
        <v>1450</v>
      </c>
      <c r="AM268" s="270" t="s">
        <v>75</v>
      </c>
      <c r="AN268" s="270" t="s">
        <v>361</v>
      </c>
      <c r="AO268" s="270" t="s">
        <v>426</v>
      </c>
      <c r="AP268" s="270" t="s">
        <v>1996</v>
      </c>
      <c r="AQ268" s="354"/>
      <c r="AR268" s="354" t="s">
        <v>2619</v>
      </c>
      <c r="AS268" s="356">
        <v>1094751.2897085142</v>
      </c>
      <c r="AT268" s="360"/>
      <c r="AU268" s="54"/>
      <c r="AV268" s="54"/>
    </row>
    <row r="269" spans="1:48" s="40" customFormat="1" ht="154" x14ac:dyDescent="0.15">
      <c r="A269" s="302" t="s">
        <v>1253</v>
      </c>
      <c r="B269" s="213" t="s">
        <v>1290</v>
      </c>
      <c r="C269" s="213" t="s">
        <v>1380</v>
      </c>
      <c r="D269" s="172" t="s">
        <v>1157</v>
      </c>
      <c r="E269" s="174" t="s">
        <v>1144</v>
      </c>
      <c r="F269" s="209" t="s">
        <v>1144</v>
      </c>
      <c r="G269" s="576"/>
      <c r="H269" s="176" t="s">
        <v>50</v>
      </c>
      <c r="I269" s="176" t="s">
        <v>40</v>
      </c>
      <c r="J269" s="177" t="s">
        <v>124</v>
      </c>
      <c r="K269" s="178" t="s">
        <v>421</v>
      </c>
      <c r="L269" s="178"/>
      <c r="M269" s="178" t="s">
        <v>421</v>
      </c>
      <c r="N269" s="209" t="s">
        <v>1144</v>
      </c>
      <c r="O269" s="177"/>
      <c r="P269" s="429"/>
      <c r="Q269" s="172" t="s">
        <v>132</v>
      </c>
      <c r="R269" s="172" t="s">
        <v>1682</v>
      </c>
      <c r="S269" s="466" t="s">
        <v>1436</v>
      </c>
      <c r="T269" s="356">
        <f>SUM(V269:Z269)</f>
        <v>14877426.617605612</v>
      </c>
      <c r="U269" s="350">
        <f t="shared" si="40"/>
        <v>4.5358007980504912E-2</v>
      </c>
      <c r="V269" s="357">
        <v>6024426.6176056108</v>
      </c>
      <c r="W269" s="371"/>
      <c r="X269" s="352"/>
      <c r="Y269" s="351">
        <v>8853000</v>
      </c>
      <c r="Z269" s="352"/>
      <c r="AA269" s="358" t="s">
        <v>1450</v>
      </c>
      <c r="AB269" s="270" t="s">
        <v>1450</v>
      </c>
      <c r="AC269" s="354" t="s">
        <v>50</v>
      </c>
      <c r="AD269" s="354" t="s">
        <v>50</v>
      </c>
      <c r="AE269" s="270" t="s">
        <v>131</v>
      </c>
      <c r="AF269" s="354" t="s">
        <v>2063</v>
      </c>
      <c r="AG269" s="354"/>
      <c r="AH269" s="270" t="s">
        <v>35</v>
      </c>
      <c r="AI269" s="270" t="s">
        <v>2017</v>
      </c>
      <c r="AJ269" s="270">
        <v>2026</v>
      </c>
      <c r="AK269" s="270" t="s">
        <v>2531</v>
      </c>
      <c r="AL269" s="270" t="s">
        <v>1450</v>
      </c>
      <c r="AM269" s="270" t="s">
        <v>75</v>
      </c>
      <c r="AN269" s="270" t="s">
        <v>223</v>
      </c>
      <c r="AO269" s="270" t="s">
        <v>426</v>
      </c>
      <c r="AP269" s="270" t="s">
        <v>1997</v>
      </c>
      <c r="AQ269" s="354"/>
      <c r="AR269" s="354" t="s">
        <v>2619</v>
      </c>
      <c r="AS269" s="356">
        <f>SUM(V269:Z269)</f>
        <v>14877426.617605612</v>
      </c>
      <c r="AT269" s="360" t="s">
        <v>2532</v>
      </c>
      <c r="AU269" s="54"/>
      <c r="AV269" s="54"/>
    </row>
    <row r="270" spans="1:48" s="40" customFormat="1" ht="154" x14ac:dyDescent="0.15">
      <c r="A270" s="302" t="s">
        <v>1253</v>
      </c>
      <c r="B270" s="213" t="s">
        <v>1290</v>
      </c>
      <c r="C270" s="213" t="s">
        <v>1380</v>
      </c>
      <c r="D270" s="172" t="s">
        <v>1157</v>
      </c>
      <c r="E270" s="174" t="s">
        <v>1144</v>
      </c>
      <c r="F270" s="209" t="s">
        <v>1144</v>
      </c>
      <c r="G270" s="576"/>
      <c r="H270" s="176" t="s">
        <v>50</v>
      </c>
      <c r="I270" s="176" t="s">
        <v>40</v>
      </c>
      <c r="J270" s="177" t="s">
        <v>124</v>
      </c>
      <c r="K270" s="178" t="s">
        <v>421</v>
      </c>
      <c r="L270" s="178"/>
      <c r="M270" s="178" t="s">
        <v>421</v>
      </c>
      <c r="N270" s="209" t="s">
        <v>1144</v>
      </c>
      <c r="O270" s="177"/>
      <c r="P270" s="429"/>
      <c r="Q270" s="172" t="s">
        <v>132</v>
      </c>
      <c r="R270" s="172" t="s">
        <v>1682</v>
      </c>
      <c r="S270" s="466" t="s">
        <v>224</v>
      </c>
      <c r="T270" s="356">
        <f>SUM(V270:Z270)</f>
        <v>8435309.9988800008</v>
      </c>
      <c r="U270" s="350">
        <f t="shared" si="40"/>
        <v>2.5717408533170734E-2</v>
      </c>
      <c r="V270" s="357">
        <v>3089889.7</v>
      </c>
      <c r="W270" s="357">
        <v>3089889.7</v>
      </c>
      <c r="X270" s="352"/>
      <c r="Y270" s="351">
        <v>2255530.5988799999</v>
      </c>
      <c r="Z270" s="352"/>
      <c r="AA270" s="358" t="s">
        <v>1450</v>
      </c>
      <c r="AB270" s="270" t="s">
        <v>1450</v>
      </c>
      <c r="AC270" s="354" t="s">
        <v>50</v>
      </c>
      <c r="AD270" s="354" t="s">
        <v>50</v>
      </c>
      <c r="AE270" s="270" t="s">
        <v>131</v>
      </c>
      <c r="AF270" s="354" t="s">
        <v>2063</v>
      </c>
      <c r="AG270" s="354"/>
      <c r="AH270" s="270" t="s">
        <v>35</v>
      </c>
      <c r="AI270" s="270" t="s">
        <v>2017</v>
      </c>
      <c r="AJ270" s="270">
        <v>2026</v>
      </c>
      <c r="AK270" s="270" t="s">
        <v>2517</v>
      </c>
      <c r="AL270" s="270" t="s">
        <v>1450</v>
      </c>
      <c r="AM270" s="270" t="s">
        <v>75</v>
      </c>
      <c r="AN270" s="270" t="s">
        <v>167</v>
      </c>
      <c r="AO270" s="270" t="s">
        <v>531</v>
      </c>
      <c r="AP270" s="270" t="s">
        <v>531</v>
      </c>
      <c r="AQ270" s="354"/>
      <c r="AR270" s="354" t="s">
        <v>2619</v>
      </c>
      <c r="AS270" s="356">
        <v>23884758.644639228</v>
      </c>
      <c r="AT270" s="360" t="s">
        <v>2533</v>
      </c>
      <c r="AU270" s="54"/>
      <c r="AV270" s="54"/>
    </row>
    <row r="271" spans="1:48" s="40" customFormat="1" ht="154" x14ac:dyDescent="0.15">
      <c r="A271" s="302" t="s">
        <v>1253</v>
      </c>
      <c r="B271" s="213" t="s">
        <v>1290</v>
      </c>
      <c r="C271" s="213" t="s">
        <v>1380</v>
      </c>
      <c r="D271" s="172" t="s">
        <v>1157</v>
      </c>
      <c r="E271" s="174" t="s">
        <v>1144</v>
      </c>
      <c r="F271" s="209" t="s">
        <v>1144</v>
      </c>
      <c r="G271" s="576"/>
      <c r="H271" s="176" t="s">
        <v>50</v>
      </c>
      <c r="I271" s="176" t="s">
        <v>40</v>
      </c>
      <c r="J271" s="177" t="s">
        <v>124</v>
      </c>
      <c r="K271" s="178" t="s">
        <v>421</v>
      </c>
      <c r="L271" s="178"/>
      <c r="M271" s="178" t="s">
        <v>421</v>
      </c>
      <c r="N271" s="209" t="s">
        <v>1144</v>
      </c>
      <c r="O271" s="177"/>
      <c r="P271" s="429"/>
      <c r="Q271" s="172" t="s">
        <v>132</v>
      </c>
      <c r="R271" s="172" t="s">
        <v>1682</v>
      </c>
      <c r="S271" s="466" t="s">
        <v>225</v>
      </c>
      <c r="T271" s="356">
        <v>5917996.9723885907</v>
      </c>
      <c r="U271" s="350">
        <f t="shared" si="40"/>
        <v>1.8042673696306678E-2</v>
      </c>
      <c r="V271" s="357">
        <v>5917996.9723885907</v>
      </c>
      <c r="W271" s="371"/>
      <c r="X271" s="352"/>
      <c r="Y271" s="351"/>
      <c r="Z271" s="352"/>
      <c r="AA271" s="358" t="s">
        <v>1450</v>
      </c>
      <c r="AB271" s="270" t="s">
        <v>1450</v>
      </c>
      <c r="AC271" s="354" t="s">
        <v>50</v>
      </c>
      <c r="AD271" s="354" t="s">
        <v>50</v>
      </c>
      <c r="AE271" s="270" t="s">
        <v>131</v>
      </c>
      <c r="AF271" s="354" t="s">
        <v>2063</v>
      </c>
      <c r="AG271" s="354"/>
      <c r="AH271" s="270" t="s">
        <v>37</v>
      </c>
      <c r="AI271" s="270" t="s">
        <v>2017</v>
      </c>
      <c r="AJ271" s="270">
        <v>2020</v>
      </c>
      <c r="AK271" s="270" t="s">
        <v>226</v>
      </c>
      <c r="AL271" s="270" t="s">
        <v>1450</v>
      </c>
      <c r="AM271" s="270" t="s">
        <v>75</v>
      </c>
      <c r="AN271" s="270" t="s">
        <v>228</v>
      </c>
      <c r="AO271" s="270" t="s">
        <v>426</v>
      </c>
      <c r="AP271" s="270" t="s">
        <v>1997</v>
      </c>
      <c r="AQ271" s="354"/>
      <c r="AR271" s="354" t="s">
        <v>2619</v>
      </c>
      <c r="AS271" s="356">
        <v>5917996.9723885907</v>
      </c>
      <c r="AT271" s="360" t="s">
        <v>227</v>
      </c>
      <c r="AU271" s="54"/>
      <c r="AV271" s="54"/>
    </row>
    <row r="272" spans="1:48" s="40" customFormat="1" ht="154" x14ac:dyDescent="0.15">
      <c r="A272" s="302" t="s">
        <v>1253</v>
      </c>
      <c r="B272" s="213" t="s">
        <v>1290</v>
      </c>
      <c r="C272" s="213" t="s">
        <v>1380</v>
      </c>
      <c r="D272" s="172" t="s">
        <v>1157</v>
      </c>
      <c r="E272" s="174" t="s">
        <v>1144</v>
      </c>
      <c r="F272" s="209" t="s">
        <v>1144</v>
      </c>
      <c r="G272" s="576"/>
      <c r="H272" s="176" t="s">
        <v>50</v>
      </c>
      <c r="I272" s="176" t="s">
        <v>40</v>
      </c>
      <c r="J272" s="177" t="s">
        <v>124</v>
      </c>
      <c r="K272" s="178" t="s">
        <v>421</v>
      </c>
      <c r="L272" s="178"/>
      <c r="M272" s="178" t="s">
        <v>421</v>
      </c>
      <c r="N272" s="209" t="s">
        <v>1144</v>
      </c>
      <c r="O272" s="177"/>
      <c r="P272" s="429"/>
      <c r="Q272" s="172" t="s">
        <v>132</v>
      </c>
      <c r="R272" s="172" t="s">
        <v>1682</v>
      </c>
      <c r="S272" s="466" t="s">
        <v>229</v>
      </c>
      <c r="T272" s="356">
        <v>698260.96126863698</v>
      </c>
      <c r="U272" s="350">
        <f t="shared" si="40"/>
        <v>2.1288443941116981E-3</v>
      </c>
      <c r="V272" s="357">
        <v>698260.96126863698</v>
      </c>
      <c r="W272" s="371"/>
      <c r="X272" s="352"/>
      <c r="Y272" s="351"/>
      <c r="Z272" s="352"/>
      <c r="AA272" s="358" t="s">
        <v>1450</v>
      </c>
      <c r="AB272" s="270" t="s">
        <v>1450</v>
      </c>
      <c r="AC272" s="354" t="s">
        <v>50</v>
      </c>
      <c r="AD272" s="354" t="s">
        <v>50</v>
      </c>
      <c r="AE272" s="270" t="s">
        <v>131</v>
      </c>
      <c r="AF272" s="354" t="s">
        <v>2063</v>
      </c>
      <c r="AG272" s="354"/>
      <c r="AH272" s="270" t="s">
        <v>37</v>
      </c>
      <c r="AI272" s="270" t="s">
        <v>2017</v>
      </c>
      <c r="AJ272" s="270">
        <v>2021</v>
      </c>
      <c r="AK272" s="270" t="s">
        <v>230</v>
      </c>
      <c r="AL272" s="270" t="s">
        <v>1450</v>
      </c>
      <c r="AM272" s="270" t="s">
        <v>75</v>
      </c>
      <c r="AN272" s="270" t="s">
        <v>167</v>
      </c>
      <c r="AO272" s="270" t="s">
        <v>531</v>
      </c>
      <c r="AP272" s="270" t="s">
        <v>531</v>
      </c>
      <c r="AQ272" s="354"/>
      <c r="AR272" s="354" t="s">
        <v>2619</v>
      </c>
      <c r="AS272" s="356">
        <v>698260.96126863698</v>
      </c>
      <c r="AT272" s="360" t="s">
        <v>231</v>
      </c>
      <c r="AU272" s="54"/>
      <c r="AV272" s="54"/>
    </row>
    <row r="273" spans="1:48" s="40" customFormat="1" ht="154" x14ac:dyDescent="0.15">
      <c r="A273" s="302" t="s">
        <v>1253</v>
      </c>
      <c r="B273" s="213" t="s">
        <v>1290</v>
      </c>
      <c r="C273" s="213" t="s">
        <v>1380</v>
      </c>
      <c r="D273" s="172" t="s">
        <v>1157</v>
      </c>
      <c r="E273" s="174" t="s">
        <v>1144</v>
      </c>
      <c r="F273" s="209" t="s">
        <v>1144</v>
      </c>
      <c r="G273" s="576"/>
      <c r="H273" s="176" t="s">
        <v>50</v>
      </c>
      <c r="I273" s="176" t="s">
        <v>40</v>
      </c>
      <c r="J273" s="177" t="s">
        <v>124</v>
      </c>
      <c r="K273" s="178" t="s">
        <v>421</v>
      </c>
      <c r="L273" s="178"/>
      <c r="M273" s="178" t="s">
        <v>421</v>
      </c>
      <c r="N273" s="209" t="s">
        <v>1144</v>
      </c>
      <c r="O273" s="177"/>
      <c r="P273" s="429"/>
      <c r="Q273" s="172" t="s">
        <v>132</v>
      </c>
      <c r="R273" s="172" t="s">
        <v>1682</v>
      </c>
      <c r="S273" s="466" t="s">
        <v>232</v>
      </c>
      <c r="T273" s="356">
        <v>245911.72328324988</v>
      </c>
      <c r="U273" s="350">
        <f t="shared" si="40"/>
        <v>7.4973086366844481E-4</v>
      </c>
      <c r="V273" s="357">
        <v>245911.72328324988</v>
      </c>
      <c r="W273" s="371"/>
      <c r="X273" s="352"/>
      <c r="Y273" s="351"/>
      <c r="Z273" s="352"/>
      <c r="AA273" s="358" t="s">
        <v>1450</v>
      </c>
      <c r="AB273" s="270" t="s">
        <v>1450</v>
      </c>
      <c r="AC273" s="354" t="s">
        <v>50</v>
      </c>
      <c r="AD273" s="354" t="s">
        <v>50</v>
      </c>
      <c r="AE273" s="270" t="s">
        <v>131</v>
      </c>
      <c r="AF273" s="354" t="s">
        <v>2063</v>
      </c>
      <c r="AG273" s="354"/>
      <c r="AH273" s="270" t="s">
        <v>37</v>
      </c>
      <c r="AI273" s="270" t="s">
        <v>2017</v>
      </c>
      <c r="AJ273" s="270">
        <v>2021</v>
      </c>
      <c r="AK273" s="270" t="s">
        <v>230</v>
      </c>
      <c r="AL273" s="270" t="s">
        <v>1450</v>
      </c>
      <c r="AM273" s="270" t="s">
        <v>75</v>
      </c>
      <c r="AN273" s="270" t="s">
        <v>167</v>
      </c>
      <c r="AO273" s="270" t="s">
        <v>531</v>
      </c>
      <c r="AP273" s="270" t="s">
        <v>531</v>
      </c>
      <c r="AQ273" s="354"/>
      <c r="AR273" s="354" t="s">
        <v>2619</v>
      </c>
      <c r="AS273" s="356">
        <v>245911.72328324988</v>
      </c>
      <c r="AT273" s="394" t="s">
        <v>205</v>
      </c>
      <c r="AU273" s="54"/>
      <c r="AV273" s="54"/>
    </row>
    <row r="274" spans="1:48" s="40" customFormat="1" ht="154" x14ac:dyDescent="0.15">
      <c r="A274" s="302" t="s">
        <v>1253</v>
      </c>
      <c r="B274" s="213" t="s">
        <v>1290</v>
      </c>
      <c r="C274" s="213" t="s">
        <v>1380</v>
      </c>
      <c r="D274" s="172" t="s">
        <v>1157</v>
      </c>
      <c r="E274" s="174" t="s">
        <v>1144</v>
      </c>
      <c r="F274" s="209" t="s">
        <v>1144</v>
      </c>
      <c r="G274" s="576"/>
      <c r="H274" s="176" t="s">
        <v>50</v>
      </c>
      <c r="I274" s="176" t="s">
        <v>40</v>
      </c>
      <c r="J274" s="177" t="s">
        <v>124</v>
      </c>
      <c r="K274" s="178" t="s">
        <v>421</v>
      </c>
      <c r="L274" s="178"/>
      <c r="M274" s="178" t="s">
        <v>421</v>
      </c>
      <c r="N274" s="209" t="s">
        <v>1144</v>
      </c>
      <c r="O274" s="177"/>
      <c r="P274" s="429"/>
      <c r="Q274" s="172" t="s">
        <v>132</v>
      </c>
      <c r="R274" s="172" t="s">
        <v>1682</v>
      </c>
      <c r="S274" s="466" t="s">
        <v>233</v>
      </c>
      <c r="T274" s="356">
        <v>87825.615458303539</v>
      </c>
      <c r="U274" s="350">
        <f t="shared" si="40"/>
        <v>2.6776102273873032E-4</v>
      </c>
      <c r="V274" s="357">
        <v>87825.615458303539</v>
      </c>
      <c r="W274" s="371"/>
      <c r="X274" s="352"/>
      <c r="Y274" s="351"/>
      <c r="Z274" s="352"/>
      <c r="AA274" s="358" t="s">
        <v>1450</v>
      </c>
      <c r="AB274" s="270" t="s">
        <v>1450</v>
      </c>
      <c r="AC274" s="354" t="s">
        <v>50</v>
      </c>
      <c r="AD274" s="354" t="s">
        <v>50</v>
      </c>
      <c r="AE274" s="270" t="s">
        <v>131</v>
      </c>
      <c r="AF274" s="354" t="s">
        <v>2063</v>
      </c>
      <c r="AG274" s="354"/>
      <c r="AH274" s="270" t="s">
        <v>37</v>
      </c>
      <c r="AI274" s="270" t="s">
        <v>2017</v>
      </c>
      <c r="AJ274" s="270">
        <v>2021</v>
      </c>
      <c r="AK274" s="270" t="s">
        <v>230</v>
      </c>
      <c r="AL274" s="270" t="s">
        <v>1450</v>
      </c>
      <c r="AM274" s="270" t="s">
        <v>75</v>
      </c>
      <c r="AN274" s="270" t="s">
        <v>167</v>
      </c>
      <c r="AO274" s="270" t="s">
        <v>531</v>
      </c>
      <c r="AP274" s="270" t="s">
        <v>531</v>
      </c>
      <c r="AQ274" s="354"/>
      <c r="AR274" s="354" t="s">
        <v>2619</v>
      </c>
      <c r="AS274" s="356">
        <v>87825.615458303539</v>
      </c>
      <c r="AT274" s="360"/>
      <c r="AU274" s="54"/>
      <c r="AV274" s="54"/>
    </row>
    <row r="275" spans="1:48" s="40" customFormat="1" ht="154" x14ac:dyDescent="0.15">
      <c r="A275" s="302" t="s">
        <v>1253</v>
      </c>
      <c r="B275" s="213" t="s">
        <v>1290</v>
      </c>
      <c r="C275" s="213" t="s">
        <v>1380</v>
      </c>
      <c r="D275" s="172" t="s">
        <v>1157</v>
      </c>
      <c r="E275" s="174" t="s">
        <v>1144</v>
      </c>
      <c r="F275" s="209" t="s">
        <v>1144</v>
      </c>
      <c r="G275" s="576"/>
      <c r="H275" s="176" t="s">
        <v>50</v>
      </c>
      <c r="I275" s="176" t="s">
        <v>40</v>
      </c>
      <c r="J275" s="177" t="s">
        <v>124</v>
      </c>
      <c r="K275" s="178" t="s">
        <v>421</v>
      </c>
      <c r="L275" s="178"/>
      <c r="M275" s="178" t="s">
        <v>421</v>
      </c>
      <c r="N275" s="209" t="s">
        <v>1144</v>
      </c>
      <c r="O275" s="177"/>
      <c r="P275" s="429"/>
      <c r="Q275" s="172" t="s">
        <v>132</v>
      </c>
      <c r="R275" s="172" t="s">
        <v>1682</v>
      </c>
      <c r="S275" s="466" t="s">
        <v>234</v>
      </c>
      <c r="T275" s="356">
        <v>65869.211593727654</v>
      </c>
      <c r="U275" s="350">
        <f t="shared" si="40"/>
        <v>2.0082076705404774E-4</v>
      </c>
      <c r="V275" s="357">
        <v>65869.211593727654</v>
      </c>
      <c r="W275" s="371"/>
      <c r="X275" s="352"/>
      <c r="Y275" s="351"/>
      <c r="Z275" s="352"/>
      <c r="AA275" s="358" t="s">
        <v>1450</v>
      </c>
      <c r="AB275" s="270" t="s">
        <v>1450</v>
      </c>
      <c r="AC275" s="354" t="s">
        <v>50</v>
      </c>
      <c r="AD275" s="354" t="s">
        <v>50</v>
      </c>
      <c r="AE275" s="270" t="s">
        <v>131</v>
      </c>
      <c r="AF275" s="354" t="s">
        <v>2063</v>
      </c>
      <c r="AG275" s="354"/>
      <c r="AH275" s="270" t="s">
        <v>37</v>
      </c>
      <c r="AI275" s="270" t="s">
        <v>2017</v>
      </c>
      <c r="AJ275" s="270">
        <v>2021</v>
      </c>
      <c r="AK275" s="270" t="s">
        <v>230</v>
      </c>
      <c r="AL275" s="270" t="s">
        <v>1450</v>
      </c>
      <c r="AM275" s="270" t="s">
        <v>75</v>
      </c>
      <c r="AN275" s="270" t="s">
        <v>167</v>
      </c>
      <c r="AO275" s="270" t="s">
        <v>531</v>
      </c>
      <c r="AP275" s="270" t="s">
        <v>531</v>
      </c>
      <c r="AQ275" s="354"/>
      <c r="AR275" s="354" t="s">
        <v>2619</v>
      </c>
      <c r="AS275" s="356">
        <v>65869.211593727654</v>
      </c>
      <c r="AT275" s="360"/>
      <c r="AU275" s="54"/>
      <c r="AV275" s="54"/>
    </row>
    <row r="276" spans="1:48" s="40" customFormat="1" ht="154" x14ac:dyDescent="0.15">
      <c r="A276" s="302" t="s">
        <v>1253</v>
      </c>
      <c r="B276" s="213" t="s">
        <v>1290</v>
      </c>
      <c r="C276" s="213" t="s">
        <v>1380</v>
      </c>
      <c r="D276" s="172" t="s">
        <v>1157</v>
      </c>
      <c r="E276" s="174" t="s">
        <v>1144</v>
      </c>
      <c r="F276" s="209" t="s">
        <v>1144</v>
      </c>
      <c r="G276" s="576"/>
      <c r="H276" s="176" t="s">
        <v>50</v>
      </c>
      <c r="I276" s="176" t="s">
        <v>40</v>
      </c>
      <c r="J276" s="177" t="s">
        <v>124</v>
      </c>
      <c r="K276" s="178" t="s">
        <v>421</v>
      </c>
      <c r="L276" s="178"/>
      <c r="M276" s="178" t="s">
        <v>421</v>
      </c>
      <c r="N276" s="209" t="s">
        <v>1144</v>
      </c>
      <c r="O276" s="177"/>
      <c r="P276" s="429"/>
      <c r="Q276" s="172" t="s">
        <v>132</v>
      </c>
      <c r="R276" s="172" t="s">
        <v>1682</v>
      </c>
      <c r="S276" s="466" t="s">
        <v>235</v>
      </c>
      <c r="T276" s="356">
        <v>491527.88193038834</v>
      </c>
      <c r="U276" s="350">
        <f t="shared" si="40"/>
        <v>1.4985606156414279E-3</v>
      </c>
      <c r="V276" s="357">
        <v>122881.97048259708</v>
      </c>
      <c r="W276" s="372">
        <v>122881.97048259708</v>
      </c>
      <c r="X276" s="357">
        <v>122881.97048259708</v>
      </c>
      <c r="Y276" s="357">
        <v>122881.97048259708</v>
      </c>
      <c r="Z276" s="352"/>
      <c r="AA276" s="358" t="s">
        <v>1450</v>
      </c>
      <c r="AB276" s="270" t="s">
        <v>1450</v>
      </c>
      <c r="AC276" s="354" t="s">
        <v>50</v>
      </c>
      <c r="AD276" s="354" t="s">
        <v>50</v>
      </c>
      <c r="AE276" s="270" t="s">
        <v>131</v>
      </c>
      <c r="AF276" s="354" t="s">
        <v>2063</v>
      </c>
      <c r="AG276" s="354"/>
      <c r="AH276" s="270" t="s">
        <v>35</v>
      </c>
      <c r="AI276" s="270" t="s">
        <v>2017</v>
      </c>
      <c r="AJ276" s="270">
        <v>2024</v>
      </c>
      <c r="AK276" s="270" t="s">
        <v>236</v>
      </c>
      <c r="AL276" s="270" t="s">
        <v>1450</v>
      </c>
      <c r="AM276" s="270" t="s">
        <v>75</v>
      </c>
      <c r="AN276" s="270" t="s">
        <v>237</v>
      </c>
      <c r="AO276" s="270" t="s">
        <v>426</v>
      </c>
      <c r="AP276" s="270" t="s">
        <v>1997</v>
      </c>
      <c r="AQ276" s="354"/>
      <c r="AR276" s="354" t="s">
        <v>2619</v>
      </c>
      <c r="AS276" s="356">
        <v>491527.88193038834</v>
      </c>
      <c r="AT276" s="360"/>
      <c r="AU276" s="54"/>
      <c r="AV276" s="54"/>
    </row>
    <row r="277" spans="1:48" s="40" customFormat="1" ht="154" x14ac:dyDescent="0.15">
      <c r="A277" s="302" t="s">
        <v>1253</v>
      </c>
      <c r="B277" s="213" t="s">
        <v>1290</v>
      </c>
      <c r="C277" s="213" t="s">
        <v>1380</v>
      </c>
      <c r="D277" s="172" t="s">
        <v>1157</v>
      </c>
      <c r="E277" s="174" t="s">
        <v>1144</v>
      </c>
      <c r="F277" s="209" t="s">
        <v>1144</v>
      </c>
      <c r="G277" s="576"/>
      <c r="H277" s="176" t="s">
        <v>50</v>
      </c>
      <c r="I277" s="176" t="s">
        <v>40</v>
      </c>
      <c r="J277" s="177" t="s">
        <v>124</v>
      </c>
      <c r="K277" s="178" t="s">
        <v>421</v>
      </c>
      <c r="L277" s="178"/>
      <c r="M277" s="178" t="s">
        <v>421</v>
      </c>
      <c r="N277" s="209" t="s">
        <v>1144</v>
      </c>
      <c r="O277" s="177"/>
      <c r="P277" s="429"/>
      <c r="Q277" s="172" t="s">
        <v>132</v>
      </c>
      <c r="R277" s="172" t="s">
        <v>1682</v>
      </c>
      <c r="S277" s="466" t="s">
        <v>1721</v>
      </c>
      <c r="T277" s="356">
        <v>0</v>
      </c>
      <c r="U277" s="350">
        <f t="shared" si="40"/>
        <v>0</v>
      </c>
      <c r="V277" s="357"/>
      <c r="W277" s="372"/>
      <c r="X277" s="357"/>
      <c r="Y277" s="357"/>
      <c r="Z277" s="352"/>
      <c r="AA277" s="358" t="s">
        <v>1595</v>
      </c>
      <c r="AB277" s="353">
        <v>700000</v>
      </c>
      <c r="AC277" s="354" t="s">
        <v>50</v>
      </c>
      <c r="AD277" s="354" t="s">
        <v>50</v>
      </c>
      <c r="AE277" s="270" t="s">
        <v>131</v>
      </c>
      <c r="AF277" s="354" t="s">
        <v>2063</v>
      </c>
      <c r="AG277" s="354" t="s">
        <v>1717</v>
      </c>
      <c r="AH277" s="270" t="s">
        <v>41</v>
      </c>
      <c r="AI277" s="270"/>
      <c r="AJ277" s="270"/>
      <c r="AK277" s="270" t="s">
        <v>1094</v>
      </c>
      <c r="AL277" s="270" t="s">
        <v>1445</v>
      </c>
      <c r="AM277" s="270" t="s">
        <v>75</v>
      </c>
      <c r="AN277" s="270"/>
      <c r="AO277" s="270"/>
      <c r="AP277" s="270" t="s">
        <v>1094</v>
      </c>
      <c r="AQ277" s="354"/>
      <c r="AR277" s="354" t="s">
        <v>2619</v>
      </c>
      <c r="AS277" s="356">
        <v>0</v>
      </c>
      <c r="AT277" s="360" t="s">
        <v>1720</v>
      </c>
      <c r="AU277" s="54"/>
      <c r="AV277" s="54"/>
    </row>
    <row r="278" spans="1:48" s="40" customFormat="1" ht="154" x14ac:dyDescent="0.15">
      <c r="A278" s="302" t="s">
        <v>1253</v>
      </c>
      <c r="B278" s="213" t="s">
        <v>1290</v>
      </c>
      <c r="C278" s="213" t="s">
        <v>1380</v>
      </c>
      <c r="D278" s="172" t="s">
        <v>1157</v>
      </c>
      <c r="E278" s="174" t="s">
        <v>1144</v>
      </c>
      <c r="F278" s="209" t="s">
        <v>1144</v>
      </c>
      <c r="G278" s="576"/>
      <c r="H278" s="176" t="s">
        <v>50</v>
      </c>
      <c r="I278" s="176" t="s">
        <v>40</v>
      </c>
      <c r="J278" s="177" t="s">
        <v>124</v>
      </c>
      <c r="K278" s="178" t="s">
        <v>421</v>
      </c>
      <c r="L278" s="178"/>
      <c r="M278" s="178" t="s">
        <v>421</v>
      </c>
      <c r="N278" s="209" t="s">
        <v>1144</v>
      </c>
      <c r="O278" s="177"/>
      <c r="P278" s="429"/>
      <c r="Q278" s="172" t="s">
        <v>132</v>
      </c>
      <c r="R278" s="172" t="s">
        <v>1682</v>
      </c>
      <c r="S278" s="466" t="s">
        <v>2123</v>
      </c>
      <c r="T278" s="356">
        <v>132689.70000000001</v>
      </c>
      <c r="U278" s="395">
        <f>T278/G253</f>
        <v>4.0454176829268296E-4</v>
      </c>
      <c r="V278" s="357"/>
      <c r="W278" s="372"/>
      <c r="X278" s="356">
        <v>132689.70000000001</v>
      </c>
      <c r="Y278" s="357"/>
      <c r="Z278" s="352"/>
      <c r="AA278" s="358"/>
      <c r="AB278" s="353"/>
      <c r="AC278" s="354" t="s">
        <v>50</v>
      </c>
      <c r="AD278" s="354" t="s">
        <v>50</v>
      </c>
      <c r="AE278" s="270" t="s">
        <v>2124</v>
      </c>
      <c r="AF278" s="354" t="s">
        <v>2063</v>
      </c>
      <c r="AG278" s="354"/>
      <c r="AH278" s="270" t="s">
        <v>35</v>
      </c>
      <c r="AI278" s="270">
        <v>2023</v>
      </c>
      <c r="AJ278" s="270">
        <v>2024</v>
      </c>
      <c r="AK278" s="270" t="s">
        <v>2125</v>
      </c>
      <c r="AL278" s="270"/>
      <c r="AM278" s="270" t="s">
        <v>74</v>
      </c>
      <c r="AN278" s="270" t="s">
        <v>1793</v>
      </c>
      <c r="AO278" s="270" t="s">
        <v>531</v>
      </c>
      <c r="AP278" s="270" t="s">
        <v>531</v>
      </c>
      <c r="AQ278" s="354" t="s">
        <v>2003</v>
      </c>
      <c r="AR278" s="354" t="s">
        <v>2619</v>
      </c>
      <c r="AS278" s="356">
        <v>132689.70000000001</v>
      </c>
      <c r="AT278" s="360" t="s">
        <v>2126</v>
      </c>
      <c r="AU278" s="54"/>
      <c r="AV278" s="54"/>
    </row>
    <row r="279" spans="1:48" s="40" customFormat="1" ht="154" x14ac:dyDescent="0.15">
      <c r="A279" s="302" t="s">
        <v>1253</v>
      </c>
      <c r="B279" s="213" t="s">
        <v>1290</v>
      </c>
      <c r="C279" s="213" t="s">
        <v>1380</v>
      </c>
      <c r="D279" s="172" t="s">
        <v>1157</v>
      </c>
      <c r="E279" s="174" t="s">
        <v>1144</v>
      </c>
      <c r="F279" s="209" t="s">
        <v>1144</v>
      </c>
      <c r="G279" s="576"/>
      <c r="H279" s="176" t="s">
        <v>50</v>
      </c>
      <c r="I279" s="176" t="s">
        <v>40</v>
      </c>
      <c r="J279" s="177" t="s">
        <v>124</v>
      </c>
      <c r="K279" s="178" t="s">
        <v>421</v>
      </c>
      <c r="L279" s="178"/>
      <c r="M279" s="178" t="s">
        <v>421</v>
      </c>
      <c r="N279" s="209" t="s">
        <v>1144</v>
      </c>
      <c r="O279" s="177"/>
      <c r="P279" s="429"/>
      <c r="Q279" s="172" t="s">
        <v>132</v>
      </c>
      <c r="R279" s="172" t="s">
        <v>1682</v>
      </c>
      <c r="S279" s="466" t="s">
        <v>2082</v>
      </c>
      <c r="T279" s="356">
        <v>156297760</v>
      </c>
      <c r="U279" s="350">
        <f t="shared" ref="U279:U280" si="42">T279/$G$253</f>
        <v>0.47651756097560977</v>
      </c>
      <c r="V279" s="357"/>
      <c r="W279" s="372"/>
      <c r="X279" s="357"/>
      <c r="Y279" s="357"/>
      <c r="Z279" s="352"/>
      <c r="AA279" s="358" t="s">
        <v>1595</v>
      </c>
      <c r="AB279" s="353">
        <v>700000</v>
      </c>
      <c r="AC279" s="354" t="s">
        <v>50</v>
      </c>
      <c r="AD279" s="354" t="s">
        <v>50</v>
      </c>
      <c r="AE279" s="270" t="s">
        <v>1188</v>
      </c>
      <c r="AF279" s="354" t="s">
        <v>2063</v>
      </c>
      <c r="AG279" s="354"/>
      <c r="AH279" s="270" t="s">
        <v>39</v>
      </c>
      <c r="AI279" s="270"/>
      <c r="AJ279" s="270"/>
      <c r="AK279" s="270" t="s">
        <v>1094</v>
      </c>
      <c r="AL279" s="270" t="s">
        <v>1446</v>
      </c>
      <c r="AM279" s="270" t="s">
        <v>75</v>
      </c>
      <c r="AN279" s="270"/>
      <c r="AO279" s="270"/>
      <c r="AP279" s="270" t="s">
        <v>1094</v>
      </c>
      <c r="AQ279" s="354"/>
      <c r="AR279" s="354" t="s">
        <v>2619</v>
      </c>
      <c r="AS279" s="356">
        <v>156297760</v>
      </c>
      <c r="AT279" s="360" t="s">
        <v>2083</v>
      </c>
      <c r="AU279" s="54"/>
      <c r="AV279" s="54"/>
    </row>
    <row r="280" spans="1:48" s="40" customFormat="1" ht="154" x14ac:dyDescent="0.15">
      <c r="A280" s="302" t="s">
        <v>1253</v>
      </c>
      <c r="B280" s="213" t="s">
        <v>1290</v>
      </c>
      <c r="C280" s="213" t="s">
        <v>1380</v>
      </c>
      <c r="D280" s="172" t="s">
        <v>1157</v>
      </c>
      <c r="E280" s="174" t="s">
        <v>1144</v>
      </c>
      <c r="F280" s="209" t="s">
        <v>1144</v>
      </c>
      <c r="G280" s="576"/>
      <c r="H280" s="176" t="s">
        <v>50</v>
      </c>
      <c r="I280" s="176" t="s">
        <v>40</v>
      </c>
      <c r="J280" s="177" t="s">
        <v>124</v>
      </c>
      <c r="K280" s="178" t="s">
        <v>421</v>
      </c>
      <c r="L280" s="178"/>
      <c r="M280" s="178" t="s">
        <v>421</v>
      </c>
      <c r="N280" s="209" t="s">
        <v>1144</v>
      </c>
      <c r="O280" s="177"/>
      <c r="P280" s="429"/>
      <c r="Q280" s="172" t="s">
        <v>132</v>
      </c>
      <c r="R280" s="172" t="s">
        <v>1682</v>
      </c>
      <c r="S280" s="466" t="s">
        <v>2084</v>
      </c>
      <c r="T280" s="356">
        <v>1953722</v>
      </c>
      <c r="U280" s="350">
        <f t="shared" si="42"/>
        <v>5.9564695121951221E-3</v>
      </c>
      <c r="V280" s="357"/>
      <c r="W280" s="372"/>
      <c r="X280" s="357"/>
      <c r="Y280" s="357"/>
      <c r="Z280" s="352"/>
      <c r="AA280" s="358" t="s">
        <v>1595</v>
      </c>
      <c r="AB280" s="353">
        <v>700000</v>
      </c>
      <c r="AC280" s="354" t="s">
        <v>50</v>
      </c>
      <c r="AD280" s="354" t="s">
        <v>50</v>
      </c>
      <c r="AE280" s="270" t="s">
        <v>1188</v>
      </c>
      <c r="AF280" s="354" t="s">
        <v>2063</v>
      </c>
      <c r="AG280" s="354"/>
      <c r="AH280" s="270" t="s">
        <v>39</v>
      </c>
      <c r="AI280" s="270"/>
      <c r="AJ280" s="270"/>
      <c r="AK280" s="270" t="s">
        <v>1094</v>
      </c>
      <c r="AL280" s="270" t="s">
        <v>1446</v>
      </c>
      <c r="AM280" s="270" t="s">
        <v>75</v>
      </c>
      <c r="AN280" s="270"/>
      <c r="AO280" s="270"/>
      <c r="AP280" s="270" t="s">
        <v>1094</v>
      </c>
      <c r="AQ280" s="354"/>
      <c r="AR280" s="354" t="s">
        <v>2619</v>
      </c>
      <c r="AS280" s="356">
        <v>1953722</v>
      </c>
      <c r="AT280" s="360" t="s">
        <v>2102</v>
      </c>
      <c r="AU280" s="54"/>
      <c r="AV280" s="54"/>
    </row>
    <row r="281" spans="1:48" s="40" customFormat="1" ht="154" x14ac:dyDescent="0.15">
      <c r="A281" s="302" t="s">
        <v>1253</v>
      </c>
      <c r="B281" s="213" t="s">
        <v>1290</v>
      </c>
      <c r="C281" s="213" t="s">
        <v>1380</v>
      </c>
      <c r="D281" s="172" t="s">
        <v>1157</v>
      </c>
      <c r="E281" s="174" t="s">
        <v>1144</v>
      </c>
      <c r="F281" s="209" t="s">
        <v>1144</v>
      </c>
      <c r="G281" s="576"/>
      <c r="H281" s="176" t="s">
        <v>50</v>
      </c>
      <c r="I281" s="176" t="s">
        <v>40</v>
      </c>
      <c r="J281" s="177" t="s">
        <v>124</v>
      </c>
      <c r="K281" s="178" t="s">
        <v>421</v>
      </c>
      <c r="L281" s="178"/>
      <c r="M281" s="178" t="s">
        <v>421</v>
      </c>
      <c r="N281" s="209" t="s">
        <v>1144</v>
      </c>
      <c r="O281" s="177"/>
      <c r="P281" s="429"/>
      <c r="Q281" s="172" t="s">
        <v>132</v>
      </c>
      <c r="R281" s="172" t="s">
        <v>1682</v>
      </c>
      <c r="S281" s="466" t="s">
        <v>2085</v>
      </c>
      <c r="T281" s="356">
        <v>1562977.6</v>
      </c>
      <c r="U281" s="350">
        <f t="shared" si="40"/>
        <v>4.765175609756098E-3</v>
      </c>
      <c r="V281" s="357"/>
      <c r="W281" s="372"/>
      <c r="X281" s="357"/>
      <c r="Y281" s="357"/>
      <c r="Z281" s="352"/>
      <c r="AA281" s="358" t="s">
        <v>1595</v>
      </c>
      <c r="AB281" s="353">
        <v>700000</v>
      </c>
      <c r="AC281" s="354" t="s">
        <v>50</v>
      </c>
      <c r="AD281" s="354" t="s">
        <v>50</v>
      </c>
      <c r="AE281" s="270" t="s">
        <v>1188</v>
      </c>
      <c r="AF281" s="354" t="s">
        <v>2063</v>
      </c>
      <c r="AG281" s="354"/>
      <c r="AH281" s="270" t="s">
        <v>39</v>
      </c>
      <c r="AI281" s="270"/>
      <c r="AJ281" s="270"/>
      <c r="AK281" s="270" t="s">
        <v>1094</v>
      </c>
      <c r="AL281" s="270" t="s">
        <v>1446</v>
      </c>
      <c r="AM281" s="270" t="s">
        <v>75</v>
      </c>
      <c r="AN281" s="270"/>
      <c r="AO281" s="270"/>
      <c r="AP281" s="270" t="s">
        <v>1094</v>
      </c>
      <c r="AQ281" s="354"/>
      <c r="AR281" s="354" t="s">
        <v>2619</v>
      </c>
      <c r="AS281" s="356">
        <v>1562977.6</v>
      </c>
      <c r="AT281" s="360" t="s">
        <v>2086</v>
      </c>
      <c r="AU281" s="54"/>
      <c r="AV281" s="54"/>
    </row>
    <row r="282" spans="1:48" s="40" customFormat="1" ht="154" x14ac:dyDescent="0.2">
      <c r="A282" s="302" t="s">
        <v>1253</v>
      </c>
      <c r="B282" s="213" t="s">
        <v>1290</v>
      </c>
      <c r="C282" s="213" t="s">
        <v>1380</v>
      </c>
      <c r="D282" s="172" t="s">
        <v>1157</v>
      </c>
      <c r="E282" s="174" t="s">
        <v>1144</v>
      </c>
      <c r="F282" s="209" t="s">
        <v>1144</v>
      </c>
      <c r="G282" s="576"/>
      <c r="H282" s="176" t="s">
        <v>50</v>
      </c>
      <c r="I282" s="176" t="s">
        <v>40</v>
      </c>
      <c r="J282" s="177" t="s">
        <v>124</v>
      </c>
      <c r="K282" s="178" t="s">
        <v>421</v>
      </c>
      <c r="L282" s="178"/>
      <c r="M282" s="178" t="s">
        <v>421</v>
      </c>
      <c r="N282" s="209" t="s">
        <v>1144</v>
      </c>
      <c r="O282" s="177"/>
      <c r="P282" s="429"/>
      <c r="Q282" s="172" t="s">
        <v>132</v>
      </c>
      <c r="R282" s="172" t="s">
        <v>1682</v>
      </c>
      <c r="S282" s="466" t="s">
        <v>238</v>
      </c>
      <c r="T282" s="356">
        <f>SUM(V282:Z282)</f>
        <v>10016650.011895824</v>
      </c>
      <c r="U282" s="350">
        <f t="shared" si="40"/>
        <v>3.0538567109438489E-2</v>
      </c>
      <c r="V282" s="351">
        <v>4610525.0059479121</v>
      </c>
      <c r="W282" s="371">
        <v>4610525.0059479121</v>
      </c>
      <c r="X282" s="352"/>
      <c r="Y282" s="351">
        <v>795600</v>
      </c>
      <c r="Z282" s="352"/>
      <c r="AA282" s="358" t="s">
        <v>1450</v>
      </c>
      <c r="AB282" s="270" t="s">
        <v>1450</v>
      </c>
      <c r="AC282" s="354" t="s">
        <v>50</v>
      </c>
      <c r="AD282" s="354" t="s">
        <v>50</v>
      </c>
      <c r="AE282" s="270" t="s">
        <v>131</v>
      </c>
      <c r="AF282" s="354" t="s">
        <v>2063</v>
      </c>
      <c r="AG282" s="354"/>
      <c r="AH282" s="270" t="s">
        <v>35</v>
      </c>
      <c r="AI282" s="270">
        <v>2020</v>
      </c>
      <c r="AJ282" s="270">
        <v>2026</v>
      </c>
      <c r="AK282" s="270" t="s">
        <v>2534</v>
      </c>
      <c r="AL282" s="270" t="s">
        <v>1450</v>
      </c>
      <c r="AM282" s="270" t="s">
        <v>75</v>
      </c>
      <c r="AN282" s="270" t="s">
        <v>167</v>
      </c>
      <c r="AO282" s="270" t="s">
        <v>531</v>
      </c>
      <c r="AP282" s="270" t="s">
        <v>531</v>
      </c>
      <c r="AQ282" s="354"/>
      <c r="AR282" s="354" t="s">
        <v>2619</v>
      </c>
      <c r="AS282" s="356">
        <v>10016650.011895824</v>
      </c>
      <c r="AT282" s="360" t="s">
        <v>2535</v>
      </c>
    </row>
    <row r="283" spans="1:48" s="40" customFormat="1" ht="154" x14ac:dyDescent="0.2">
      <c r="A283" s="302" t="s">
        <v>1253</v>
      </c>
      <c r="B283" s="213" t="s">
        <v>1290</v>
      </c>
      <c r="C283" s="213" t="s">
        <v>1380</v>
      </c>
      <c r="D283" s="172" t="s">
        <v>1157</v>
      </c>
      <c r="E283" s="174" t="s">
        <v>1144</v>
      </c>
      <c r="F283" s="209" t="s">
        <v>1144</v>
      </c>
      <c r="G283" s="576"/>
      <c r="H283" s="176" t="s">
        <v>50</v>
      </c>
      <c r="I283" s="176" t="s">
        <v>40</v>
      </c>
      <c r="J283" s="177" t="s">
        <v>124</v>
      </c>
      <c r="K283" s="178" t="s">
        <v>421</v>
      </c>
      <c r="L283" s="178"/>
      <c r="M283" s="178" t="s">
        <v>421</v>
      </c>
      <c r="N283" s="209" t="s">
        <v>1144</v>
      </c>
      <c r="O283" s="177"/>
      <c r="P283" s="429"/>
      <c r="Q283" s="172" t="s">
        <v>132</v>
      </c>
      <c r="R283" s="172" t="s">
        <v>1682</v>
      </c>
      <c r="S283" s="465" t="s">
        <v>437</v>
      </c>
      <c r="T283" s="356">
        <v>214000000</v>
      </c>
      <c r="U283" s="350">
        <f t="shared" si="40"/>
        <v>0.65243902439024393</v>
      </c>
      <c r="V283" s="382"/>
      <c r="W283" s="351"/>
      <c r="X283" s="352"/>
      <c r="Y283" s="351"/>
      <c r="Z283" s="352"/>
      <c r="AA283" s="270" t="s">
        <v>1549</v>
      </c>
      <c r="AB283" s="374">
        <v>700000</v>
      </c>
      <c r="AC283" s="354" t="s">
        <v>50</v>
      </c>
      <c r="AD283" s="354" t="s">
        <v>50</v>
      </c>
      <c r="AE283" s="270" t="s">
        <v>131</v>
      </c>
      <c r="AF283" s="354" t="s">
        <v>2063</v>
      </c>
      <c r="AG283" s="354"/>
      <c r="AH283" s="270" t="s">
        <v>39</v>
      </c>
      <c r="AI283" s="270"/>
      <c r="AJ283" s="270"/>
      <c r="AK283" s="270" t="s">
        <v>1094</v>
      </c>
      <c r="AL283" s="270" t="s">
        <v>1446</v>
      </c>
      <c r="AM283" s="270" t="s">
        <v>74</v>
      </c>
      <c r="AN283" s="270" t="s">
        <v>167</v>
      </c>
      <c r="AO283" s="270"/>
      <c r="AP283" s="270" t="s">
        <v>1094</v>
      </c>
      <c r="AQ283" s="354" t="s">
        <v>2067</v>
      </c>
      <c r="AR283" s="354" t="s">
        <v>2619</v>
      </c>
      <c r="AS283" s="356">
        <v>214000000</v>
      </c>
      <c r="AT283" s="360" t="s">
        <v>1148</v>
      </c>
    </row>
    <row r="284" spans="1:48" s="40" customFormat="1" ht="154" x14ac:dyDescent="0.2">
      <c r="A284" s="302" t="s">
        <v>1253</v>
      </c>
      <c r="B284" s="213" t="s">
        <v>1290</v>
      </c>
      <c r="C284" s="213" t="s">
        <v>1380</v>
      </c>
      <c r="D284" s="172" t="s">
        <v>1157</v>
      </c>
      <c r="E284" s="174" t="s">
        <v>1144</v>
      </c>
      <c r="F284" s="209" t="s">
        <v>1144</v>
      </c>
      <c r="G284" s="576"/>
      <c r="H284" s="176" t="s">
        <v>50</v>
      </c>
      <c r="I284" s="176" t="s">
        <v>40</v>
      </c>
      <c r="J284" s="177" t="s">
        <v>124</v>
      </c>
      <c r="K284" s="178" t="s">
        <v>421</v>
      </c>
      <c r="L284" s="178"/>
      <c r="M284" s="178" t="s">
        <v>421</v>
      </c>
      <c r="N284" s="209" t="s">
        <v>1144</v>
      </c>
      <c r="O284" s="177"/>
      <c r="P284" s="429"/>
      <c r="Q284" s="172" t="s">
        <v>132</v>
      </c>
      <c r="R284" s="172" t="s">
        <v>1682</v>
      </c>
      <c r="S284" s="466" t="s">
        <v>240</v>
      </c>
      <c r="T284" s="356">
        <f>SUM(V284:Z284)</f>
        <v>1412653.019599749</v>
      </c>
      <c r="U284" s="350">
        <f t="shared" si="40"/>
        <v>4.3068689621943565E-3</v>
      </c>
      <c r="V284" s="356">
        <v>1104553.019599749</v>
      </c>
      <c r="W284" s="371"/>
      <c r="X284" s="352"/>
      <c r="Y284" s="351">
        <v>308100</v>
      </c>
      <c r="Z284" s="352"/>
      <c r="AA284" s="358" t="s">
        <v>1450</v>
      </c>
      <c r="AB284" s="270" t="s">
        <v>1450</v>
      </c>
      <c r="AC284" s="354" t="s">
        <v>50</v>
      </c>
      <c r="AD284" s="354" t="s">
        <v>50</v>
      </c>
      <c r="AE284" s="270" t="s">
        <v>131</v>
      </c>
      <c r="AF284" s="354" t="s">
        <v>2063</v>
      </c>
      <c r="AG284" s="354"/>
      <c r="AH284" s="270" t="s">
        <v>35</v>
      </c>
      <c r="AI284" s="270">
        <v>2020</v>
      </c>
      <c r="AJ284" s="270">
        <v>2026</v>
      </c>
      <c r="AK284" s="270" t="s">
        <v>2536</v>
      </c>
      <c r="AL284" s="270" t="s">
        <v>1450</v>
      </c>
      <c r="AM284" s="270" t="s">
        <v>75</v>
      </c>
      <c r="AN284" s="270" t="s">
        <v>167</v>
      </c>
      <c r="AO284" s="270" t="s">
        <v>531</v>
      </c>
      <c r="AP284" s="270" t="s">
        <v>531</v>
      </c>
      <c r="AQ284" s="354" t="s">
        <v>2068</v>
      </c>
      <c r="AR284" s="354" t="s">
        <v>2619</v>
      </c>
      <c r="AS284" s="356">
        <v>1412653.019599749</v>
      </c>
      <c r="AT284" s="360" t="s">
        <v>2537</v>
      </c>
    </row>
    <row r="285" spans="1:48" s="40" customFormat="1" ht="154" x14ac:dyDescent="0.2">
      <c r="A285" s="302" t="s">
        <v>1253</v>
      </c>
      <c r="B285" s="213" t="s">
        <v>1290</v>
      </c>
      <c r="C285" s="213" t="s">
        <v>1380</v>
      </c>
      <c r="D285" s="172" t="s">
        <v>1157</v>
      </c>
      <c r="E285" s="174" t="s">
        <v>1144</v>
      </c>
      <c r="F285" s="209" t="s">
        <v>1144</v>
      </c>
      <c r="G285" s="576"/>
      <c r="H285" s="176" t="s">
        <v>50</v>
      </c>
      <c r="I285" s="176" t="s">
        <v>40</v>
      </c>
      <c r="J285" s="177" t="s">
        <v>124</v>
      </c>
      <c r="K285" s="178" t="s">
        <v>421</v>
      </c>
      <c r="L285" s="178"/>
      <c r="M285" s="178" t="s">
        <v>421</v>
      </c>
      <c r="N285" s="209" t="s">
        <v>1144</v>
      </c>
      <c r="O285" s="177"/>
      <c r="P285" s="429"/>
      <c r="Q285" s="172" t="s">
        <v>132</v>
      </c>
      <c r="R285" s="172" t="s">
        <v>1682</v>
      </c>
      <c r="S285" s="466" t="s">
        <v>724</v>
      </c>
      <c r="T285" s="356">
        <f>SUM(V285:Z285)</f>
        <v>886593.31950892799</v>
      </c>
      <c r="U285" s="350">
        <f t="shared" si="40"/>
        <v>2.7030284131369757E-3</v>
      </c>
      <c r="V285" s="357">
        <v>181131.10650297601</v>
      </c>
      <c r="W285" s="372">
        <v>181131.10650297601</v>
      </c>
      <c r="X285" s="357">
        <v>181131.10650297601</v>
      </c>
      <c r="Y285" s="369">
        <v>343200</v>
      </c>
      <c r="Z285" s="352"/>
      <c r="AA285" s="358" t="s">
        <v>1450</v>
      </c>
      <c r="AB285" s="270" t="s">
        <v>1450</v>
      </c>
      <c r="AC285" s="354" t="s">
        <v>50</v>
      </c>
      <c r="AD285" s="354" t="s">
        <v>50</v>
      </c>
      <c r="AE285" s="270" t="s">
        <v>131</v>
      </c>
      <c r="AF285" s="354" t="s">
        <v>2063</v>
      </c>
      <c r="AG285" s="354"/>
      <c r="AH285" s="270" t="s">
        <v>35</v>
      </c>
      <c r="AI285" s="270" t="s">
        <v>2017</v>
      </c>
      <c r="AJ285" s="270">
        <v>2024</v>
      </c>
      <c r="AK285" s="270" t="s">
        <v>772</v>
      </c>
      <c r="AL285" s="270" t="s">
        <v>1450</v>
      </c>
      <c r="AM285" s="270" t="s">
        <v>75</v>
      </c>
      <c r="AN285" s="270" t="s">
        <v>167</v>
      </c>
      <c r="AO285" s="270" t="s">
        <v>531</v>
      </c>
      <c r="AP285" s="270" t="s">
        <v>531</v>
      </c>
      <c r="AQ285" s="354" t="s">
        <v>2068</v>
      </c>
      <c r="AR285" s="354" t="s">
        <v>2619</v>
      </c>
      <c r="AS285" s="356">
        <v>724524.42601190403</v>
      </c>
      <c r="AT285" s="360"/>
    </row>
    <row r="286" spans="1:48" s="40" customFormat="1" ht="154" x14ac:dyDescent="0.2">
      <c r="A286" s="302" t="s">
        <v>1253</v>
      </c>
      <c r="B286" s="213" t="s">
        <v>1290</v>
      </c>
      <c r="C286" s="213" t="s">
        <v>1380</v>
      </c>
      <c r="D286" s="172" t="s">
        <v>1157</v>
      </c>
      <c r="E286" s="174" t="s">
        <v>1144</v>
      </c>
      <c r="F286" s="209" t="s">
        <v>1144</v>
      </c>
      <c r="G286" s="576"/>
      <c r="H286" s="176" t="s">
        <v>50</v>
      </c>
      <c r="I286" s="176" t="s">
        <v>40</v>
      </c>
      <c r="J286" s="177" t="s">
        <v>124</v>
      </c>
      <c r="K286" s="178" t="s">
        <v>421</v>
      </c>
      <c r="L286" s="178"/>
      <c r="M286" s="178" t="s">
        <v>421</v>
      </c>
      <c r="N286" s="209" t="s">
        <v>1144</v>
      </c>
      <c r="O286" s="177"/>
      <c r="P286" s="429"/>
      <c r="Q286" s="172" t="s">
        <v>132</v>
      </c>
      <c r="R286" s="172" t="s">
        <v>1682</v>
      </c>
      <c r="S286" s="466" t="s">
        <v>725</v>
      </c>
      <c r="T286" s="356">
        <v>9625733.5626781825</v>
      </c>
      <c r="U286" s="350">
        <f t="shared" si="40"/>
        <v>2.9346748666701776E-2</v>
      </c>
      <c r="V286" s="357">
        <v>4812866.7813390912</v>
      </c>
      <c r="W286" s="372">
        <v>4812866.7813390912</v>
      </c>
      <c r="X286" s="352"/>
      <c r="Y286" s="371"/>
      <c r="Z286" s="352"/>
      <c r="AA286" s="358" t="s">
        <v>1450</v>
      </c>
      <c r="AB286" s="270" t="s">
        <v>1450</v>
      </c>
      <c r="AC286" s="354" t="s">
        <v>50</v>
      </c>
      <c r="AD286" s="354" t="s">
        <v>50</v>
      </c>
      <c r="AE286" s="270" t="s">
        <v>131</v>
      </c>
      <c r="AF286" s="354" t="s">
        <v>2063</v>
      </c>
      <c r="AG286" s="354"/>
      <c r="AH286" s="270" t="s">
        <v>35</v>
      </c>
      <c r="AI286" s="270" t="s">
        <v>2017</v>
      </c>
      <c r="AJ286" s="270">
        <v>2022</v>
      </c>
      <c r="AK286" s="270" t="s">
        <v>773</v>
      </c>
      <c r="AL286" s="270" t="s">
        <v>1450</v>
      </c>
      <c r="AM286" s="270" t="s">
        <v>75</v>
      </c>
      <c r="AN286" s="270" t="s">
        <v>167</v>
      </c>
      <c r="AO286" s="270" t="s">
        <v>531</v>
      </c>
      <c r="AP286" s="270" t="s">
        <v>531</v>
      </c>
      <c r="AQ286" s="354" t="s">
        <v>2068</v>
      </c>
      <c r="AR286" s="354" t="s">
        <v>2619</v>
      </c>
      <c r="AS286" s="356">
        <v>9625733.5626781825</v>
      </c>
      <c r="AT286" s="360"/>
    </row>
    <row r="287" spans="1:48" s="40" customFormat="1" ht="154" x14ac:dyDescent="0.2">
      <c r="A287" s="302" t="s">
        <v>1253</v>
      </c>
      <c r="B287" s="213" t="s">
        <v>1290</v>
      </c>
      <c r="C287" s="213" t="s">
        <v>1380</v>
      </c>
      <c r="D287" s="172" t="s">
        <v>1157</v>
      </c>
      <c r="E287" s="174" t="s">
        <v>1144</v>
      </c>
      <c r="F287" s="209" t="s">
        <v>1144</v>
      </c>
      <c r="G287" s="576"/>
      <c r="H287" s="176" t="s">
        <v>50</v>
      </c>
      <c r="I287" s="176" t="s">
        <v>40</v>
      </c>
      <c r="J287" s="177" t="s">
        <v>124</v>
      </c>
      <c r="K287" s="178" t="s">
        <v>421</v>
      </c>
      <c r="L287" s="178"/>
      <c r="M287" s="178" t="s">
        <v>421</v>
      </c>
      <c r="N287" s="209" t="s">
        <v>1144</v>
      </c>
      <c r="O287" s="177"/>
      <c r="P287" s="429"/>
      <c r="Q287" s="172" t="s">
        <v>132</v>
      </c>
      <c r="R287" s="172" t="s">
        <v>1682</v>
      </c>
      <c r="S287" s="466" t="s">
        <v>726</v>
      </c>
      <c r="T287" s="356">
        <v>77493.190110267824</v>
      </c>
      <c r="U287" s="350">
        <f t="shared" si="40"/>
        <v>2.3625972594593848E-4</v>
      </c>
      <c r="V287" s="351"/>
      <c r="W287" s="371"/>
      <c r="X287" s="352"/>
      <c r="Y287" s="351"/>
      <c r="Z287" s="352"/>
      <c r="AA287" s="358" t="s">
        <v>1450</v>
      </c>
      <c r="AB287" s="270" t="s">
        <v>1450</v>
      </c>
      <c r="AC287" s="354" t="s">
        <v>50</v>
      </c>
      <c r="AD287" s="354" t="s">
        <v>50</v>
      </c>
      <c r="AE287" s="270" t="s">
        <v>131</v>
      </c>
      <c r="AF287" s="354" t="s">
        <v>2063</v>
      </c>
      <c r="AG287" s="354"/>
      <c r="AH287" s="270" t="s">
        <v>37</v>
      </c>
      <c r="AI287" s="270">
        <v>2020</v>
      </c>
      <c r="AJ287" s="270">
        <v>2022</v>
      </c>
      <c r="AK287" s="270" t="s">
        <v>239</v>
      </c>
      <c r="AL287" s="270" t="s">
        <v>1450</v>
      </c>
      <c r="AM287" s="270" t="s">
        <v>75</v>
      </c>
      <c r="AN287" s="270" t="s">
        <v>167</v>
      </c>
      <c r="AO287" s="270" t="s">
        <v>531</v>
      </c>
      <c r="AP287" s="270" t="s">
        <v>531</v>
      </c>
      <c r="AQ287" s="354" t="s">
        <v>2068</v>
      </c>
      <c r="AR287" s="354" t="s">
        <v>2619</v>
      </c>
      <c r="AS287" s="356">
        <v>77493.190110267824</v>
      </c>
      <c r="AT287" s="360"/>
    </row>
    <row r="288" spans="1:48" s="40" customFormat="1" ht="154" x14ac:dyDescent="0.2">
      <c r="A288" s="302" t="s">
        <v>1253</v>
      </c>
      <c r="B288" s="213" t="s">
        <v>1290</v>
      </c>
      <c r="C288" s="213" t="s">
        <v>1380</v>
      </c>
      <c r="D288" s="172" t="s">
        <v>1157</v>
      </c>
      <c r="E288" s="174" t="s">
        <v>1144</v>
      </c>
      <c r="F288" s="209" t="s">
        <v>1144</v>
      </c>
      <c r="G288" s="576"/>
      <c r="H288" s="176" t="s">
        <v>50</v>
      </c>
      <c r="I288" s="176" t="s">
        <v>40</v>
      </c>
      <c r="J288" s="177" t="s">
        <v>124</v>
      </c>
      <c r="K288" s="178" t="s">
        <v>421</v>
      </c>
      <c r="L288" s="178"/>
      <c r="M288" s="178" t="s">
        <v>421</v>
      </c>
      <c r="N288" s="209" t="s">
        <v>1144</v>
      </c>
      <c r="O288" s="177"/>
      <c r="P288" s="429"/>
      <c r="Q288" s="172" t="s">
        <v>132</v>
      </c>
      <c r="R288" s="172" t="s">
        <v>1682</v>
      </c>
      <c r="S288" s="466" t="s">
        <v>727</v>
      </c>
      <c r="T288" s="356">
        <f>SUM(V288:Z288)</f>
        <v>5346024.618332142</v>
      </c>
      <c r="U288" s="350">
        <f t="shared" si="40"/>
        <v>1.6298855543695555E-2</v>
      </c>
      <c r="V288" s="356">
        <v>3513024.6183321415</v>
      </c>
      <c r="W288" s="351"/>
      <c r="X288" s="352"/>
      <c r="Y288" s="351">
        <v>1833000</v>
      </c>
      <c r="Z288" s="352"/>
      <c r="AA288" s="358" t="s">
        <v>1450</v>
      </c>
      <c r="AB288" s="270" t="s">
        <v>1450</v>
      </c>
      <c r="AC288" s="354" t="s">
        <v>50</v>
      </c>
      <c r="AD288" s="354" t="s">
        <v>50</v>
      </c>
      <c r="AE288" s="270" t="s">
        <v>131</v>
      </c>
      <c r="AF288" s="354" t="s">
        <v>2063</v>
      </c>
      <c r="AG288" s="354"/>
      <c r="AH288" s="270" t="s">
        <v>35</v>
      </c>
      <c r="AI288" s="270">
        <v>2020</v>
      </c>
      <c r="AJ288" s="270">
        <v>2026</v>
      </c>
      <c r="AK288" s="270" t="s">
        <v>2538</v>
      </c>
      <c r="AL288" s="270" t="s">
        <v>1450</v>
      </c>
      <c r="AM288" s="270" t="s">
        <v>75</v>
      </c>
      <c r="AN288" s="270" t="s">
        <v>167</v>
      </c>
      <c r="AO288" s="270" t="s">
        <v>531</v>
      </c>
      <c r="AP288" s="270" t="s">
        <v>531</v>
      </c>
      <c r="AQ288" s="354" t="s">
        <v>2068</v>
      </c>
      <c r="AR288" s="354" t="s">
        <v>2619</v>
      </c>
      <c r="AS288" s="356">
        <v>5346024.618332142</v>
      </c>
      <c r="AT288" s="360" t="s">
        <v>2317</v>
      </c>
    </row>
    <row r="289" spans="1:46" s="40" customFormat="1" ht="154" x14ac:dyDescent="0.2">
      <c r="A289" s="302" t="s">
        <v>1253</v>
      </c>
      <c r="B289" s="213" t="s">
        <v>1290</v>
      </c>
      <c r="C289" s="213" t="s">
        <v>1380</v>
      </c>
      <c r="D289" s="172" t="s">
        <v>1157</v>
      </c>
      <c r="E289" s="174" t="s">
        <v>1144</v>
      </c>
      <c r="F289" s="209" t="s">
        <v>1144</v>
      </c>
      <c r="G289" s="576"/>
      <c r="H289" s="176" t="s">
        <v>50</v>
      </c>
      <c r="I289" s="176" t="s">
        <v>40</v>
      </c>
      <c r="J289" s="177" t="s">
        <v>124</v>
      </c>
      <c r="K289" s="178" t="s">
        <v>421</v>
      </c>
      <c r="L289" s="178"/>
      <c r="M289" s="178" t="s">
        <v>421</v>
      </c>
      <c r="N289" s="209" t="s">
        <v>1144</v>
      </c>
      <c r="O289" s="177"/>
      <c r="P289" s="429"/>
      <c r="Q289" s="172" t="s">
        <v>132</v>
      </c>
      <c r="R289" s="172" t="s">
        <v>1682</v>
      </c>
      <c r="S289" s="466" t="s">
        <v>728</v>
      </c>
      <c r="T289" s="356">
        <v>5194876.2343758512</v>
      </c>
      <c r="U289" s="350">
        <f t="shared" si="40"/>
        <v>1.5838037299926375E-2</v>
      </c>
      <c r="V289" s="351"/>
      <c r="W289" s="371"/>
      <c r="X289" s="352"/>
      <c r="Y289" s="351"/>
      <c r="Z289" s="352"/>
      <c r="AA289" s="358" t="s">
        <v>1450</v>
      </c>
      <c r="AB289" s="270" t="s">
        <v>1450</v>
      </c>
      <c r="AC289" s="354" t="s">
        <v>50</v>
      </c>
      <c r="AD289" s="354" t="s">
        <v>50</v>
      </c>
      <c r="AE289" s="270" t="s">
        <v>131</v>
      </c>
      <c r="AF289" s="354" t="s">
        <v>2063</v>
      </c>
      <c r="AG289" s="354"/>
      <c r="AH289" s="270" t="s">
        <v>35</v>
      </c>
      <c r="AI289" s="270">
        <v>2020</v>
      </c>
      <c r="AJ289" s="270">
        <v>2023</v>
      </c>
      <c r="AK289" s="270" t="s">
        <v>774</v>
      </c>
      <c r="AL289" s="270" t="s">
        <v>1450</v>
      </c>
      <c r="AM289" s="270" t="s">
        <v>75</v>
      </c>
      <c r="AN289" s="270" t="s">
        <v>167</v>
      </c>
      <c r="AO289" s="270" t="s">
        <v>531</v>
      </c>
      <c r="AP289" s="270" t="s">
        <v>531</v>
      </c>
      <c r="AQ289" s="354" t="s">
        <v>2068</v>
      </c>
      <c r="AR289" s="354" t="s">
        <v>2619</v>
      </c>
      <c r="AS289" s="356">
        <v>5194876.2343758512</v>
      </c>
      <c r="AT289" s="360"/>
    </row>
    <row r="290" spans="1:46" s="40" customFormat="1" ht="154" x14ac:dyDescent="0.2">
      <c r="A290" s="302" t="s">
        <v>1253</v>
      </c>
      <c r="B290" s="213" t="s">
        <v>1290</v>
      </c>
      <c r="C290" s="213" t="s">
        <v>1380</v>
      </c>
      <c r="D290" s="172" t="s">
        <v>1157</v>
      </c>
      <c r="E290" s="174" t="s">
        <v>1144</v>
      </c>
      <c r="F290" s="209" t="s">
        <v>1144</v>
      </c>
      <c r="G290" s="576"/>
      <c r="H290" s="176" t="s">
        <v>50</v>
      </c>
      <c r="I290" s="176" t="s">
        <v>40</v>
      </c>
      <c r="J290" s="177" t="s">
        <v>124</v>
      </c>
      <c r="K290" s="178" t="s">
        <v>421</v>
      </c>
      <c r="L290" s="178"/>
      <c r="M290" s="178" t="s">
        <v>421</v>
      </c>
      <c r="N290" s="209" t="s">
        <v>1144</v>
      </c>
      <c r="O290" s="177"/>
      <c r="P290" s="429"/>
      <c r="Q290" s="172" t="s">
        <v>132</v>
      </c>
      <c r="R290" s="172" t="s">
        <v>1682</v>
      </c>
      <c r="S290" s="466" t="s">
        <v>2175</v>
      </c>
      <c r="T290" s="356">
        <f t="shared" ref="T290:T295" si="43">SUM(V290:Z290)</f>
        <v>10705039.651799999</v>
      </c>
      <c r="U290" s="350">
        <f t="shared" si="40"/>
        <v>3.2637316011585364E-2</v>
      </c>
      <c r="V290" s="351"/>
      <c r="W290" s="371"/>
      <c r="X290" s="352"/>
      <c r="Y290" s="352">
        <v>9100983.4718399998</v>
      </c>
      <c r="Z290" s="352">
        <v>1604056.1799599999</v>
      </c>
      <c r="AA290" s="358" t="s">
        <v>1450</v>
      </c>
      <c r="AB290" s="270" t="s">
        <v>1450</v>
      </c>
      <c r="AC290" s="354" t="s">
        <v>50</v>
      </c>
      <c r="AD290" s="354" t="s">
        <v>50</v>
      </c>
      <c r="AE290" s="270" t="s">
        <v>131</v>
      </c>
      <c r="AF290" s="354" t="s">
        <v>2063</v>
      </c>
      <c r="AG290" s="354"/>
      <c r="AH290" s="270" t="s">
        <v>35</v>
      </c>
      <c r="AI290" s="270">
        <v>2021</v>
      </c>
      <c r="AJ290" s="270">
        <v>2026</v>
      </c>
      <c r="AK290" s="270" t="s">
        <v>2539</v>
      </c>
      <c r="AL290" s="270" t="s">
        <v>1450</v>
      </c>
      <c r="AM290" s="270" t="s">
        <v>75</v>
      </c>
      <c r="AN290" s="270" t="s">
        <v>1243</v>
      </c>
      <c r="AO290" s="270" t="s">
        <v>426</v>
      </c>
      <c r="AP290" s="270" t="s">
        <v>1997</v>
      </c>
      <c r="AQ290" s="354" t="s">
        <v>2068</v>
      </c>
      <c r="AR290" s="354" t="s">
        <v>2619</v>
      </c>
      <c r="AS290" s="356">
        <v>10705039.651800001</v>
      </c>
      <c r="AT290" s="360" t="s">
        <v>2174</v>
      </c>
    </row>
    <row r="291" spans="1:46" s="40" customFormat="1" ht="154" x14ac:dyDescent="0.2">
      <c r="A291" s="302" t="s">
        <v>1253</v>
      </c>
      <c r="B291" s="213" t="s">
        <v>1290</v>
      </c>
      <c r="C291" s="213" t="s">
        <v>1380</v>
      </c>
      <c r="D291" s="172" t="s">
        <v>1157</v>
      </c>
      <c r="E291" s="174" t="s">
        <v>1144</v>
      </c>
      <c r="F291" s="209" t="s">
        <v>1144</v>
      </c>
      <c r="G291" s="576"/>
      <c r="H291" s="176" t="s">
        <v>50</v>
      </c>
      <c r="I291" s="176" t="s">
        <v>40</v>
      </c>
      <c r="J291" s="177" t="s">
        <v>124</v>
      </c>
      <c r="K291" s="178" t="s">
        <v>421</v>
      </c>
      <c r="L291" s="178"/>
      <c r="M291" s="178" t="s">
        <v>421</v>
      </c>
      <c r="N291" s="209" t="s">
        <v>1144</v>
      </c>
      <c r="O291" s="177"/>
      <c r="P291" s="429"/>
      <c r="Q291" s="172" t="s">
        <v>132</v>
      </c>
      <c r="R291" s="172" t="s">
        <v>1682</v>
      </c>
      <c r="S291" s="466" t="s">
        <v>2319</v>
      </c>
      <c r="T291" s="356">
        <f t="shared" si="43"/>
        <v>138763076.56926</v>
      </c>
      <c r="U291" s="350">
        <f t="shared" ref="U291" si="44">T291/$G$253</f>
        <v>0.42305816027213416</v>
      </c>
      <c r="V291" s="351"/>
      <c r="W291" s="371"/>
      <c r="X291" s="352"/>
      <c r="Y291" s="352">
        <v>48854664.679080002</v>
      </c>
      <c r="Z291" s="352">
        <v>89908411.890179992</v>
      </c>
      <c r="AA291" s="358" t="s">
        <v>1450</v>
      </c>
      <c r="AB291" s="270" t="s">
        <v>1450</v>
      </c>
      <c r="AC291" s="354" t="s">
        <v>50</v>
      </c>
      <c r="AD291" s="354" t="s">
        <v>50</v>
      </c>
      <c r="AE291" s="270" t="s">
        <v>131</v>
      </c>
      <c r="AF291" s="354" t="s">
        <v>2063</v>
      </c>
      <c r="AG291" s="354"/>
      <c r="AH291" s="270" t="s">
        <v>35</v>
      </c>
      <c r="AI291" s="270">
        <v>2021</v>
      </c>
      <c r="AJ291" s="270">
        <v>2026</v>
      </c>
      <c r="AK291" s="270" t="s">
        <v>2539</v>
      </c>
      <c r="AL291" s="270" t="s">
        <v>1450</v>
      </c>
      <c r="AM291" s="270" t="s">
        <v>75</v>
      </c>
      <c r="AN291" s="270" t="s">
        <v>1243</v>
      </c>
      <c r="AO291" s="270" t="s">
        <v>426</v>
      </c>
      <c r="AP291" s="270" t="s">
        <v>1997</v>
      </c>
      <c r="AQ291" s="354" t="s">
        <v>2068</v>
      </c>
      <c r="AR291" s="354" t="s">
        <v>2619</v>
      </c>
      <c r="AS291" s="356">
        <v>138763076.56926</v>
      </c>
      <c r="AT291" s="360" t="s">
        <v>2320</v>
      </c>
    </row>
    <row r="292" spans="1:46" s="40" customFormat="1" ht="154" x14ac:dyDescent="0.2">
      <c r="A292" s="302" t="s">
        <v>1253</v>
      </c>
      <c r="B292" s="213" t="s">
        <v>1290</v>
      </c>
      <c r="C292" s="213" t="s">
        <v>1380</v>
      </c>
      <c r="D292" s="172" t="s">
        <v>1157</v>
      </c>
      <c r="E292" s="174" t="s">
        <v>1144</v>
      </c>
      <c r="F292" s="209" t="s">
        <v>1144</v>
      </c>
      <c r="G292" s="576"/>
      <c r="H292" s="176" t="s">
        <v>50</v>
      </c>
      <c r="I292" s="176" t="s">
        <v>40</v>
      </c>
      <c r="J292" s="177" t="s">
        <v>124</v>
      </c>
      <c r="K292" s="178" t="s">
        <v>421</v>
      </c>
      <c r="L292" s="178"/>
      <c r="M292" s="178" t="s">
        <v>421</v>
      </c>
      <c r="N292" s="209" t="s">
        <v>1144</v>
      </c>
      <c r="O292" s="177"/>
      <c r="P292" s="429"/>
      <c r="Q292" s="172" t="s">
        <v>132</v>
      </c>
      <c r="R292" s="172" t="s">
        <v>1682</v>
      </c>
      <c r="S292" s="466" t="s">
        <v>2173</v>
      </c>
      <c r="T292" s="356">
        <f t="shared" si="43"/>
        <v>15115043.25708</v>
      </c>
      <c r="U292" s="350">
        <f t="shared" si="40"/>
        <v>4.6082448954512197E-2</v>
      </c>
      <c r="V292" s="351"/>
      <c r="W292" s="371"/>
      <c r="X292" s="352"/>
      <c r="Y292" s="352">
        <v>4982045.7258000001</v>
      </c>
      <c r="Z292" s="351">
        <v>10132997.53128</v>
      </c>
      <c r="AA292" s="358" t="s">
        <v>1450</v>
      </c>
      <c r="AB292" s="270" t="s">
        <v>1450</v>
      </c>
      <c r="AC292" s="354" t="s">
        <v>50</v>
      </c>
      <c r="AD292" s="354" t="s">
        <v>50</v>
      </c>
      <c r="AE292" s="270" t="s">
        <v>131</v>
      </c>
      <c r="AF292" s="354" t="s">
        <v>2063</v>
      </c>
      <c r="AG292" s="354"/>
      <c r="AH292" s="270" t="s">
        <v>35</v>
      </c>
      <c r="AI292" s="270">
        <v>2021</v>
      </c>
      <c r="AJ292" s="270">
        <v>2026</v>
      </c>
      <c r="AK292" s="270" t="s">
        <v>2540</v>
      </c>
      <c r="AL292" s="270" t="s">
        <v>1450</v>
      </c>
      <c r="AM292" s="270" t="s">
        <v>75</v>
      </c>
      <c r="AN292" s="270" t="s">
        <v>770</v>
      </c>
      <c r="AO292" s="270" t="s">
        <v>426</v>
      </c>
      <c r="AP292" s="270" t="s">
        <v>1997</v>
      </c>
      <c r="AQ292" s="354" t="s">
        <v>2068</v>
      </c>
      <c r="AR292" s="354" t="s">
        <v>2619</v>
      </c>
      <c r="AS292" s="356">
        <v>15115043.25708</v>
      </c>
      <c r="AT292" s="360" t="s">
        <v>2169</v>
      </c>
    </row>
    <row r="293" spans="1:46" s="40" customFormat="1" ht="154" x14ac:dyDescent="0.2">
      <c r="A293" s="302" t="s">
        <v>1253</v>
      </c>
      <c r="B293" s="213" t="s">
        <v>1290</v>
      </c>
      <c r="C293" s="213" t="s">
        <v>1380</v>
      </c>
      <c r="D293" s="172" t="s">
        <v>1157</v>
      </c>
      <c r="E293" s="174" t="s">
        <v>1144</v>
      </c>
      <c r="F293" s="209" t="s">
        <v>1144</v>
      </c>
      <c r="G293" s="576"/>
      <c r="H293" s="176" t="s">
        <v>50</v>
      </c>
      <c r="I293" s="176" t="s">
        <v>40</v>
      </c>
      <c r="J293" s="177" t="s">
        <v>124</v>
      </c>
      <c r="K293" s="178" t="s">
        <v>421</v>
      </c>
      <c r="L293" s="178"/>
      <c r="M293" s="178" t="s">
        <v>421</v>
      </c>
      <c r="N293" s="209" t="s">
        <v>1144</v>
      </c>
      <c r="O293" s="177"/>
      <c r="P293" s="429"/>
      <c r="Q293" s="172" t="s">
        <v>132</v>
      </c>
      <c r="R293" s="172" t="s">
        <v>1682</v>
      </c>
      <c r="S293" s="466" t="s">
        <v>2168</v>
      </c>
      <c r="T293" s="356">
        <f t="shared" si="43"/>
        <v>91357960.100940004</v>
      </c>
      <c r="U293" s="350">
        <f t="shared" si="40"/>
        <v>0.27853036616140248</v>
      </c>
      <c r="V293" s="351"/>
      <c r="W293" s="371"/>
      <c r="X293" s="352"/>
      <c r="Y293" s="352">
        <v>19596905.160300002</v>
      </c>
      <c r="Z293" s="351">
        <v>71761054.940640002</v>
      </c>
      <c r="AA293" s="358" t="s">
        <v>1450</v>
      </c>
      <c r="AB293" s="270" t="s">
        <v>1450</v>
      </c>
      <c r="AC293" s="354" t="s">
        <v>50</v>
      </c>
      <c r="AD293" s="354" t="s">
        <v>50</v>
      </c>
      <c r="AE293" s="270" t="s">
        <v>131</v>
      </c>
      <c r="AF293" s="354" t="s">
        <v>2063</v>
      </c>
      <c r="AG293" s="354"/>
      <c r="AH293" s="270" t="s">
        <v>35</v>
      </c>
      <c r="AI293" s="270">
        <v>2021</v>
      </c>
      <c r="AJ293" s="270">
        <v>2030</v>
      </c>
      <c r="AK293" s="270" t="s">
        <v>2541</v>
      </c>
      <c r="AL293" s="270" t="s">
        <v>1450</v>
      </c>
      <c r="AM293" s="270" t="s">
        <v>75</v>
      </c>
      <c r="AN293" s="270" t="s">
        <v>368</v>
      </c>
      <c r="AO293" s="270" t="s">
        <v>426</v>
      </c>
      <c r="AP293" s="270" t="s">
        <v>1997</v>
      </c>
      <c r="AQ293" s="354" t="s">
        <v>2068</v>
      </c>
      <c r="AR293" s="354" t="s">
        <v>2619</v>
      </c>
      <c r="AS293" s="356">
        <v>91357960.100940004</v>
      </c>
      <c r="AT293" s="360" t="s">
        <v>2170</v>
      </c>
    </row>
    <row r="294" spans="1:46" s="40" customFormat="1" ht="154" x14ac:dyDescent="0.2">
      <c r="A294" s="302" t="s">
        <v>1253</v>
      </c>
      <c r="B294" s="213" t="s">
        <v>1290</v>
      </c>
      <c r="C294" s="213" t="s">
        <v>1380</v>
      </c>
      <c r="D294" s="172" t="s">
        <v>1157</v>
      </c>
      <c r="E294" s="174" t="s">
        <v>1144</v>
      </c>
      <c r="F294" s="209" t="s">
        <v>1144</v>
      </c>
      <c r="G294" s="576"/>
      <c r="H294" s="176" t="s">
        <v>50</v>
      </c>
      <c r="I294" s="176" t="s">
        <v>40</v>
      </c>
      <c r="J294" s="177" t="s">
        <v>124</v>
      </c>
      <c r="K294" s="178" t="s">
        <v>421</v>
      </c>
      <c r="L294" s="178"/>
      <c r="M294" s="178" t="s">
        <v>421</v>
      </c>
      <c r="N294" s="209" t="s">
        <v>1144</v>
      </c>
      <c r="O294" s="177"/>
      <c r="P294" s="429"/>
      <c r="Q294" s="172" t="s">
        <v>132</v>
      </c>
      <c r="R294" s="172" t="s">
        <v>1682</v>
      </c>
      <c r="S294" s="466" t="s">
        <v>2167</v>
      </c>
      <c r="T294" s="356">
        <f t="shared" si="43"/>
        <v>66225878.159999996</v>
      </c>
      <c r="U294" s="350">
        <f t="shared" si="40"/>
        <v>0.2019081651219512</v>
      </c>
      <c r="V294" s="351"/>
      <c r="W294" s="371"/>
      <c r="X294" s="352"/>
      <c r="Y294" s="352">
        <v>11510054.4</v>
      </c>
      <c r="Z294" s="351">
        <v>54715823.759999998</v>
      </c>
      <c r="AA294" s="358" t="s">
        <v>1450</v>
      </c>
      <c r="AB294" s="270" t="s">
        <v>1450</v>
      </c>
      <c r="AC294" s="354" t="s">
        <v>50</v>
      </c>
      <c r="AD294" s="354" t="s">
        <v>50</v>
      </c>
      <c r="AE294" s="270" t="s">
        <v>131</v>
      </c>
      <c r="AF294" s="354" t="s">
        <v>2063</v>
      </c>
      <c r="AG294" s="354"/>
      <c r="AH294" s="270" t="s">
        <v>35</v>
      </c>
      <c r="AI294" s="270">
        <v>2021</v>
      </c>
      <c r="AJ294" s="270">
        <v>2030</v>
      </c>
      <c r="AK294" s="270" t="s">
        <v>2542</v>
      </c>
      <c r="AL294" s="270" t="s">
        <v>1450</v>
      </c>
      <c r="AM294" s="270" t="s">
        <v>75</v>
      </c>
      <c r="AN294" s="270" t="s">
        <v>1245</v>
      </c>
      <c r="AO294" s="270" t="s">
        <v>426</v>
      </c>
      <c r="AP294" s="270" t="s">
        <v>1997</v>
      </c>
      <c r="AQ294" s="354" t="s">
        <v>2068</v>
      </c>
      <c r="AR294" s="354" t="s">
        <v>2619</v>
      </c>
      <c r="AS294" s="356">
        <v>66225878.159999996</v>
      </c>
      <c r="AT294" s="360" t="s">
        <v>2171</v>
      </c>
    </row>
    <row r="295" spans="1:46" s="40" customFormat="1" ht="154" x14ac:dyDescent="0.2">
      <c r="A295" s="302" t="s">
        <v>1253</v>
      </c>
      <c r="B295" s="213" t="s">
        <v>1290</v>
      </c>
      <c r="C295" s="213" t="s">
        <v>1380</v>
      </c>
      <c r="D295" s="172" t="s">
        <v>1157</v>
      </c>
      <c r="E295" s="174" t="s">
        <v>1144</v>
      </c>
      <c r="F295" s="209" t="s">
        <v>1144</v>
      </c>
      <c r="G295" s="576"/>
      <c r="H295" s="176" t="s">
        <v>50</v>
      </c>
      <c r="I295" s="176" t="s">
        <v>40</v>
      </c>
      <c r="J295" s="177" t="s">
        <v>124</v>
      </c>
      <c r="K295" s="178" t="s">
        <v>421</v>
      </c>
      <c r="L295" s="178"/>
      <c r="M295" s="178" t="s">
        <v>421</v>
      </c>
      <c r="N295" s="209" t="s">
        <v>1144</v>
      </c>
      <c r="O295" s="177"/>
      <c r="P295" s="429"/>
      <c r="Q295" s="172" t="s">
        <v>132</v>
      </c>
      <c r="R295" s="172" t="s">
        <v>1682</v>
      </c>
      <c r="S295" s="466" t="s">
        <v>2318</v>
      </c>
      <c r="T295" s="356">
        <f t="shared" si="43"/>
        <v>10438369.67784</v>
      </c>
      <c r="U295" s="350">
        <f t="shared" si="40"/>
        <v>3.1824297798292683E-2</v>
      </c>
      <c r="V295" s="351"/>
      <c r="W295" s="371"/>
      <c r="X295" s="352"/>
      <c r="Y295" s="352">
        <v>5019152.88576</v>
      </c>
      <c r="Z295" s="351">
        <v>5419216.79208</v>
      </c>
      <c r="AA295" s="358" t="s">
        <v>1450</v>
      </c>
      <c r="AB295" s="270" t="s">
        <v>1450</v>
      </c>
      <c r="AC295" s="354" t="s">
        <v>50</v>
      </c>
      <c r="AD295" s="354" t="s">
        <v>50</v>
      </c>
      <c r="AE295" s="270" t="s">
        <v>131</v>
      </c>
      <c r="AF295" s="354" t="s">
        <v>2063</v>
      </c>
      <c r="AG295" s="354"/>
      <c r="AH295" s="270" t="s">
        <v>35</v>
      </c>
      <c r="AI295" s="270">
        <v>2021</v>
      </c>
      <c r="AJ295" s="270">
        <v>2030</v>
      </c>
      <c r="AK295" s="270" t="s">
        <v>2543</v>
      </c>
      <c r="AL295" s="270" t="s">
        <v>1450</v>
      </c>
      <c r="AM295" s="270" t="s">
        <v>75</v>
      </c>
      <c r="AN295" s="270" t="s">
        <v>771</v>
      </c>
      <c r="AO295" s="270" t="s">
        <v>423</v>
      </c>
      <c r="AP295" s="270" t="s">
        <v>1997</v>
      </c>
      <c r="AQ295" s="354" t="s">
        <v>2068</v>
      </c>
      <c r="AR295" s="354" t="s">
        <v>2619</v>
      </c>
      <c r="AS295" s="356">
        <v>10438369.67784</v>
      </c>
      <c r="AT295" s="360" t="s">
        <v>2172</v>
      </c>
    </row>
    <row r="296" spans="1:46" s="40" customFormat="1" ht="154" x14ac:dyDescent="0.2">
      <c r="A296" s="302" t="s">
        <v>1253</v>
      </c>
      <c r="B296" s="213" t="s">
        <v>1290</v>
      </c>
      <c r="C296" s="213" t="s">
        <v>1380</v>
      </c>
      <c r="D296" s="172" t="s">
        <v>1157</v>
      </c>
      <c r="E296" s="174" t="s">
        <v>1144</v>
      </c>
      <c r="F296" s="209" t="s">
        <v>1144</v>
      </c>
      <c r="G296" s="576"/>
      <c r="H296" s="176" t="s">
        <v>50</v>
      </c>
      <c r="I296" s="176" t="s">
        <v>40</v>
      </c>
      <c r="J296" s="177" t="s">
        <v>124</v>
      </c>
      <c r="K296" s="178" t="s">
        <v>421</v>
      </c>
      <c r="L296" s="178"/>
      <c r="M296" s="178" t="s">
        <v>421</v>
      </c>
      <c r="N296" s="209" t="s">
        <v>1144</v>
      </c>
      <c r="O296" s="177"/>
      <c r="P296" s="429"/>
      <c r="Q296" s="172" t="s">
        <v>132</v>
      </c>
      <c r="R296" s="172" t="s">
        <v>1682</v>
      </c>
      <c r="S296" s="466" t="s">
        <v>729</v>
      </c>
      <c r="T296" s="356">
        <v>16574605.963298533</v>
      </c>
      <c r="U296" s="350">
        <f t="shared" si="40"/>
        <v>5.0532335253958942E-2</v>
      </c>
      <c r="V296" s="351"/>
      <c r="W296" s="371"/>
      <c r="X296" s="352"/>
      <c r="Y296" s="351"/>
      <c r="Z296" s="352"/>
      <c r="AA296" s="358" t="s">
        <v>1450</v>
      </c>
      <c r="AB296" s="270" t="s">
        <v>1450</v>
      </c>
      <c r="AC296" s="354" t="s">
        <v>50</v>
      </c>
      <c r="AD296" s="354" t="s">
        <v>50</v>
      </c>
      <c r="AE296" s="270" t="s">
        <v>131</v>
      </c>
      <c r="AF296" s="354" t="s">
        <v>2063</v>
      </c>
      <c r="AG296" s="354"/>
      <c r="AH296" s="270" t="s">
        <v>33</v>
      </c>
      <c r="AI296" s="270">
        <v>2020</v>
      </c>
      <c r="AJ296" s="270">
        <v>2025</v>
      </c>
      <c r="AK296" s="270" t="s">
        <v>775</v>
      </c>
      <c r="AL296" s="270" t="s">
        <v>1450</v>
      </c>
      <c r="AM296" s="270" t="s">
        <v>75</v>
      </c>
      <c r="AN296" s="270" t="s">
        <v>167</v>
      </c>
      <c r="AO296" s="270" t="s">
        <v>531</v>
      </c>
      <c r="AP296" s="270" t="s">
        <v>531</v>
      </c>
      <c r="AQ296" s="354" t="s">
        <v>2068</v>
      </c>
      <c r="AR296" s="354" t="s">
        <v>2619</v>
      </c>
      <c r="AS296" s="356">
        <v>16574605.963298533</v>
      </c>
      <c r="AT296" s="360"/>
    </row>
    <row r="297" spans="1:46" s="40" customFormat="1" ht="154" x14ac:dyDescent="0.2">
      <c r="A297" s="302" t="s">
        <v>1253</v>
      </c>
      <c r="B297" s="213" t="s">
        <v>1290</v>
      </c>
      <c r="C297" s="213" t="s">
        <v>1380</v>
      </c>
      <c r="D297" s="172" t="s">
        <v>1157</v>
      </c>
      <c r="E297" s="174" t="s">
        <v>1144</v>
      </c>
      <c r="F297" s="209" t="s">
        <v>1144</v>
      </c>
      <c r="G297" s="576"/>
      <c r="H297" s="176" t="s">
        <v>50</v>
      </c>
      <c r="I297" s="176" t="s">
        <v>40</v>
      </c>
      <c r="J297" s="177" t="s">
        <v>124</v>
      </c>
      <c r="K297" s="178" t="s">
        <v>421</v>
      </c>
      <c r="L297" s="178"/>
      <c r="M297" s="178" t="s">
        <v>421</v>
      </c>
      <c r="N297" s="209" t="s">
        <v>1144</v>
      </c>
      <c r="O297" s="177"/>
      <c r="P297" s="429"/>
      <c r="Q297" s="172" t="s">
        <v>132</v>
      </c>
      <c r="R297" s="172" t="s">
        <v>1682</v>
      </c>
      <c r="S297" s="466" t="s">
        <v>730</v>
      </c>
      <c r="T297" s="356">
        <v>11165750.737111608</v>
      </c>
      <c r="U297" s="350">
        <f t="shared" si="40"/>
        <v>3.4041922978998801E-2</v>
      </c>
      <c r="V297" s="351"/>
      <c r="W297" s="371"/>
      <c r="X297" s="352"/>
      <c r="Y297" s="351"/>
      <c r="Z297" s="352"/>
      <c r="AA297" s="358" t="s">
        <v>1450</v>
      </c>
      <c r="AB297" s="270" t="s">
        <v>1450</v>
      </c>
      <c r="AC297" s="354" t="s">
        <v>50</v>
      </c>
      <c r="AD297" s="354" t="s">
        <v>50</v>
      </c>
      <c r="AE297" s="270" t="s">
        <v>131</v>
      </c>
      <c r="AF297" s="354" t="s">
        <v>2063</v>
      </c>
      <c r="AG297" s="354"/>
      <c r="AH297" s="270" t="s">
        <v>33</v>
      </c>
      <c r="AI297" s="270">
        <v>2020</v>
      </c>
      <c r="AJ297" s="270">
        <v>2023</v>
      </c>
      <c r="AK297" s="270" t="s">
        <v>776</v>
      </c>
      <c r="AL297" s="270" t="s">
        <v>1450</v>
      </c>
      <c r="AM297" s="270" t="s">
        <v>75</v>
      </c>
      <c r="AN297" s="270" t="s">
        <v>167</v>
      </c>
      <c r="AO297" s="270" t="s">
        <v>531</v>
      </c>
      <c r="AP297" s="270" t="s">
        <v>531</v>
      </c>
      <c r="AQ297" s="354" t="s">
        <v>2068</v>
      </c>
      <c r="AR297" s="354" t="s">
        <v>2619</v>
      </c>
      <c r="AS297" s="356">
        <v>11165750.737111608</v>
      </c>
      <c r="AT297" s="360"/>
    </row>
    <row r="298" spans="1:46" s="40" customFormat="1" ht="154" x14ac:dyDescent="0.2">
      <c r="A298" s="302" t="s">
        <v>1253</v>
      </c>
      <c r="B298" s="213" t="s">
        <v>1290</v>
      </c>
      <c r="C298" s="213" t="s">
        <v>1380</v>
      </c>
      <c r="D298" s="172" t="s">
        <v>1157</v>
      </c>
      <c r="E298" s="174" t="s">
        <v>1144</v>
      </c>
      <c r="F298" s="209" t="s">
        <v>1144</v>
      </c>
      <c r="G298" s="576"/>
      <c r="H298" s="176" t="s">
        <v>50</v>
      </c>
      <c r="I298" s="176" t="s">
        <v>40</v>
      </c>
      <c r="J298" s="177" t="s">
        <v>124</v>
      </c>
      <c r="K298" s="178" t="s">
        <v>421</v>
      </c>
      <c r="L298" s="178"/>
      <c r="M298" s="178" t="s">
        <v>421</v>
      </c>
      <c r="N298" s="209" t="s">
        <v>1144</v>
      </c>
      <c r="O298" s="177"/>
      <c r="P298" s="429"/>
      <c r="Q298" s="172" t="s">
        <v>132</v>
      </c>
      <c r="R298" s="172" t="s">
        <v>1682</v>
      </c>
      <c r="S298" s="466" t="s">
        <v>731</v>
      </c>
      <c r="T298" s="356">
        <v>6576685.6439085538</v>
      </c>
      <c r="U298" s="350">
        <f t="shared" si="40"/>
        <v>2.005087086557486E-2</v>
      </c>
      <c r="V298" s="351"/>
      <c r="W298" s="371"/>
      <c r="X298" s="352"/>
      <c r="Y298" s="351"/>
      <c r="Z298" s="352"/>
      <c r="AA298" s="358" t="s">
        <v>1450</v>
      </c>
      <c r="AB298" s="270" t="s">
        <v>1450</v>
      </c>
      <c r="AC298" s="354" t="s">
        <v>50</v>
      </c>
      <c r="AD298" s="354" t="s">
        <v>50</v>
      </c>
      <c r="AE298" s="270" t="s">
        <v>131</v>
      </c>
      <c r="AF298" s="354" t="s">
        <v>2063</v>
      </c>
      <c r="AG298" s="354"/>
      <c r="AH298" s="270" t="s">
        <v>33</v>
      </c>
      <c r="AI298" s="270">
        <v>2020</v>
      </c>
      <c r="AJ298" s="270">
        <v>2023</v>
      </c>
      <c r="AK298" s="270" t="s">
        <v>776</v>
      </c>
      <c r="AL298" s="270" t="s">
        <v>1450</v>
      </c>
      <c r="AM298" s="270" t="s">
        <v>75</v>
      </c>
      <c r="AN298" s="270" t="s">
        <v>167</v>
      </c>
      <c r="AO298" s="270" t="s">
        <v>531</v>
      </c>
      <c r="AP298" s="270" t="s">
        <v>531</v>
      </c>
      <c r="AQ298" s="354" t="s">
        <v>2068</v>
      </c>
      <c r="AR298" s="354" t="s">
        <v>2619</v>
      </c>
      <c r="AS298" s="356">
        <v>6576685.6439085538</v>
      </c>
      <c r="AT298" s="360"/>
    </row>
    <row r="299" spans="1:46" s="40" customFormat="1" ht="154" x14ac:dyDescent="0.2">
      <c r="A299" s="302" t="s">
        <v>1253</v>
      </c>
      <c r="B299" s="213" t="s">
        <v>1290</v>
      </c>
      <c r="C299" s="213" t="s">
        <v>1380</v>
      </c>
      <c r="D299" s="172" t="s">
        <v>1157</v>
      </c>
      <c r="E299" s="174" t="s">
        <v>1144</v>
      </c>
      <c r="F299" s="209" t="s">
        <v>1144</v>
      </c>
      <c r="G299" s="576"/>
      <c r="H299" s="176" t="s">
        <v>50</v>
      </c>
      <c r="I299" s="176" t="s">
        <v>40</v>
      </c>
      <c r="J299" s="177" t="s">
        <v>124</v>
      </c>
      <c r="K299" s="178" t="s">
        <v>421</v>
      </c>
      <c r="L299" s="178"/>
      <c r="M299" s="178" t="s">
        <v>421</v>
      </c>
      <c r="N299" s="209" t="s">
        <v>1144</v>
      </c>
      <c r="O299" s="177"/>
      <c r="P299" s="429"/>
      <c r="Q299" s="172" t="s">
        <v>132</v>
      </c>
      <c r="R299" s="172" t="s">
        <v>1682</v>
      </c>
      <c r="S299" s="466" t="s">
        <v>732</v>
      </c>
      <c r="T299" s="356">
        <v>8768914.1911892425</v>
      </c>
      <c r="U299" s="350">
        <f t="shared" si="40"/>
        <v>2.6734494485333056E-2</v>
      </c>
      <c r="V299" s="351"/>
      <c r="W299" s="371"/>
      <c r="X299" s="352"/>
      <c r="Y299" s="351"/>
      <c r="Z299" s="352"/>
      <c r="AA299" s="358" t="s">
        <v>1450</v>
      </c>
      <c r="AB299" s="270" t="s">
        <v>1450</v>
      </c>
      <c r="AC299" s="354" t="s">
        <v>50</v>
      </c>
      <c r="AD299" s="354" t="s">
        <v>50</v>
      </c>
      <c r="AE299" s="270" t="s">
        <v>131</v>
      </c>
      <c r="AF299" s="354" t="s">
        <v>2063</v>
      </c>
      <c r="AG299" s="354"/>
      <c r="AH299" s="270" t="s">
        <v>33</v>
      </c>
      <c r="AI299" s="270">
        <v>2020</v>
      </c>
      <c r="AJ299" s="270">
        <v>2024</v>
      </c>
      <c r="AK299" s="270" t="s">
        <v>777</v>
      </c>
      <c r="AL299" s="270" t="s">
        <v>1450</v>
      </c>
      <c r="AM299" s="270" t="s">
        <v>75</v>
      </c>
      <c r="AN299" s="270" t="s">
        <v>167</v>
      </c>
      <c r="AO299" s="270" t="s">
        <v>531</v>
      </c>
      <c r="AP299" s="270" t="s">
        <v>531</v>
      </c>
      <c r="AQ299" s="354" t="s">
        <v>2068</v>
      </c>
      <c r="AR299" s="354" t="s">
        <v>2619</v>
      </c>
      <c r="AS299" s="356">
        <v>8768914.1911892425</v>
      </c>
      <c r="AT299" s="360"/>
    </row>
    <row r="300" spans="1:46" s="40" customFormat="1" ht="154" x14ac:dyDescent="0.2">
      <c r="A300" s="302" t="s">
        <v>1253</v>
      </c>
      <c r="B300" s="213" t="s">
        <v>1290</v>
      </c>
      <c r="C300" s="213" t="s">
        <v>1380</v>
      </c>
      <c r="D300" s="172" t="s">
        <v>1157</v>
      </c>
      <c r="E300" s="174" t="s">
        <v>1144</v>
      </c>
      <c r="F300" s="209" t="s">
        <v>1144</v>
      </c>
      <c r="G300" s="576"/>
      <c r="H300" s="176" t="s">
        <v>50</v>
      </c>
      <c r="I300" s="176" t="s">
        <v>40</v>
      </c>
      <c r="J300" s="177" t="s">
        <v>124</v>
      </c>
      <c r="K300" s="178" t="s">
        <v>421</v>
      </c>
      <c r="L300" s="178"/>
      <c r="M300" s="178" t="s">
        <v>421</v>
      </c>
      <c r="N300" s="209" t="s">
        <v>1144</v>
      </c>
      <c r="O300" s="177"/>
      <c r="P300" s="429"/>
      <c r="Q300" s="172" t="s">
        <v>132</v>
      </c>
      <c r="R300" s="172" t="s">
        <v>1682</v>
      </c>
      <c r="S300" s="466" t="s">
        <v>733</v>
      </c>
      <c r="T300" s="356">
        <v>3018650.7220921875</v>
      </c>
      <c r="U300" s="350">
        <f t="shared" si="40"/>
        <v>9.2032034210127664E-3</v>
      </c>
      <c r="V300" s="351"/>
      <c r="W300" s="371"/>
      <c r="X300" s="352"/>
      <c r="Y300" s="351"/>
      <c r="Z300" s="352"/>
      <c r="AA300" s="358" t="s">
        <v>1450</v>
      </c>
      <c r="AB300" s="270" t="s">
        <v>1450</v>
      </c>
      <c r="AC300" s="354" t="s">
        <v>50</v>
      </c>
      <c r="AD300" s="354" t="s">
        <v>50</v>
      </c>
      <c r="AE300" s="270" t="s">
        <v>131</v>
      </c>
      <c r="AF300" s="354" t="s">
        <v>2063</v>
      </c>
      <c r="AG300" s="354"/>
      <c r="AH300" s="270" t="s">
        <v>33</v>
      </c>
      <c r="AI300" s="270">
        <v>2020</v>
      </c>
      <c r="AJ300" s="270">
        <v>2023</v>
      </c>
      <c r="AK300" s="270" t="s">
        <v>776</v>
      </c>
      <c r="AL300" s="270" t="s">
        <v>1450</v>
      </c>
      <c r="AM300" s="270" t="s">
        <v>75</v>
      </c>
      <c r="AN300" s="270" t="s">
        <v>167</v>
      </c>
      <c r="AO300" s="270" t="s">
        <v>531</v>
      </c>
      <c r="AP300" s="270" t="s">
        <v>531</v>
      </c>
      <c r="AQ300" s="354" t="s">
        <v>2068</v>
      </c>
      <c r="AR300" s="354" t="s">
        <v>2619</v>
      </c>
      <c r="AS300" s="356">
        <v>3018650.7220921875</v>
      </c>
      <c r="AT300" s="360"/>
    </row>
    <row r="301" spans="1:46" s="40" customFormat="1" ht="154" x14ac:dyDescent="0.2">
      <c r="A301" s="302" t="s">
        <v>1253</v>
      </c>
      <c r="B301" s="213" t="s">
        <v>1290</v>
      </c>
      <c r="C301" s="213" t="s">
        <v>1380</v>
      </c>
      <c r="D301" s="172" t="s">
        <v>1157</v>
      </c>
      <c r="E301" s="174" t="s">
        <v>1144</v>
      </c>
      <c r="F301" s="209" t="s">
        <v>1144</v>
      </c>
      <c r="G301" s="576"/>
      <c r="H301" s="176" t="s">
        <v>50</v>
      </c>
      <c r="I301" s="176" t="s">
        <v>40</v>
      </c>
      <c r="J301" s="177" t="s">
        <v>124</v>
      </c>
      <c r="K301" s="178" t="s">
        <v>421</v>
      </c>
      <c r="L301" s="178"/>
      <c r="M301" s="178" t="s">
        <v>421</v>
      </c>
      <c r="N301" s="209" t="s">
        <v>1144</v>
      </c>
      <c r="O301" s="177"/>
      <c r="P301" s="429"/>
      <c r="Q301" s="172" t="s">
        <v>132</v>
      </c>
      <c r="R301" s="172" t="s">
        <v>1682</v>
      </c>
      <c r="S301" s="466" t="s">
        <v>734</v>
      </c>
      <c r="T301" s="356">
        <v>83812576.185492516</v>
      </c>
      <c r="U301" s="350">
        <f t="shared" si="40"/>
        <v>0.25552614690698938</v>
      </c>
      <c r="V301" s="351"/>
      <c r="W301" s="371"/>
      <c r="X301" s="352"/>
      <c r="Y301" s="351"/>
      <c r="Z301" s="352"/>
      <c r="AA301" s="358" t="s">
        <v>1450</v>
      </c>
      <c r="AB301" s="270" t="s">
        <v>1450</v>
      </c>
      <c r="AC301" s="354" t="s">
        <v>50</v>
      </c>
      <c r="AD301" s="354" t="s">
        <v>50</v>
      </c>
      <c r="AE301" s="270" t="s">
        <v>131</v>
      </c>
      <c r="AF301" s="354" t="s">
        <v>2063</v>
      </c>
      <c r="AG301" s="354"/>
      <c r="AH301" s="270" t="s">
        <v>33</v>
      </c>
      <c r="AI301" s="270">
        <v>2020</v>
      </c>
      <c r="AJ301" s="270">
        <v>2025</v>
      </c>
      <c r="AK301" s="270" t="s">
        <v>779</v>
      </c>
      <c r="AL301" s="270" t="s">
        <v>1450</v>
      </c>
      <c r="AM301" s="270" t="s">
        <v>75</v>
      </c>
      <c r="AN301" s="270" t="s">
        <v>167</v>
      </c>
      <c r="AO301" s="270" t="s">
        <v>531</v>
      </c>
      <c r="AP301" s="270" t="s">
        <v>531</v>
      </c>
      <c r="AQ301" s="354" t="s">
        <v>2068</v>
      </c>
      <c r="AR301" s="354" t="s">
        <v>2619</v>
      </c>
      <c r="AS301" s="356">
        <v>83812576.185492516</v>
      </c>
      <c r="AT301" s="360"/>
    </row>
    <row r="302" spans="1:46" s="40" customFormat="1" ht="154" x14ac:dyDescent="0.2">
      <c r="A302" s="302" t="s">
        <v>1253</v>
      </c>
      <c r="B302" s="213" t="s">
        <v>1290</v>
      </c>
      <c r="C302" s="213" t="s">
        <v>1380</v>
      </c>
      <c r="D302" s="172" t="s">
        <v>1157</v>
      </c>
      <c r="E302" s="174" t="s">
        <v>1144</v>
      </c>
      <c r="F302" s="209" t="s">
        <v>1144</v>
      </c>
      <c r="G302" s="576"/>
      <c r="H302" s="176" t="s">
        <v>50</v>
      </c>
      <c r="I302" s="176" t="s">
        <v>40</v>
      </c>
      <c r="J302" s="177" t="s">
        <v>124</v>
      </c>
      <c r="K302" s="178" t="s">
        <v>421</v>
      </c>
      <c r="L302" s="178"/>
      <c r="M302" s="178" t="s">
        <v>421</v>
      </c>
      <c r="N302" s="209" t="s">
        <v>1144</v>
      </c>
      <c r="O302" s="177"/>
      <c r="P302" s="429"/>
      <c r="Q302" s="172" t="s">
        <v>132</v>
      </c>
      <c r="R302" s="172" t="s">
        <v>1682</v>
      </c>
      <c r="S302" s="466" t="s">
        <v>735</v>
      </c>
      <c r="T302" s="356">
        <v>33280938.150289916</v>
      </c>
      <c r="U302" s="350">
        <f t="shared" si="40"/>
        <v>0.10146627484844487</v>
      </c>
      <c r="V302" s="351"/>
      <c r="W302" s="371"/>
      <c r="X302" s="352"/>
      <c r="Y302" s="351"/>
      <c r="Z302" s="352"/>
      <c r="AA302" s="358" t="s">
        <v>1450</v>
      </c>
      <c r="AB302" s="270" t="s">
        <v>1450</v>
      </c>
      <c r="AC302" s="354" t="s">
        <v>50</v>
      </c>
      <c r="AD302" s="354" t="s">
        <v>50</v>
      </c>
      <c r="AE302" s="270" t="s">
        <v>131</v>
      </c>
      <c r="AF302" s="354" t="s">
        <v>2063</v>
      </c>
      <c r="AG302" s="354"/>
      <c r="AH302" s="270" t="s">
        <v>33</v>
      </c>
      <c r="AI302" s="270">
        <v>2020</v>
      </c>
      <c r="AJ302" s="270">
        <v>2025</v>
      </c>
      <c r="AK302" s="270" t="s">
        <v>779</v>
      </c>
      <c r="AL302" s="270" t="s">
        <v>1450</v>
      </c>
      <c r="AM302" s="270" t="s">
        <v>75</v>
      </c>
      <c r="AN302" s="270" t="s">
        <v>167</v>
      </c>
      <c r="AO302" s="270" t="s">
        <v>531</v>
      </c>
      <c r="AP302" s="270" t="s">
        <v>531</v>
      </c>
      <c r="AQ302" s="354" t="s">
        <v>2068</v>
      </c>
      <c r="AR302" s="354" t="s">
        <v>2619</v>
      </c>
      <c r="AS302" s="356">
        <v>33280938.150289916</v>
      </c>
      <c r="AT302" s="360"/>
    </row>
    <row r="303" spans="1:46" s="40" customFormat="1" ht="154" x14ac:dyDescent="0.2">
      <c r="A303" s="302" t="s">
        <v>1253</v>
      </c>
      <c r="B303" s="213" t="s">
        <v>1290</v>
      </c>
      <c r="C303" s="213" t="s">
        <v>1380</v>
      </c>
      <c r="D303" s="172" t="s">
        <v>1157</v>
      </c>
      <c r="E303" s="174" t="s">
        <v>1144</v>
      </c>
      <c r="F303" s="209" t="s">
        <v>1144</v>
      </c>
      <c r="G303" s="576"/>
      <c r="H303" s="176" t="s">
        <v>50</v>
      </c>
      <c r="I303" s="176" t="s">
        <v>40</v>
      </c>
      <c r="J303" s="177" t="s">
        <v>124</v>
      </c>
      <c r="K303" s="178" t="s">
        <v>421</v>
      </c>
      <c r="L303" s="178"/>
      <c r="M303" s="178" t="s">
        <v>421</v>
      </c>
      <c r="N303" s="209" t="s">
        <v>1144</v>
      </c>
      <c r="O303" s="177"/>
      <c r="P303" s="429"/>
      <c r="Q303" s="172" t="s">
        <v>132</v>
      </c>
      <c r="R303" s="172" t="s">
        <v>1682</v>
      </c>
      <c r="S303" s="466" t="s">
        <v>736</v>
      </c>
      <c r="T303" s="356">
        <v>19218265.105025828</v>
      </c>
      <c r="U303" s="350">
        <f t="shared" si="40"/>
        <v>5.8592271661664107E-2</v>
      </c>
      <c r="V303" s="351"/>
      <c r="W303" s="371"/>
      <c r="X303" s="352"/>
      <c r="Y303" s="351"/>
      <c r="Z303" s="352"/>
      <c r="AA303" s="358" t="s">
        <v>1450</v>
      </c>
      <c r="AB303" s="270" t="s">
        <v>1450</v>
      </c>
      <c r="AC303" s="354" t="s">
        <v>50</v>
      </c>
      <c r="AD303" s="354" t="s">
        <v>50</v>
      </c>
      <c r="AE303" s="270" t="s">
        <v>131</v>
      </c>
      <c r="AF303" s="354" t="s">
        <v>2063</v>
      </c>
      <c r="AG303" s="354"/>
      <c r="AH303" s="270" t="s">
        <v>33</v>
      </c>
      <c r="AI303" s="270">
        <v>2020</v>
      </c>
      <c r="AJ303" s="270">
        <v>2024</v>
      </c>
      <c r="AK303" s="270" t="s">
        <v>780</v>
      </c>
      <c r="AL303" s="270" t="s">
        <v>1450</v>
      </c>
      <c r="AM303" s="270" t="s">
        <v>75</v>
      </c>
      <c r="AN303" s="270" t="s">
        <v>167</v>
      </c>
      <c r="AO303" s="270" t="s">
        <v>531</v>
      </c>
      <c r="AP303" s="270" t="s">
        <v>531</v>
      </c>
      <c r="AQ303" s="354" t="s">
        <v>2068</v>
      </c>
      <c r="AR303" s="354" t="s">
        <v>2619</v>
      </c>
      <c r="AS303" s="356">
        <v>19218265.105025828</v>
      </c>
      <c r="AT303" s="360"/>
    </row>
    <row r="304" spans="1:46" s="40" customFormat="1" ht="154" x14ac:dyDescent="0.2">
      <c r="A304" s="302" t="s">
        <v>1253</v>
      </c>
      <c r="B304" s="213" t="s">
        <v>1290</v>
      </c>
      <c r="C304" s="213" t="s">
        <v>1380</v>
      </c>
      <c r="D304" s="172" t="s">
        <v>1157</v>
      </c>
      <c r="E304" s="174" t="s">
        <v>1144</v>
      </c>
      <c r="F304" s="209" t="s">
        <v>1144</v>
      </c>
      <c r="G304" s="576"/>
      <c r="H304" s="176" t="s">
        <v>50</v>
      </c>
      <c r="I304" s="176" t="s">
        <v>40</v>
      </c>
      <c r="J304" s="177" t="s">
        <v>124</v>
      </c>
      <c r="K304" s="178" t="s">
        <v>421</v>
      </c>
      <c r="L304" s="178"/>
      <c r="M304" s="178" t="s">
        <v>421</v>
      </c>
      <c r="N304" s="209" t="s">
        <v>1144</v>
      </c>
      <c r="O304" s="177"/>
      <c r="P304" s="429"/>
      <c r="Q304" s="172" t="s">
        <v>132</v>
      </c>
      <c r="R304" s="172" t="s">
        <v>1682</v>
      </c>
      <c r="S304" s="466" t="s">
        <v>737</v>
      </c>
      <c r="T304" s="356">
        <v>26414345.157880068</v>
      </c>
      <c r="U304" s="350">
        <f t="shared" si="40"/>
        <v>8.0531540115488007E-2</v>
      </c>
      <c r="V304" s="351"/>
      <c r="W304" s="371"/>
      <c r="X304" s="352"/>
      <c r="Y304" s="351"/>
      <c r="Z304" s="352"/>
      <c r="AA304" s="358" t="s">
        <v>1450</v>
      </c>
      <c r="AB304" s="270" t="s">
        <v>1450</v>
      </c>
      <c r="AC304" s="354" t="s">
        <v>50</v>
      </c>
      <c r="AD304" s="354" t="s">
        <v>50</v>
      </c>
      <c r="AE304" s="270" t="s">
        <v>131</v>
      </c>
      <c r="AF304" s="354" t="s">
        <v>2063</v>
      </c>
      <c r="AG304" s="354"/>
      <c r="AH304" s="270" t="s">
        <v>33</v>
      </c>
      <c r="AI304" s="270">
        <v>2020</v>
      </c>
      <c r="AJ304" s="270">
        <v>2024</v>
      </c>
      <c r="AK304" s="270" t="s">
        <v>780</v>
      </c>
      <c r="AL304" s="270" t="s">
        <v>1450</v>
      </c>
      <c r="AM304" s="270" t="s">
        <v>75</v>
      </c>
      <c r="AN304" s="270" t="s">
        <v>167</v>
      </c>
      <c r="AO304" s="270" t="s">
        <v>531</v>
      </c>
      <c r="AP304" s="270" t="s">
        <v>531</v>
      </c>
      <c r="AQ304" s="354" t="s">
        <v>2068</v>
      </c>
      <c r="AR304" s="354" t="s">
        <v>2619</v>
      </c>
      <c r="AS304" s="356">
        <v>26414345.157880068</v>
      </c>
      <c r="AT304" s="360"/>
    </row>
    <row r="305" spans="1:46" s="40" customFormat="1" ht="154" x14ac:dyDescent="0.2">
      <c r="A305" s="302" t="s">
        <v>1253</v>
      </c>
      <c r="B305" s="213" t="s">
        <v>1290</v>
      </c>
      <c r="C305" s="213" t="s">
        <v>1380</v>
      </c>
      <c r="D305" s="172" t="s">
        <v>1157</v>
      </c>
      <c r="E305" s="174" t="s">
        <v>1144</v>
      </c>
      <c r="F305" s="209" t="s">
        <v>1144</v>
      </c>
      <c r="G305" s="576"/>
      <c r="H305" s="176" t="s">
        <v>50</v>
      </c>
      <c r="I305" s="176" t="s">
        <v>40</v>
      </c>
      <c r="J305" s="177" t="s">
        <v>124</v>
      </c>
      <c r="K305" s="178" t="s">
        <v>421</v>
      </c>
      <c r="L305" s="178"/>
      <c r="M305" s="178" t="s">
        <v>421</v>
      </c>
      <c r="N305" s="209" t="s">
        <v>1144</v>
      </c>
      <c r="O305" s="177"/>
      <c r="P305" s="429"/>
      <c r="Q305" s="172" t="s">
        <v>132</v>
      </c>
      <c r="R305" s="172" t="s">
        <v>1682</v>
      </c>
      <c r="S305" s="466" t="s">
        <v>738</v>
      </c>
      <c r="T305" s="356">
        <v>34732480.313232183</v>
      </c>
      <c r="U305" s="350">
        <f t="shared" si="40"/>
        <v>0.10589170827204934</v>
      </c>
      <c r="V305" s="351"/>
      <c r="W305" s="371"/>
      <c r="X305" s="352"/>
      <c r="Y305" s="351"/>
      <c r="Z305" s="352"/>
      <c r="AA305" s="358" t="s">
        <v>1450</v>
      </c>
      <c r="AB305" s="270" t="s">
        <v>1450</v>
      </c>
      <c r="AC305" s="354" t="s">
        <v>50</v>
      </c>
      <c r="AD305" s="354" t="s">
        <v>50</v>
      </c>
      <c r="AE305" s="270" t="s">
        <v>131</v>
      </c>
      <c r="AF305" s="354" t="s">
        <v>2063</v>
      </c>
      <c r="AG305" s="354"/>
      <c r="AH305" s="270" t="s">
        <v>33</v>
      </c>
      <c r="AI305" s="270">
        <v>2020</v>
      </c>
      <c r="AJ305" s="270">
        <v>2025</v>
      </c>
      <c r="AK305" s="270" t="s">
        <v>779</v>
      </c>
      <c r="AL305" s="270" t="s">
        <v>1450</v>
      </c>
      <c r="AM305" s="270" t="s">
        <v>75</v>
      </c>
      <c r="AN305" s="270" t="s">
        <v>167</v>
      </c>
      <c r="AO305" s="270" t="s">
        <v>531</v>
      </c>
      <c r="AP305" s="270" t="s">
        <v>531</v>
      </c>
      <c r="AQ305" s="354" t="s">
        <v>2068</v>
      </c>
      <c r="AR305" s="354" t="s">
        <v>2619</v>
      </c>
      <c r="AS305" s="356">
        <v>34732480.313232183</v>
      </c>
      <c r="AT305" s="360"/>
    </row>
    <row r="306" spans="1:46" s="40" customFormat="1" ht="154" x14ac:dyDescent="0.2">
      <c r="A306" s="302" t="s">
        <v>1253</v>
      </c>
      <c r="B306" s="213" t="s">
        <v>1290</v>
      </c>
      <c r="C306" s="213" t="s">
        <v>1380</v>
      </c>
      <c r="D306" s="172" t="s">
        <v>1157</v>
      </c>
      <c r="E306" s="174" t="s">
        <v>1144</v>
      </c>
      <c r="F306" s="209" t="s">
        <v>1144</v>
      </c>
      <c r="G306" s="576"/>
      <c r="H306" s="176" t="s">
        <v>50</v>
      </c>
      <c r="I306" s="176" t="s">
        <v>40</v>
      </c>
      <c r="J306" s="177" t="s">
        <v>124</v>
      </c>
      <c r="K306" s="178" t="s">
        <v>421</v>
      </c>
      <c r="L306" s="178"/>
      <c r="M306" s="178" t="s">
        <v>421</v>
      </c>
      <c r="N306" s="209" t="s">
        <v>1144</v>
      </c>
      <c r="O306" s="177"/>
      <c r="P306" s="429"/>
      <c r="Q306" s="172" t="s">
        <v>132</v>
      </c>
      <c r="R306" s="172" t="s">
        <v>1682</v>
      </c>
      <c r="S306" s="466" t="s">
        <v>739</v>
      </c>
      <c r="T306" s="356">
        <v>21734285.198857103</v>
      </c>
      <c r="U306" s="350">
        <f t="shared" si="40"/>
        <v>6.6263064630661894E-2</v>
      </c>
      <c r="V306" s="351"/>
      <c r="W306" s="371"/>
      <c r="X306" s="352"/>
      <c r="Y306" s="351"/>
      <c r="Z306" s="352"/>
      <c r="AA306" s="358" t="s">
        <v>1450</v>
      </c>
      <c r="AB306" s="270" t="s">
        <v>1450</v>
      </c>
      <c r="AC306" s="354" t="s">
        <v>50</v>
      </c>
      <c r="AD306" s="354" t="s">
        <v>50</v>
      </c>
      <c r="AE306" s="270" t="s">
        <v>131</v>
      </c>
      <c r="AF306" s="354" t="s">
        <v>2063</v>
      </c>
      <c r="AG306" s="354"/>
      <c r="AH306" s="270" t="s">
        <v>33</v>
      </c>
      <c r="AI306" s="270">
        <v>2020</v>
      </c>
      <c r="AJ306" s="270">
        <v>2024</v>
      </c>
      <c r="AK306" s="270" t="s">
        <v>780</v>
      </c>
      <c r="AL306" s="270" t="s">
        <v>1450</v>
      </c>
      <c r="AM306" s="270" t="s">
        <v>75</v>
      </c>
      <c r="AN306" s="270" t="s">
        <v>167</v>
      </c>
      <c r="AO306" s="270" t="s">
        <v>531</v>
      </c>
      <c r="AP306" s="270" t="s">
        <v>531</v>
      </c>
      <c r="AQ306" s="354" t="s">
        <v>2068</v>
      </c>
      <c r="AR306" s="354" t="s">
        <v>2619</v>
      </c>
      <c r="AS306" s="356">
        <v>21734285.198857103</v>
      </c>
      <c r="AT306" s="360"/>
    </row>
    <row r="307" spans="1:46" s="40" customFormat="1" ht="154" x14ac:dyDescent="0.2">
      <c r="A307" s="302" t="s">
        <v>1253</v>
      </c>
      <c r="B307" s="213" t="s">
        <v>1290</v>
      </c>
      <c r="C307" s="213" t="s">
        <v>1380</v>
      </c>
      <c r="D307" s="172" t="s">
        <v>1157</v>
      </c>
      <c r="E307" s="174" t="s">
        <v>1144</v>
      </c>
      <c r="F307" s="209" t="s">
        <v>1144</v>
      </c>
      <c r="G307" s="576"/>
      <c r="H307" s="176" t="s">
        <v>50</v>
      </c>
      <c r="I307" s="176" t="s">
        <v>40</v>
      </c>
      <c r="J307" s="177" t="s">
        <v>124</v>
      </c>
      <c r="K307" s="178" t="s">
        <v>421</v>
      </c>
      <c r="L307" s="178"/>
      <c r="M307" s="178" t="s">
        <v>421</v>
      </c>
      <c r="N307" s="209" t="s">
        <v>1144</v>
      </c>
      <c r="O307" s="177"/>
      <c r="P307" s="429"/>
      <c r="Q307" s="172" t="s">
        <v>132</v>
      </c>
      <c r="R307" s="172" t="s">
        <v>1682</v>
      </c>
      <c r="S307" s="466" t="s">
        <v>740</v>
      </c>
      <c r="T307" s="356">
        <v>30473279.039964929</v>
      </c>
      <c r="U307" s="350">
        <f t="shared" si="40"/>
        <v>9.2906338536478436E-2</v>
      </c>
      <c r="V307" s="351"/>
      <c r="W307" s="371"/>
      <c r="X307" s="352"/>
      <c r="Y307" s="351"/>
      <c r="Z307" s="352"/>
      <c r="AA307" s="358" t="s">
        <v>1450</v>
      </c>
      <c r="AB307" s="270" t="s">
        <v>1450</v>
      </c>
      <c r="AC307" s="354" t="s">
        <v>50</v>
      </c>
      <c r="AD307" s="354" t="s">
        <v>50</v>
      </c>
      <c r="AE307" s="270" t="s">
        <v>131</v>
      </c>
      <c r="AF307" s="354" t="s">
        <v>2063</v>
      </c>
      <c r="AG307" s="354"/>
      <c r="AH307" s="270" t="s">
        <v>33</v>
      </c>
      <c r="AI307" s="270">
        <v>2020</v>
      </c>
      <c r="AJ307" s="270">
        <v>2026</v>
      </c>
      <c r="AK307" s="270" t="s">
        <v>781</v>
      </c>
      <c r="AL307" s="270" t="s">
        <v>1450</v>
      </c>
      <c r="AM307" s="270" t="s">
        <v>75</v>
      </c>
      <c r="AN307" s="270" t="s">
        <v>167</v>
      </c>
      <c r="AO307" s="270" t="s">
        <v>531</v>
      </c>
      <c r="AP307" s="270" t="s">
        <v>531</v>
      </c>
      <c r="AQ307" s="354" t="s">
        <v>2068</v>
      </c>
      <c r="AR307" s="354" t="s">
        <v>2619</v>
      </c>
      <c r="AS307" s="356">
        <v>30473279.039964929</v>
      </c>
      <c r="AT307" s="360"/>
    </row>
    <row r="308" spans="1:46" s="40" customFormat="1" ht="154" x14ac:dyDescent="0.2">
      <c r="A308" s="302" t="s">
        <v>1253</v>
      </c>
      <c r="B308" s="213" t="s">
        <v>1290</v>
      </c>
      <c r="C308" s="213" t="s">
        <v>1380</v>
      </c>
      <c r="D308" s="172" t="s">
        <v>1157</v>
      </c>
      <c r="E308" s="174" t="s">
        <v>1144</v>
      </c>
      <c r="F308" s="209" t="s">
        <v>1144</v>
      </c>
      <c r="G308" s="576"/>
      <c r="H308" s="176" t="s">
        <v>50</v>
      </c>
      <c r="I308" s="176" t="s">
        <v>40</v>
      </c>
      <c r="J308" s="177" t="s">
        <v>124</v>
      </c>
      <c r="K308" s="178" t="s">
        <v>421</v>
      </c>
      <c r="L308" s="178"/>
      <c r="M308" s="178" t="s">
        <v>421</v>
      </c>
      <c r="N308" s="209" t="s">
        <v>1144</v>
      </c>
      <c r="O308" s="177"/>
      <c r="P308" s="429"/>
      <c r="Q308" s="172" t="s">
        <v>132</v>
      </c>
      <c r="R308" s="172" t="s">
        <v>1682</v>
      </c>
      <c r="S308" s="466" t="s">
        <v>741</v>
      </c>
      <c r="T308" s="356">
        <v>26293504.31684288</v>
      </c>
      <c r="U308" s="350">
        <f t="shared" si="40"/>
        <v>8.0163122917203899E-2</v>
      </c>
      <c r="V308" s="351"/>
      <c r="W308" s="371"/>
      <c r="X308" s="352"/>
      <c r="Y308" s="351"/>
      <c r="Z308" s="352"/>
      <c r="AA308" s="358" t="s">
        <v>1450</v>
      </c>
      <c r="AB308" s="270" t="s">
        <v>1450</v>
      </c>
      <c r="AC308" s="354" t="s">
        <v>50</v>
      </c>
      <c r="AD308" s="354" t="s">
        <v>50</v>
      </c>
      <c r="AE308" s="270" t="s">
        <v>131</v>
      </c>
      <c r="AF308" s="354" t="s">
        <v>2063</v>
      </c>
      <c r="AG308" s="354"/>
      <c r="AH308" s="270" t="s">
        <v>33</v>
      </c>
      <c r="AI308" s="270">
        <v>2020</v>
      </c>
      <c r="AJ308" s="270">
        <v>2026</v>
      </c>
      <c r="AK308" s="270" t="s">
        <v>781</v>
      </c>
      <c r="AL308" s="270" t="s">
        <v>1450</v>
      </c>
      <c r="AM308" s="270" t="s">
        <v>75</v>
      </c>
      <c r="AN308" s="270" t="s">
        <v>167</v>
      </c>
      <c r="AO308" s="270" t="s">
        <v>531</v>
      </c>
      <c r="AP308" s="270" t="s">
        <v>531</v>
      </c>
      <c r="AQ308" s="354" t="s">
        <v>2068</v>
      </c>
      <c r="AR308" s="354" t="s">
        <v>2619</v>
      </c>
      <c r="AS308" s="356">
        <v>26293504.31684288</v>
      </c>
      <c r="AT308" s="360"/>
    </row>
    <row r="309" spans="1:46" s="40" customFormat="1" ht="154" x14ac:dyDescent="0.2">
      <c r="A309" s="302" t="s">
        <v>1253</v>
      </c>
      <c r="B309" s="213" t="s">
        <v>1290</v>
      </c>
      <c r="C309" s="213" t="s">
        <v>1380</v>
      </c>
      <c r="D309" s="172" t="s">
        <v>1157</v>
      </c>
      <c r="E309" s="174" t="s">
        <v>1144</v>
      </c>
      <c r="F309" s="209" t="s">
        <v>1144</v>
      </c>
      <c r="G309" s="576"/>
      <c r="H309" s="176" t="s">
        <v>50</v>
      </c>
      <c r="I309" s="176" t="s">
        <v>40</v>
      </c>
      <c r="J309" s="177" t="s">
        <v>124</v>
      </c>
      <c r="K309" s="178" t="s">
        <v>421</v>
      </c>
      <c r="L309" s="178"/>
      <c r="M309" s="178" t="s">
        <v>421</v>
      </c>
      <c r="N309" s="209" t="s">
        <v>1144</v>
      </c>
      <c r="O309" s="177"/>
      <c r="P309" s="429"/>
      <c r="Q309" s="172" t="s">
        <v>132</v>
      </c>
      <c r="R309" s="172" t="s">
        <v>1682</v>
      </c>
      <c r="S309" s="466" t="s">
        <v>742</v>
      </c>
      <c r="T309" s="356">
        <v>21972607.673062816</v>
      </c>
      <c r="U309" s="350">
        <f t="shared" si="40"/>
        <v>6.6989657539825664E-2</v>
      </c>
      <c r="V309" s="351"/>
      <c r="W309" s="371"/>
      <c r="X309" s="352"/>
      <c r="Y309" s="351"/>
      <c r="Z309" s="352"/>
      <c r="AA309" s="358" t="s">
        <v>1450</v>
      </c>
      <c r="AB309" s="270" t="s">
        <v>1450</v>
      </c>
      <c r="AC309" s="354" t="s">
        <v>50</v>
      </c>
      <c r="AD309" s="354" t="s">
        <v>50</v>
      </c>
      <c r="AE309" s="270" t="s">
        <v>131</v>
      </c>
      <c r="AF309" s="354" t="s">
        <v>2063</v>
      </c>
      <c r="AG309" s="354"/>
      <c r="AH309" s="270" t="s">
        <v>33</v>
      </c>
      <c r="AI309" s="270">
        <v>2020</v>
      </c>
      <c r="AJ309" s="270">
        <v>2026</v>
      </c>
      <c r="AK309" s="270" t="s">
        <v>781</v>
      </c>
      <c r="AL309" s="270" t="s">
        <v>1450</v>
      </c>
      <c r="AM309" s="270" t="s">
        <v>75</v>
      </c>
      <c r="AN309" s="270" t="s">
        <v>167</v>
      </c>
      <c r="AO309" s="270" t="s">
        <v>531</v>
      </c>
      <c r="AP309" s="270" t="s">
        <v>531</v>
      </c>
      <c r="AQ309" s="354" t="s">
        <v>2068</v>
      </c>
      <c r="AR309" s="354" t="s">
        <v>2619</v>
      </c>
      <c r="AS309" s="356">
        <v>21972607.673062816</v>
      </c>
      <c r="AT309" s="360"/>
    </row>
    <row r="310" spans="1:46" s="40" customFormat="1" ht="154" x14ac:dyDescent="0.2">
      <c r="A310" s="302" t="s">
        <v>1253</v>
      </c>
      <c r="B310" s="213" t="s">
        <v>1290</v>
      </c>
      <c r="C310" s="213" t="s">
        <v>1380</v>
      </c>
      <c r="D310" s="172" t="s">
        <v>1157</v>
      </c>
      <c r="E310" s="174" t="s">
        <v>1144</v>
      </c>
      <c r="F310" s="209" t="s">
        <v>1144</v>
      </c>
      <c r="G310" s="576"/>
      <c r="H310" s="176" t="s">
        <v>50</v>
      </c>
      <c r="I310" s="176" t="s">
        <v>40</v>
      </c>
      <c r="J310" s="177" t="s">
        <v>124</v>
      </c>
      <c r="K310" s="178" t="s">
        <v>421</v>
      </c>
      <c r="L310" s="178"/>
      <c r="M310" s="178" t="s">
        <v>421</v>
      </c>
      <c r="N310" s="209" t="s">
        <v>1144</v>
      </c>
      <c r="O310" s="177"/>
      <c r="P310" s="429"/>
      <c r="Q310" s="172" t="s">
        <v>132</v>
      </c>
      <c r="R310" s="172" t="s">
        <v>1682</v>
      </c>
      <c r="S310" s="466" t="s">
        <v>743</v>
      </c>
      <c r="T310" s="356">
        <v>11018075.135739809</v>
      </c>
      <c r="U310" s="350">
        <f t="shared" si="40"/>
        <v>3.3591692487011611E-2</v>
      </c>
      <c r="V310" s="351"/>
      <c r="W310" s="371"/>
      <c r="X310" s="352"/>
      <c r="Y310" s="351"/>
      <c r="Z310" s="352"/>
      <c r="AA310" s="358" t="s">
        <v>1450</v>
      </c>
      <c r="AB310" s="270" t="s">
        <v>1450</v>
      </c>
      <c r="AC310" s="354" t="s">
        <v>50</v>
      </c>
      <c r="AD310" s="354" t="s">
        <v>50</v>
      </c>
      <c r="AE310" s="270" t="s">
        <v>131</v>
      </c>
      <c r="AF310" s="354" t="s">
        <v>2063</v>
      </c>
      <c r="AG310" s="354"/>
      <c r="AH310" s="270" t="s">
        <v>33</v>
      </c>
      <c r="AI310" s="270">
        <v>2020</v>
      </c>
      <c r="AJ310" s="270">
        <v>2026</v>
      </c>
      <c r="AK310" s="270" t="s">
        <v>781</v>
      </c>
      <c r="AL310" s="270" t="s">
        <v>1450</v>
      </c>
      <c r="AM310" s="270" t="s">
        <v>75</v>
      </c>
      <c r="AN310" s="270" t="s">
        <v>167</v>
      </c>
      <c r="AO310" s="270" t="s">
        <v>531</v>
      </c>
      <c r="AP310" s="270" t="s">
        <v>531</v>
      </c>
      <c r="AQ310" s="354" t="s">
        <v>2068</v>
      </c>
      <c r="AR310" s="354" t="s">
        <v>2619</v>
      </c>
      <c r="AS310" s="356">
        <v>11018075.135739809</v>
      </c>
      <c r="AT310" s="360"/>
    </row>
    <row r="311" spans="1:46" s="40" customFormat="1" ht="154" x14ac:dyDescent="0.2">
      <c r="A311" s="302" t="s">
        <v>1253</v>
      </c>
      <c r="B311" s="213" t="s">
        <v>1290</v>
      </c>
      <c r="C311" s="213" t="s">
        <v>1380</v>
      </c>
      <c r="D311" s="172" t="s">
        <v>1157</v>
      </c>
      <c r="E311" s="174" t="s">
        <v>1144</v>
      </c>
      <c r="F311" s="209" t="s">
        <v>1144</v>
      </c>
      <c r="G311" s="576"/>
      <c r="H311" s="176" t="s">
        <v>50</v>
      </c>
      <c r="I311" s="176" t="s">
        <v>40</v>
      </c>
      <c r="J311" s="177" t="s">
        <v>124</v>
      </c>
      <c r="K311" s="178" t="s">
        <v>421</v>
      </c>
      <c r="L311" s="178"/>
      <c r="M311" s="178" t="s">
        <v>421</v>
      </c>
      <c r="N311" s="209" t="s">
        <v>1144</v>
      </c>
      <c r="O311" s="177"/>
      <c r="P311" s="429"/>
      <c r="Q311" s="172" t="s">
        <v>132</v>
      </c>
      <c r="R311" s="172" t="s">
        <v>1682</v>
      </c>
      <c r="S311" s="466" t="s">
        <v>744</v>
      </c>
      <c r="T311" s="356">
        <v>33192177.744811736</v>
      </c>
      <c r="U311" s="350">
        <f t="shared" si="40"/>
        <v>0.10119566385613334</v>
      </c>
      <c r="V311" s="351"/>
      <c r="W311" s="371"/>
      <c r="X311" s="352"/>
      <c r="Y311" s="351"/>
      <c r="Z311" s="352"/>
      <c r="AA311" s="358" t="s">
        <v>1450</v>
      </c>
      <c r="AB311" s="270" t="s">
        <v>1450</v>
      </c>
      <c r="AC311" s="354" t="s">
        <v>50</v>
      </c>
      <c r="AD311" s="354" t="s">
        <v>50</v>
      </c>
      <c r="AE311" s="270" t="s">
        <v>131</v>
      </c>
      <c r="AF311" s="354" t="s">
        <v>2063</v>
      </c>
      <c r="AG311" s="354"/>
      <c r="AH311" s="270" t="s">
        <v>33</v>
      </c>
      <c r="AI311" s="270">
        <v>2020</v>
      </c>
      <c r="AJ311" s="270">
        <v>2026</v>
      </c>
      <c r="AK311" s="270" t="s">
        <v>781</v>
      </c>
      <c r="AL311" s="270" t="s">
        <v>1450</v>
      </c>
      <c r="AM311" s="270" t="s">
        <v>75</v>
      </c>
      <c r="AN311" s="270" t="s">
        <v>167</v>
      </c>
      <c r="AO311" s="270" t="s">
        <v>531</v>
      </c>
      <c r="AP311" s="270" t="s">
        <v>531</v>
      </c>
      <c r="AQ311" s="354" t="s">
        <v>2068</v>
      </c>
      <c r="AR311" s="354" t="s">
        <v>2619</v>
      </c>
      <c r="AS311" s="356">
        <v>33192177.744811736</v>
      </c>
      <c r="AT311" s="360"/>
    </row>
    <row r="312" spans="1:46" s="40" customFormat="1" ht="154" x14ac:dyDescent="0.2">
      <c r="A312" s="302" t="s">
        <v>1253</v>
      </c>
      <c r="B312" s="213" t="s">
        <v>1290</v>
      </c>
      <c r="C312" s="213" t="s">
        <v>1380</v>
      </c>
      <c r="D312" s="172" t="s">
        <v>1157</v>
      </c>
      <c r="E312" s="174" t="s">
        <v>1144</v>
      </c>
      <c r="F312" s="209" t="s">
        <v>1144</v>
      </c>
      <c r="G312" s="576"/>
      <c r="H312" s="176" t="s">
        <v>50</v>
      </c>
      <c r="I312" s="176" t="s">
        <v>40</v>
      </c>
      <c r="J312" s="177" t="s">
        <v>124</v>
      </c>
      <c r="K312" s="178" t="s">
        <v>421</v>
      </c>
      <c r="L312" s="178"/>
      <c r="M312" s="178" t="s">
        <v>421</v>
      </c>
      <c r="N312" s="209" t="s">
        <v>1144</v>
      </c>
      <c r="O312" s="177"/>
      <c r="P312" s="429"/>
      <c r="Q312" s="172" t="s">
        <v>132</v>
      </c>
      <c r="R312" s="172" t="s">
        <v>1682</v>
      </c>
      <c r="S312" s="466" t="s">
        <v>745</v>
      </c>
      <c r="T312" s="356">
        <v>2217492.1280196011</v>
      </c>
      <c r="U312" s="350">
        <f t="shared" si="40"/>
        <v>6.7606467317670761E-3</v>
      </c>
      <c r="V312" s="351"/>
      <c r="W312" s="371"/>
      <c r="X312" s="352"/>
      <c r="Y312" s="351"/>
      <c r="Z312" s="352"/>
      <c r="AA312" s="358" t="s">
        <v>1450</v>
      </c>
      <c r="AB312" s="270" t="s">
        <v>1450</v>
      </c>
      <c r="AC312" s="354" t="s">
        <v>50</v>
      </c>
      <c r="AD312" s="354" t="s">
        <v>50</v>
      </c>
      <c r="AE312" s="270" t="s">
        <v>131</v>
      </c>
      <c r="AF312" s="354" t="s">
        <v>2063</v>
      </c>
      <c r="AG312" s="354"/>
      <c r="AH312" s="270" t="s">
        <v>33</v>
      </c>
      <c r="AI312" s="270">
        <v>2020</v>
      </c>
      <c r="AJ312" s="270">
        <v>2023</v>
      </c>
      <c r="AK312" s="270" t="s">
        <v>778</v>
      </c>
      <c r="AL312" s="270" t="s">
        <v>1450</v>
      </c>
      <c r="AM312" s="270" t="s">
        <v>74</v>
      </c>
      <c r="AN312" s="270" t="s">
        <v>167</v>
      </c>
      <c r="AO312" s="270" t="s">
        <v>531</v>
      </c>
      <c r="AP312" s="270" t="s">
        <v>531</v>
      </c>
      <c r="AQ312" s="354" t="s">
        <v>2003</v>
      </c>
      <c r="AR312" s="354" t="s">
        <v>2619</v>
      </c>
      <c r="AS312" s="356">
        <v>2217492.1280196011</v>
      </c>
      <c r="AT312" s="360"/>
    </row>
    <row r="313" spans="1:46" s="40" customFormat="1" ht="154" x14ac:dyDescent="0.2">
      <c r="A313" s="302" t="s">
        <v>1253</v>
      </c>
      <c r="B313" s="213" t="s">
        <v>1290</v>
      </c>
      <c r="C313" s="213" t="s">
        <v>1380</v>
      </c>
      <c r="D313" s="172" t="s">
        <v>1157</v>
      </c>
      <c r="E313" s="174" t="s">
        <v>1144</v>
      </c>
      <c r="F313" s="209" t="s">
        <v>1144</v>
      </c>
      <c r="G313" s="576"/>
      <c r="H313" s="176" t="s">
        <v>50</v>
      </c>
      <c r="I313" s="176" t="s">
        <v>40</v>
      </c>
      <c r="J313" s="177" t="s">
        <v>124</v>
      </c>
      <c r="K313" s="178" t="s">
        <v>421</v>
      </c>
      <c r="L313" s="178"/>
      <c r="M313" s="178" t="s">
        <v>421</v>
      </c>
      <c r="N313" s="209" t="s">
        <v>1144</v>
      </c>
      <c r="O313" s="177"/>
      <c r="P313" s="429"/>
      <c r="Q313" s="172" t="s">
        <v>132</v>
      </c>
      <c r="R313" s="172" t="s">
        <v>1682</v>
      </c>
      <c r="S313" s="466" t="s">
        <v>746</v>
      </c>
      <c r="T313" s="356">
        <v>12469462.954978714</v>
      </c>
      <c r="U313" s="350">
        <f t="shared" si="40"/>
        <v>3.801665535054486E-2</v>
      </c>
      <c r="V313" s="351"/>
      <c r="W313" s="371"/>
      <c r="X313" s="352"/>
      <c r="Y313" s="351"/>
      <c r="Z313" s="352"/>
      <c r="AA313" s="358" t="s">
        <v>1450</v>
      </c>
      <c r="AB313" s="270" t="s">
        <v>1450</v>
      </c>
      <c r="AC313" s="354" t="s">
        <v>50</v>
      </c>
      <c r="AD313" s="354" t="s">
        <v>50</v>
      </c>
      <c r="AE313" s="270" t="s">
        <v>131</v>
      </c>
      <c r="AF313" s="354" t="s">
        <v>2063</v>
      </c>
      <c r="AG313" s="354"/>
      <c r="AH313" s="270" t="s">
        <v>33</v>
      </c>
      <c r="AI313" s="270">
        <v>2020</v>
      </c>
      <c r="AJ313" s="270">
        <v>2026</v>
      </c>
      <c r="AK313" s="270" t="s">
        <v>782</v>
      </c>
      <c r="AL313" s="270" t="s">
        <v>1450</v>
      </c>
      <c r="AM313" s="270" t="s">
        <v>75</v>
      </c>
      <c r="AN313" s="270" t="s">
        <v>167</v>
      </c>
      <c r="AO313" s="270" t="s">
        <v>531</v>
      </c>
      <c r="AP313" s="270" t="s">
        <v>531</v>
      </c>
      <c r="AQ313" s="354" t="s">
        <v>2068</v>
      </c>
      <c r="AR313" s="354" t="s">
        <v>2619</v>
      </c>
      <c r="AS313" s="356">
        <v>12469462.954978714</v>
      </c>
      <c r="AT313" s="360"/>
    </row>
    <row r="314" spans="1:46" s="40" customFormat="1" ht="154" x14ac:dyDescent="0.2">
      <c r="A314" s="302" t="s">
        <v>1253</v>
      </c>
      <c r="B314" s="213" t="s">
        <v>1290</v>
      </c>
      <c r="C314" s="213" t="s">
        <v>1380</v>
      </c>
      <c r="D314" s="172" t="s">
        <v>1157</v>
      </c>
      <c r="E314" s="174" t="s">
        <v>1144</v>
      </c>
      <c r="F314" s="209" t="s">
        <v>1144</v>
      </c>
      <c r="G314" s="576"/>
      <c r="H314" s="176" t="s">
        <v>50</v>
      </c>
      <c r="I314" s="176" t="s">
        <v>40</v>
      </c>
      <c r="J314" s="177" t="s">
        <v>124</v>
      </c>
      <c r="K314" s="178" t="s">
        <v>421</v>
      </c>
      <c r="L314" s="178"/>
      <c r="M314" s="178" t="s">
        <v>421</v>
      </c>
      <c r="N314" s="209" t="s">
        <v>1144</v>
      </c>
      <c r="O314" s="177"/>
      <c r="P314" s="429"/>
      <c r="Q314" s="172" t="s">
        <v>132</v>
      </c>
      <c r="R314" s="172" t="s">
        <v>1682</v>
      </c>
      <c r="S314" s="466" t="s">
        <v>747</v>
      </c>
      <c r="T314" s="356">
        <v>5424402.6373895928</v>
      </c>
      <c r="U314" s="350">
        <f t="shared" si="40"/>
        <v>1.6537812918870711E-2</v>
      </c>
      <c r="V314" s="351"/>
      <c r="W314" s="371"/>
      <c r="X314" s="352"/>
      <c r="Y314" s="351"/>
      <c r="Z314" s="352"/>
      <c r="AA314" s="358" t="s">
        <v>1450</v>
      </c>
      <c r="AB314" s="270" t="s">
        <v>1450</v>
      </c>
      <c r="AC314" s="354" t="s">
        <v>50</v>
      </c>
      <c r="AD314" s="354" t="s">
        <v>50</v>
      </c>
      <c r="AE314" s="270" t="s">
        <v>131</v>
      </c>
      <c r="AF314" s="354" t="s">
        <v>2063</v>
      </c>
      <c r="AG314" s="354"/>
      <c r="AH314" s="270" t="s">
        <v>33</v>
      </c>
      <c r="AI314" s="270">
        <v>2020</v>
      </c>
      <c r="AJ314" s="270">
        <v>2024</v>
      </c>
      <c r="AK314" s="270" t="s">
        <v>783</v>
      </c>
      <c r="AL314" s="270" t="s">
        <v>1450</v>
      </c>
      <c r="AM314" s="270" t="s">
        <v>75</v>
      </c>
      <c r="AN314" s="270" t="s">
        <v>167</v>
      </c>
      <c r="AO314" s="270" t="s">
        <v>531</v>
      </c>
      <c r="AP314" s="270" t="s">
        <v>531</v>
      </c>
      <c r="AQ314" s="354" t="s">
        <v>2068</v>
      </c>
      <c r="AR314" s="354" t="s">
        <v>2619</v>
      </c>
      <c r="AS314" s="356">
        <v>5424402.6373895928</v>
      </c>
      <c r="AT314" s="360"/>
    </row>
    <row r="315" spans="1:46" s="40" customFormat="1" ht="154" x14ac:dyDescent="0.2">
      <c r="A315" s="302" t="s">
        <v>1253</v>
      </c>
      <c r="B315" s="213" t="s">
        <v>1290</v>
      </c>
      <c r="C315" s="213" t="s">
        <v>1380</v>
      </c>
      <c r="D315" s="172" t="s">
        <v>1157</v>
      </c>
      <c r="E315" s="174" t="s">
        <v>1144</v>
      </c>
      <c r="F315" s="209" t="s">
        <v>1144</v>
      </c>
      <c r="G315" s="576"/>
      <c r="H315" s="176" t="s">
        <v>50</v>
      </c>
      <c r="I315" s="176" t="s">
        <v>40</v>
      </c>
      <c r="J315" s="177" t="s">
        <v>124</v>
      </c>
      <c r="K315" s="178" t="s">
        <v>421</v>
      </c>
      <c r="L315" s="178"/>
      <c r="M315" s="178" t="s">
        <v>421</v>
      </c>
      <c r="N315" s="209" t="s">
        <v>1144</v>
      </c>
      <c r="O315" s="177"/>
      <c r="P315" s="429"/>
      <c r="Q315" s="172" t="s">
        <v>132</v>
      </c>
      <c r="R315" s="172" t="s">
        <v>1682</v>
      </c>
      <c r="S315" s="466" t="s">
        <v>748</v>
      </c>
      <c r="T315" s="356">
        <v>516621.26740178547</v>
      </c>
      <c r="U315" s="350">
        <f t="shared" si="40"/>
        <v>1.5750648396395898E-3</v>
      </c>
      <c r="V315" s="351"/>
      <c r="W315" s="371"/>
      <c r="X315" s="352"/>
      <c r="Y315" s="351"/>
      <c r="Z315" s="352"/>
      <c r="AA315" s="358" t="s">
        <v>1450</v>
      </c>
      <c r="AB315" s="270" t="s">
        <v>1450</v>
      </c>
      <c r="AC315" s="354" t="s">
        <v>50</v>
      </c>
      <c r="AD315" s="354" t="s">
        <v>50</v>
      </c>
      <c r="AE315" s="270" t="s">
        <v>131</v>
      </c>
      <c r="AF315" s="354" t="s">
        <v>2063</v>
      </c>
      <c r="AG315" s="354"/>
      <c r="AH315" s="270" t="s">
        <v>33</v>
      </c>
      <c r="AI315" s="270">
        <v>2020</v>
      </c>
      <c r="AJ315" s="270">
        <v>2023</v>
      </c>
      <c r="AK315" s="270" t="s">
        <v>784</v>
      </c>
      <c r="AL315" s="270" t="s">
        <v>1450</v>
      </c>
      <c r="AM315" s="270" t="s">
        <v>74</v>
      </c>
      <c r="AN315" s="270" t="s">
        <v>167</v>
      </c>
      <c r="AO315" s="270" t="s">
        <v>531</v>
      </c>
      <c r="AP315" s="270" t="s">
        <v>531</v>
      </c>
      <c r="AQ315" s="354" t="s">
        <v>2003</v>
      </c>
      <c r="AR315" s="354" t="s">
        <v>2619</v>
      </c>
      <c r="AS315" s="356">
        <v>516621.26740178547</v>
      </c>
      <c r="AT315" s="360"/>
    </row>
    <row r="316" spans="1:46" s="40" customFormat="1" ht="154" x14ac:dyDescent="0.2">
      <c r="A316" s="302" t="s">
        <v>1253</v>
      </c>
      <c r="B316" s="213" t="s">
        <v>1290</v>
      </c>
      <c r="C316" s="213" t="s">
        <v>1380</v>
      </c>
      <c r="D316" s="172" t="s">
        <v>1157</v>
      </c>
      <c r="E316" s="174" t="s">
        <v>1144</v>
      </c>
      <c r="F316" s="209" t="s">
        <v>1144</v>
      </c>
      <c r="G316" s="576"/>
      <c r="H316" s="176" t="s">
        <v>50</v>
      </c>
      <c r="I316" s="176" t="s">
        <v>40</v>
      </c>
      <c r="J316" s="177" t="s">
        <v>124</v>
      </c>
      <c r="K316" s="178" t="s">
        <v>421</v>
      </c>
      <c r="L316" s="178"/>
      <c r="M316" s="178" t="s">
        <v>421</v>
      </c>
      <c r="N316" s="209" t="s">
        <v>1144</v>
      </c>
      <c r="O316" s="177"/>
      <c r="P316" s="429"/>
      <c r="Q316" s="172" t="s">
        <v>132</v>
      </c>
      <c r="R316" s="172" t="s">
        <v>1682</v>
      </c>
      <c r="S316" s="465" t="s">
        <v>749</v>
      </c>
      <c r="T316" s="356">
        <v>1370368.6497154038</v>
      </c>
      <c r="U316" s="350">
        <f t="shared" si="40"/>
        <v>4.1779532003518409E-3</v>
      </c>
      <c r="V316" s="379">
        <v>1370368.6497154038</v>
      </c>
      <c r="W316" s="351"/>
      <c r="X316" s="352"/>
      <c r="Y316" s="351"/>
      <c r="Z316" s="352"/>
      <c r="AA316" s="270" t="s">
        <v>1552</v>
      </c>
      <c r="AB316" s="380">
        <v>500000</v>
      </c>
      <c r="AC316" s="354" t="s">
        <v>50</v>
      </c>
      <c r="AD316" s="354" t="s">
        <v>50</v>
      </c>
      <c r="AE316" s="270" t="s">
        <v>131</v>
      </c>
      <c r="AF316" s="354" t="s">
        <v>2063</v>
      </c>
      <c r="AG316" s="354"/>
      <c r="AH316" s="270" t="s">
        <v>39</v>
      </c>
      <c r="AI316" s="270" t="s">
        <v>2017</v>
      </c>
      <c r="AJ316" s="270">
        <v>2022</v>
      </c>
      <c r="AK316" s="270" t="s">
        <v>785</v>
      </c>
      <c r="AL316" s="270" t="s">
        <v>1445</v>
      </c>
      <c r="AM316" s="270" t="s">
        <v>75</v>
      </c>
      <c r="AN316" s="270" t="s">
        <v>167</v>
      </c>
      <c r="AO316" s="270"/>
      <c r="AP316" s="270" t="s">
        <v>1094</v>
      </c>
      <c r="AQ316" s="354" t="s">
        <v>2068</v>
      </c>
      <c r="AR316" s="354" t="s">
        <v>2619</v>
      </c>
      <c r="AS316" s="356">
        <v>1370368.6497154038</v>
      </c>
      <c r="AT316" s="360"/>
    </row>
    <row r="317" spans="1:46" s="40" customFormat="1" ht="154" x14ac:dyDescent="0.2">
      <c r="A317" s="302" t="s">
        <v>1253</v>
      </c>
      <c r="B317" s="213" t="s">
        <v>1290</v>
      </c>
      <c r="C317" s="213" t="s">
        <v>1380</v>
      </c>
      <c r="D317" s="172" t="s">
        <v>1157</v>
      </c>
      <c r="E317" s="174" t="s">
        <v>1144</v>
      </c>
      <c r="F317" s="209" t="s">
        <v>1144</v>
      </c>
      <c r="G317" s="576"/>
      <c r="H317" s="176" t="s">
        <v>50</v>
      </c>
      <c r="I317" s="176" t="s">
        <v>40</v>
      </c>
      <c r="J317" s="177" t="s">
        <v>124</v>
      </c>
      <c r="K317" s="178" t="s">
        <v>421</v>
      </c>
      <c r="L317" s="178"/>
      <c r="M317" s="178" t="s">
        <v>421</v>
      </c>
      <c r="N317" s="209" t="s">
        <v>1144</v>
      </c>
      <c r="O317" s="177"/>
      <c r="P317" s="429"/>
      <c r="Q317" s="172" t="s">
        <v>132</v>
      </c>
      <c r="R317" s="172" t="s">
        <v>1682</v>
      </c>
      <c r="S317" s="465" t="s">
        <v>750</v>
      </c>
      <c r="T317" s="356">
        <v>5577596.3748760056</v>
      </c>
      <c r="U317" s="350">
        <f t="shared" si="40"/>
        <v>1.7004866996573189E-2</v>
      </c>
      <c r="V317" s="351"/>
      <c r="W317" s="351"/>
      <c r="X317" s="352"/>
      <c r="Y317" s="351"/>
      <c r="Z317" s="352"/>
      <c r="AA317" s="270" t="s">
        <v>1635</v>
      </c>
      <c r="AB317" s="353">
        <v>800000</v>
      </c>
      <c r="AC317" s="354" t="s">
        <v>50</v>
      </c>
      <c r="AD317" s="354" t="s">
        <v>50</v>
      </c>
      <c r="AE317" s="270" t="s">
        <v>131</v>
      </c>
      <c r="AF317" s="354" t="s">
        <v>2063</v>
      </c>
      <c r="AG317" s="354"/>
      <c r="AH317" s="270" t="s">
        <v>39</v>
      </c>
      <c r="AI317" s="270">
        <v>2020</v>
      </c>
      <c r="AJ317" s="270">
        <v>2022</v>
      </c>
      <c r="AK317" s="270" t="s">
        <v>239</v>
      </c>
      <c r="AL317" s="270" t="s">
        <v>1446</v>
      </c>
      <c r="AM317" s="270" t="s">
        <v>75</v>
      </c>
      <c r="AN317" s="270" t="s">
        <v>167</v>
      </c>
      <c r="AO317" s="270"/>
      <c r="AP317" s="270" t="s">
        <v>1094</v>
      </c>
      <c r="AQ317" s="354" t="s">
        <v>2068</v>
      </c>
      <c r="AR317" s="354" t="s">
        <v>2619</v>
      </c>
      <c r="AS317" s="356">
        <v>5577596.3748760056</v>
      </c>
      <c r="AT317" s="360"/>
    </row>
    <row r="318" spans="1:46" s="40" customFormat="1" ht="154" x14ac:dyDescent="0.2">
      <c r="A318" s="302" t="s">
        <v>1253</v>
      </c>
      <c r="B318" s="213" t="s">
        <v>1290</v>
      </c>
      <c r="C318" s="213" t="s">
        <v>1380</v>
      </c>
      <c r="D318" s="172" t="s">
        <v>1157</v>
      </c>
      <c r="E318" s="174" t="s">
        <v>1144</v>
      </c>
      <c r="F318" s="209" t="s">
        <v>1144</v>
      </c>
      <c r="G318" s="576"/>
      <c r="H318" s="176" t="s">
        <v>50</v>
      </c>
      <c r="I318" s="176" t="s">
        <v>40</v>
      </c>
      <c r="J318" s="177" t="s">
        <v>124</v>
      </c>
      <c r="K318" s="178" t="s">
        <v>421</v>
      </c>
      <c r="L318" s="178"/>
      <c r="M318" s="178" t="s">
        <v>421</v>
      </c>
      <c r="N318" s="209" t="s">
        <v>1144</v>
      </c>
      <c r="O318" s="177"/>
      <c r="P318" s="429"/>
      <c r="Q318" s="172" t="s">
        <v>132</v>
      </c>
      <c r="R318" s="172" t="s">
        <v>1682</v>
      </c>
      <c r="S318" s="465" t="s">
        <v>751</v>
      </c>
      <c r="T318" s="356">
        <v>7271606.6714147739</v>
      </c>
      <c r="U318" s="350">
        <f t="shared" si="40"/>
        <v>2.216953253480114E-2</v>
      </c>
      <c r="V318" s="351"/>
      <c r="W318" s="351"/>
      <c r="X318" s="352"/>
      <c r="Y318" s="351"/>
      <c r="Z318" s="352"/>
      <c r="AA318" s="270" t="s">
        <v>1593</v>
      </c>
      <c r="AB318" s="353">
        <v>800000</v>
      </c>
      <c r="AC318" s="354" t="s">
        <v>50</v>
      </c>
      <c r="AD318" s="354" t="s">
        <v>50</v>
      </c>
      <c r="AE318" s="270" t="s">
        <v>131</v>
      </c>
      <c r="AF318" s="354" t="s">
        <v>2063</v>
      </c>
      <c r="AG318" s="354"/>
      <c r="AH318" s="270" t="s">
        <v>39</v>
      </c>
      <c r="AI318" s="270">
        <v>2020</v>
      </c>
      <c r="AJ318" s="270">
        <v>2023</v>
      </c>
      <c r="AK318" s="270" t="s">
        <v>786</v>
      </c>
      <c r="AL318" s="270" t="s">
        <v>1446</v>
      </c>
      <c r="AM318" s="270" t="s">
        <v>75</v>
      </c>
      <c r="AN318" s="270" t="s">
        <v>167</v>
      </c>
      <c r="AO318" s="270"/>
      <c r="AP318" s="270" t="s">
        <v>1094</v>
      </c>
      <c r="AQ318" s="354" t="s">
        <v>2068</v>
      </c>
      <c r="AR318" s="354" t="s">
        <v>2619</v>
      </c>
      <c r="AS318" s="356">
        <v>7271606.6714147739</v>
      </c>
      <c r="AT318" s="360"/>
    </row>
    <row r="319" spans="1:46" s="40" customFormat="1" ht="154" x14ac:dyDescent="0.2">
      <c r="A319" s="302" t="s">
        <v>1253</v>
      </c>
      <c r="B319" s="213" t="s">
        <v>1290</v>
      </c>
      <c r="C319" s="213" t="s">
        <v>1380</v>
      </c>
      <c r="D319" s="172" t="s">
        <v>1157</v>
      </c>
      <c r="E319" s="174" t="s">
        <v>1144</v>
      </c>
      <c r="F319" s="209" t="s">
        <v>1144</v>
      </c>
      <c r="G319" s="576"/>
      <c r="H319" s="176" t="s">
        <v>50</v>
      </c>
      <c r="I319" s="176" t="s">
        <v>40</v>
      </c>
      <c r="J319" s="177" t="s">
        <v>124</v>
      </c>
      <c r="K319" s="178" t="s">
        <v>421</v>
      </c>
      <c r="L319" s="178"/>
      <c r="M319" s="178" t="s">
        <v>421</v>
      </c>
      <c r="N319" s="209" t="s">
        <v>1144</v>
      </c>
      <c r="O319" s="177"/>
      <c r="P319" s="429"/>
      <c r="Q319" s="172" t="s">
        <v>132</v>
      </c>
      <c r="R319" s="172" t="s">
        <v>1682</v>
      </c>
      <c r="S319" s="465" t="s">
        <v>752</v>
      </c>
      <c r="T319" s="356">
        <v>13412647.831769781</v>
      </c>
      <c r="U319" s="350">
        <f t="shared" si="40"/>
        <v>4.0892218999298111E-2</v>
      </c>
      <c r="V319" s="351"/>
      <c r="W319" s="351"/>
      <c r="X319" s="352"/>
      <c r="Y319" s="351"/>
      <c r="Z319" s="352"/>
      <c r="AA319" s="270" t="s">
        <v>1593</v>
      </c>
      <c r="AB319" s="353">
        <v>800000</v>
      </c>
      <c r="AC319" s="354" t="s">
        <v>50</v>
      </c>
      <c r="AD319" s="354" t="s">
        <v>50</v>
      </c>
      <c r="AE319" s="270" t="s">
        <v>131</v>
      </c>
      <c r="AF319" s="354" t="s">
        <v>2063</v>
      </c>
      <c r="AG319" s="354"/>
      <c r="AH319" s="270" t="s">
        <v>39</v>
      </c>
      <c r="AI319" s="270">
        <v>2020</v>
      </c>
      <c r="AJ319" s="270">
        <v>2023</v>
      </c>
      <c r="AK319" s="270" t="s">
        <v>786</v>
      </c>
      <c r="AL319" s="270" t="s">
        <v>1446</v>
      </c>
      <c r="AM319" s="270" t="s">
        <v>75</v>
      </c>
      <c r="AN319" s="270" t="s">
        <v>167</v>
      </c>
      <c r="AO319" s="270"/>
      <c r="AP319" s="270" t="s">
        <v>1094</v>
      </c>
      <c r="AQ319" s="354" t="s">
        <v>2068</v>
      </c>
      <c r="AR319" s="354" t="s">
        <v>2619</v>
      </c>
      <c r="AS319" s="356">
        <v>13412647.831769781</v>
      </c>
      <c r="AT319" s="360"/>
    </row>
    <row r="320" spans="1:46" s="40" customFormat="1" ht="154" x14ac:dyDescent="0.2">
      <c r="A320" s="302" t="s">
        <v>1253</v>
      </c>
      <c r="B320" s="213" t="s">
        <v>1290</v>
      </c>
      <c r="C320" s="213" t="s">
        <v>1380</v>
      </c>
      <c r="D320" s="172" t="s">
        <v>1157</v>
      </c>
      <c r="E320" s="174" t="s">
        <v>1144</v>
      </c>
      <c r="F320" s="209" t="s">
        <v>1144</v>
      </c>
      <c r="G320" s="576"/>
      <c r="H320" s="176" t="s">
        <v>50</v>
      </c>
      <c r="I320" s="176" t="s">
        <v>40</v>
      </c>
      <c r="J320" s="177" t="s">
        <v>124</v>
      </c>
      <c r="K320" s="178" t="s">
        <v>421</v>
      </c>
      <c r="L320" s="178"/>
      <c r="M320" s="178" t="s">
        <v>421</v>
      </c>
      <c r="N320" s="209" t="s">
        <v>1144</v>
      </c>
      <c r="O320" s="177"/>
      <c r="P320" s="429"/>
      <c r="Q320" s="172" t="s">
        <v>132</v>
      </c>
      <c r="R320" s="172" t="s">
        <v>1682</v>
      </c>
      <c r="S320" s="465" t="s">
        <v>753</v>
      </c>
      <c r="T320" s="356">
        <v>869404.48151053709</v>
      </c>
      <c r="U320" s="350">
        <f t="shared" si="40"/>
        <v>2.6506234192394422E-3</v>
      </c>
      <c r="V320" s="351"/>
      <c r="W320" s="351"/>
      <c r="X320" s="352"/>
      <c r="Y320" s="351"/>
      <c r="Z320" s="352"/>
      <c r="AA320" s="270" t="s">
        <v>1606</v>
      </c>
      <c r="AB320" s="353">
        <v>800000</v>
      </c>
      <c r="AC320" s="354" t="s">
        <v>50</v>
      </c>
      <c r="AD320" s="354" t="s">
        <v>50</v>
      </c>
      <c r="AE320" s="270" t="s">
        <v>131</v>
      </c>
      <c r="AF320" s="354" t="s">
        <v>2063</v>
      </c>
      <c r="AG320" s="354"/>
      <c r="AH320" s="270" t="s">
        <v>39</v>
      </c>
      <c r="AI320" s="270">
        <v>2020</v>
      </c>
      <c r="AJ320" s="270">
        <v>2023</v>
      </c>
      <c r="AK320" s="270" t="s">
        <v>776</v>
      </c>
      <c r="AL320" s="270" t="s">
        <v>1446</v>
      </c>
      <c r="AM320" s="270" t="s">
        <v>75</v>
      </c>
      <c r="AN320" s="270" t="s">
        <v>167</v>
      </c>
      <c r="AO320" s="270"/>
      <c r="AP320" s="270" t="s">
        <v>1094</v>
      </c>
      <c r="AQ320" s="354" t="s">
        <v>2068</v>
      </c>
      <c r="AR320" s="354" t="s">
        <v>2619</v>
      </c>
      <c r="AS320" s="356">
        <v>869404.48151053709</v>
      </c>
      <c r="AT320" s="360"/>
    </row>
    <row r="321" spans="1:46" s="40" customFormat="1" ht="154" x14ac:dyDescent="0.2">
      <c r="A321" s="302" t="s">
        <v>1253</v>
      </c>
      <c r="B321" s="213" t="s">
        <v>1290</v>
      </c>
      <c r="C321" s="213" t="s">
        <v>1380</v>
      </c>
      <c r="D321" s="172" t="s">
        <v>1157</v>
      </c>
      <c r="E321" s="174" t="s">
        <v>1144</v>
      </c>
      <c r="F321" s="209" t="s">
        <v>1144</v>
      </c>
      <c r="G321" s="576"/>
      <c r="H321" s="176" t="s">
        <v>50</v>
      </c>
      <c r="I321" s="176" t="s">
        <v>40</v>
      </c>
      <c r="J321" s="177" t="s">
        <v>124</v>
      </c>
      <c r="K321" s="178" t="s">
        <v>421</v>
      </c>
      <c r="L321" s="178"/>
      <c r="M321" s="178" t="s">
        <v>421</v>
      </c>
      <c r="N321" s="209" t="s">
        <v>1144</v>
      </c>
      <c r="O321" s="177"/>
      <c r="P321" s="429"/>
      <c r="Q321" s="172" t="s">
        <v>132</v>
      </c>
      <c r="R321" s="172" t="s">
        <v>1682</v>
      </c>
      <c r="S321" s="465" t="s">
        <v>754</v>
      </c>
      <c r="T321" s="349">
        <v>0</v>
      </c>
      <c r="U321" s="350">
        <f t="shared" si="40"/>
        <v>0</v>
      </c>
      <c r="V321" s="351"/>
      <c r="W321" s="351"/>
      <c r="X321" s="352"/>
      <c r="Y321" s="351"/>
      <c r="Z321" s="352"/>
      <c r="AA321" s="270" t="s">
        <v>1518</v>
      </c>
      <c r="AB321" s="353">
        <v>800000</v>
      </c>
      <c r="AC321" s="354" t="s">
        <v>50</v>
      </c>
      <c r="AD321" s="354" t="s">
        <v>50</v>
      </c>
      <c r="AE321" s="270" t="s">
        <v>131</v>
      </c>
      <c r="AF321" s="354" t="s">
        <v>2063</v>
      </c>
      <c r="AG321" s="354"/>
      <c r="AH321" s="270" t="s">
        <v>41</v>
      </c>
      <c r="AI321" s="270">
        <v>2020</v>
      </c>
      <c r="AJ321" s="270">
        <v>2023</v>
      </c>
      <c r="AK321" s="270" t="s">
        <v>786</v>
      </c>
      <c r="AL321" s="270" t="s">
        <v>1446</v>
      </c>
      <c r="AM321" s="270" t="s">
        <v>75</v>
      </c>
      <c r="AN321" s="270" t="s">
        <v>167</v>
      </c>
      <c r="AO321" s="270"/>
      <c r="AP321" s="270" t="s">
        <v>1094</v>
      </c>
      <c r="AQ321" s="354" t="s">
        <v>2068</v>
      </c>
      <c r="AR321" s="354" t="s">
        <v>2619</v>
      </c>
      <c r="AS321" s="349">
        <v>0</v>
      </c>
      <c r="AT321" s="360" t="s">
        <v>523</v>
      </c>
    </row>
    <row r="322" spans="1:46" s="40" customFormat="1" ht="154" x14ac:dyDescent="0.2">
      <c r="A322" s="302" t="s">
        <v>1253</v>
      </c>
      <c r="B322" s="213" t="s">
        <v>1290</v>
      </c>
      <c r="C322" s="213" t="s">
        <v>1380</v>
      </c>
      <c r="D322" s="172" t="s">
        <v>1157</v>
      </c>
      <c r="E322" s="174" t="s">
        <v>1144</v>
      </c>
      <c r="F322" s="209" t="s">
        <v>1144</v>
      </c>
      <c r="G322" s="576"/>
      <c r="H322" s="176" t="s">
        <v>50</v>
      </c>
      <c r="I322" s="176" t="s">
        <v>40</v>
      </c>
      <c r="J322" s="177" t="s">
        <v>124</v>
      </c>
      <c r="K322" s="178" t="s">
        <v>421</v>
      </c>
      <c r="L322" s="178"/>
      <c r="M322" s="178" t="s">
        <v>421</v>
      </c>
      <c r="N322" s="209" t="s">
        <v>1144</v>
      </c>
      <c r="O322" s="177"/>
      <c r="P322" s="429"/>
      <c r="Q322" s="172" t="s">
        <v>132</v>
      </c>
      <c r="R322" s="172" t="s">
        <v>1682</v>
      </c>
      <c r="S322" s="465" t="s">
        <v>755</v>
      </c>
      <c r="T322" s="349">
        <v>0</v>
      </c>
      <c r="U322" s="350">
        <f t="shared" si="40"/>
        <v>0</v>
      </c>
      <c r="V322" s="357">
        <v>0</v>
      </c>
      <c r="W322" s="351"/>
      <c r="X322" s="352"/>
      <c r="Y322" s="351"/>
      <c r="Z322" s="352"/>
      <c r="AA322" s="270" t="s">
        <v>1518</v>
      </c>
      <c r="AB322" s="353">
        <v>800000</v>
      </c>
      <c r="AC322" s="354" t="s">
        <v>50</v>
      </c>
      <c r="AD322" s="354" t="s">
        <v>50</v>
      </c>
      <c r="AE322" s="270" t="s">
        <v>131</v>
      </c>
      <c r="AF322" s="354" t="s">
        <v>2063</v>
      </c>
      <c r="AG322" s="354"/>
      <c r="AH322" s="270" t="s">
        <v>41</v>
      </c>
      <c r="AI322" s="270" t="s">
        <v>2017</v>
      </c>
      <c r="AJ322" s="270">
        <v>2023</v>
      </c>
      <c r="AK322" s="270" t="s">
        <v>787</v>
      </c>
      <c r="AL322" s="270" t="s">
        <v>1446</v>
      </c>
      <c r="AM322" s="270" t="s">
        <v>75</v>
      </c>
      <c r="AN322" s="270" t="s">
        <v>167</v>
      </c>
      <c r="AO322" s="270"/>
      <c r="AP322" s="270" t="s">
        <v>1094</v>
      </c>
      <c r="AQ322" s="354" t="s">
        <v>2068</v>
      </c>
      <c r="AR322" s="354" t="s">
        <v>2619</v>
      </c>
      <c r="AS322" s="349">
        <v>0</v>
      </c>
      <c r="AT322" s="360" t="s">
        <v>523</v>
      </c>
    </row>
    <row r="323" spans="1:46" s="40" customFormat="1" ht="154" x14ac:dyDescent="0.2">
      <c r="A323" s="302" t="s">
        <v>1253</v>
      </c>
      <c r="B323" s="213" t="s">
        <v>1290</v>
      </c>
      <c r="C323" s="213" t="s">
        <v>1380</v>
      </c>
      <c r="D323" s="172" t="s">
        <v>1157</v>
      </c>
      <c r="E323" s="174" t="s">
        <v>1144</v>
      </c>
      <c r="F323" s="209" t="s">
        <v>1144</v>
      </c>
      <c r="G323" s="576"/>
      <c r="H323" s="176" t="s">
        <v>50</v>
      </c>
      <c r="I323" s="176" t="s">
        <v>40</v>
      </c>
      <c r="J323" s="177" t="s">
        <v>124</v>
      </c>
      <c r="K323" s="178" t="s">
        <v>421</v>
      </c>
      <c r="L323" s="178"/>
      <c r="M323" s="178" t="s">
        <v>421</v>
      </c>
      <c r="N323" s="209" t="s">
        <v>1144</v>
      </c>
      <c r="O323" s="177"/>
      <c r="P323" s="429"/>
      <c r="Q323" s="172" t="s">
        <v>132</v>
      </c>
      <c r="R323" s="172" t="s">
        <v>1682</v>
      </c>
      <c r="S323" s="465" t="s">
        <v>756</v>
      </c>
      <c r="T323" s="349">
        <v>0</v>
      </c>
      <c r="U323" s="350">
        <f t="shared" si="40"/>
        <v>0</v>
      </c>
      <c r="V323" s="357">
        <v>0</v>
      </c>
      <c r="W323" s="351"/>
      <c r="X323" s="352"/>
      <c r="Y323" s="351"/>
      <c r="Z323" s="352"/>
      <c r="AA323" s="358" t="s">
        <v>1450</v>
      </c>
      <c r="AB323" s="270" t="s">
        <v>1450</v>
      </c>
      <c r="AC323" s="354" t="s">
        <v>50</v>
      </c>
      <c r="AD323" s="354" t="s">
        <v>50</v>
      </c>
      <c r="AE323" s="270" t="s">
        <v>131</v>
      </c>
      <c r="AF323" s="354" t="s">
        <v>2063</v>
      </c>
      <c r="AG323" s="354"/>
      <c r="AH323" s="270" t="s">
        <v>41</v>
      </c>
      <c r="AI323" s="270" t="s">
        <v>2017</v>
      </c>
      <c r="AJ323" s="270">
        <v>2021</v>
      </c>
      <c r="AK323" s="270" t="s">
        <v>197</v>
      </c>
      <c r="AL323" s="270" t="s">
        <v>1447</v>
      </c>
      <c r="AM323" s="270" t="s">
        <v>75</v>
      </c>
      <c r="AN323" s="270" t="s">
        <v>167</v>
      </c>
      <c r="AO323" s="270"/>
      <c r="AP323" s="270" t="s">
        <v>1094</v>
      </c>
      <c r="AQ323" s="354" t="s">
        <v>2068</v>
      </c>
      <c r="AR323" s="354" t="s">
        <v>2619</v>
      </c>
      <c r="AS323" s="349">
        <v>0</v>
      </c>
      <c r="AT323" s="360" t="s">
        <v>523</v>
      </c>
    </row>
    <row r="324" spans="1:46" s="40" customFormat="1" ht="154" x14ac:dyDescent="0.2">
      <c r="A324" s="302" t="s">
        <v>1253</v>
      </c>
      <c r="B324" s="213" t="s">
        <v>1290</v>
      </c>
      <c r="C324" s="213" t="s">
        <v>1380</v>
      </c>
      <c r="D324" s="172" t="s">
        <v>1157</v>
      </c>
      <c r="E324" s="174" t="s">
        <v>1144</v>
      </c>
      <c r="F324" s="209" t="s">
        <v>1144</v>
      </c>
      <c r="G324" s="576"/>
      <c r="H324" s="176" t="s">
        <v>50</v>
      </c>
      <c r="I324" s="176" t="s">
        <v>40</v>
      </c>
      <c r="J324" s="177" t="s">
        <v>124</v>
      </c>
      <c r="K324" s="178" t="s">
        <v>421</v>
      </c>
      <c r="L324" s="178"/>
      <c r="M324" s="178" t="s">
        <v>421</v>
      </c>
      <c r="N324" s="209" t="s">
        <v>1144</v>
      </c>
      <c r="O324" s="177"/>
      <c r="P324" s="429"/>
      <c r="Q324" s="172" t="s">
        <v>132</v>
      </c>
      <c r="R324" s="172" t="s">
        <v>1682</v>
      </c>
      <c r="S324" s="465" t="s">
        <v>757</v>
      </c>
      <c r="T324" s="349">
        <v>0</v>
      </c>
      <c r="U324" s="350">
        <f t="shared" ref="U324:U340" si="45">T324/$G$253</f>
        <v>0</v>
      </c>
      <c r="V324" s="396">
        <v>0</v>
      </c>
      <c r="W324" s="351"/>
      <c r="X324" s="352"/>
      <c r="Y324" s="351"/>
      <c r="Z324" s="352"/>
      <c r="AA324" s="358" t="s">
        <v>1450</v>
      </c>
      <c r="AB324" s="368" t="s">
        <v>1450</v>
      </c>
      <c r="AC324" s="354" t="s">
        <v>50</v>
      </c>
      <c r="AD324" s="354" t="s">
        <v>50</v>
      </c>
      <c r="AE324" s="270" t="s">
        <v>131</v>
      </c>
      <c r="AF324" s="354" t="s">
        <v>2063</v>
      </c>
      <c r="AG324" s="354"/>
      <c r="AH324" s="270" t="s">
        <v>41</v>
      </c>
      <c r="AI324" s="270" t="s">
        <v>2017</v>
      </c>
      <c r="AJ324" s="270">
        <v>2021</v>
      </c>
      <c r="AK324" s="270" t="s">
        <v>788</v>
      </c>
      <c r="AL324" s="270" t="s">
        <v>1447</v>
      </c>
      <c r="AM324" s="270" t="s">
        <v>74</v>
      </c>
      <c r="AN324" s="270" t="s">
        <v>167</v>
      </c>
      <c r="AO324" s="270"/>
      <c r="AP324" s="270" t="s">
        <v>1094</v>
      </c>
      <c r="AQ324" s="354" t="s">
        <v>2003</v>
      </c>
      <c r="AR324" s="354" t="s">
        <v>2619</v>
      </c>
      <c r="AS324" s="349">
        <v>0</v>
      </c>
      <c r="AT324" s="360" t="s">
        <v>523</v>
      </c>
    </row>
    <row r="325" spans="1:46" s="40" customFormat="1" ht="154" x14ac:dyDescent="0.2">
      <c r="A325" s="302" t="s">
        <v>1253</v>
      </c>
      <c r="B325" s="213" t="s">
        <v>1290</v>
      </c>
      <c r="C325" s="213" t="s">
        <v>1380</v>
      </c>
      <c r="D325" s="172" t="s">
        <v>1157</v>
      </c>
      <c r="E325" s="174" t="s">
        <v>1144</v>
      </c>
      <c r="F325" s="209" t="s">
        <v>1144</v>
      </c>
      <c r="G325" s="576"/>
      <c r="H325" s="176" t="s">
        <v>50</v>
      </c>
      <c r="I325" s="176" t="s">
        <v>40</v>
      </c>
      <c r="J325" s="177" t="s">
        <v>124</v>
      </c>
      <c r="K325" s="178" t="s">
        <v>421</v>
      </c>
      <c r="L325" s="178"/>
      <c r="M325" s="178" t="s">
        <v>421</v>
      </c>
      <c r="N325" s="209" t="s">
        <v>1144</v>
      </c>
      <c r="O325" s="177"/>
      <c r="P325" s="429"/>
      <c r="Q325" s="172" t="s">
        <v>132</v>
      </c>
      <c r="R325" s="172" t="s">
        <v>1682</v>
      </c>
      <c r="S325" s="466" t="s">
        <v>1545</v>
      </c>
      <c r="T325" s="356">
        <v>16780.472948804403</v>
      </c>
      <c r="U325" s="350">
        <f t="shared" si="45"/>
        <v>5.1159978502452448E-5</v>
      </c>
      <c r="V325" s="357">
        <v>16780.472948804403</v>
      </c>
      <c r="W325" s="371"/>
      <c r="X325" s="352"/>
      <c r="Y325" s="351"/>
      <c r="Z325" s="352"/>
      <c r="AA325" s="358" t="s">
        <v>1450</v>
      </c>
      <c r="AB325" s="270" t="s">
        <v>1450</v>
      </c>
      <c r="AC325" s="354" t="s">
        <v>50</v>
      </c>
      <c r="AD325" s="354" t="s">
        <v>50</v>
      </c>
      <c r="AE325" s="270" t="s">
        <v>131</v>
      </c>
      <c r="AF325" s="354" t="s">
        <v>2063</v>
      </c>
      <c r="AG325" s="354"/>
      <c r="AH325" s="270" t="s">
        <v>37</v>
      </c>
      <c r="AI325" s="270" t="s">
        <v>2017</v>
      </c>
      <c r="AJ325" s="270">
        <v>2021</v>
      </c>
      <c r="AK325" s="270" t="s">
        <v>816</v>
      </c>
      <c r="AL325" s="270" t="s">
        <v>1450</v>
      </c>
      <c r="AM325" s="270" t="s">
        <v>74</v>
      </c>
      <c r="AN325" s="270" t="s">
        <v>361</v>
      </c>
      <c r="AO325" s="270" t="s">
        <v>426</v>
      </c>
      <c r="AP325" s="270" t="s">
        <v>1996</v>
      </c>
      <c r="AQ325" s="354" t="s">
        <v>2003</v>
      </c>
      <c r="AR325" s="354" t="s">
        <v>2619</v>
      </c>
      <c r="AS325" s="356">
        <v>16780.472948804403</v>
      </c>
      <c r="AT325" s="360"/>
    </row>
    <row r="326" spans="1:46" s="40" customFormat="1" ht="154" x14ac:dyDescent="0.2">
      <c r="A326" s="302" t="s">
        <v>1253</v>
      </c>
      <c r="B326" s="213" t="s">
        <v>1290</v>
      </c>
      <c r="C326" s="213" t="s">
        <v>1380</v>
      </c>
      <c r="D326" s="172" t="s">
        <v>1157</v>
      </c>
      <c r="E326" s="174" t="s">
        <v>1144</v>
      </c>
      <c r="F326" s="209" t="s">
        <v>1144</v>
      </c>
      <c r="G326" s="576"/>
      <c r="H326" s="176" t="s">
        <v>50</v>
      </c>
      <c r="I326" s="176" t="s">
        <v>40</v>
      </c>
      <c r="J326" s="177" t="s">
        <v>124</v>
      </c>
      <c r="K326" s="178" t="s">
        <v>421</v>
      </c>
      <c r="L326" s="178"/>
      <c r="M326" s="178" t="s">
        <v>421</v>
      </c>
      <c r="N326" s="209" t="s">
        <v>1144</v>
      </c>
      <c r="O326" s="177"/>
      <c r="P326" s="429"/>
      <c r="Q326" s="172" t="s">
        <v>132</v>
      </c>
      <c r="R326" s="172" t="s">
        <v>1682</v>
      </c>
      <c r="S326" s="466" t="s">
        <v>818</v>
      </c>
      <c r="T326" s="356">
        <v>22617.733960225654</v>
      </c>
      <c r="U326" s="350">
        <f t="shared" si="45"/>
        <v>6.895650597629772E-5</v>
      </c>
      <c r="V326" s="357">
        <v>22617.733960225654</v>
      </c>
      <c r="W326" s="371"/>
      <c r="X326" s="352"/>
      <c r="Y326" s="351"/>
      <c r="Z326" s="352"/>
      <c r="AA326" s="358" t="s">
        <v>1450</v>
      </c>
      <c r="AB326" s="270" t="s">
        <v>1450</v>
      </c>
      <c r="AC326" s="354" t="s">
        <v>50</v>
      </c>
      <c r="AD326" s="354" t="s">
        <v>50</v>
      </c>
      <c r="AE326" s="270" t="s">
        <v>131</v>
      </c>
      <c r="AF326" s="354" t="s">
        <v>2063</v>
      </c>
      <c r="AG326" s="354"/>
      <c r="AH326" s="270" t="s">
        <v>37</v>
      </c>
      <c r="AI326" s="270" t="s">
        <v>2017</v>
      </c>
      <c r="AJ326" s="270">
        <v>2021</v>
      </c>
      <c r="AK326" s="270" t="s">
        <v>819</v>
      </c>
      <c r="AL326" s="270" t="s">
        <v>1450</v>
      </c>
      <c r="AM326" s="270" t="s">
        <v>74</v>
      </c>
      <c r="AN326" s="270" t="s">
        <v>361</v>
      </c>
      <c r="AO326" s="270" t="s">
        <v>426</v>
      </c>
      <c r="AP326" s="270" t="s">
        <v>1996</v>
      </c>
      <c r="AQ326" s="354" t="s">
        <v>2003</v>
      </c>
      <c r="AR326" s="354" t="s">
        <v>2619</v>
      </c>
      <c r="AS326" s="356">
        <v>22617.733960225654</v>
      </c>
      <c r="AT326" s="360"/>
    </row>
    <row r="327" spans="1:46" s="40" customFormat="1" ht="154" x14ac:dyDescent="0.2">
      <c r="A327" s="302" t="s">
        <v>1253</v>
      </c>
      <c r="B327" s="213" t="s">
        <v>1290</v>
      </c>
      <c r="C327" s="213" t="s">
        <v>1380</v>
      </c>
      <c r="D327" s="172" t="s">
        <v>1157</v>
      </c>
      <c r="E327" s="174" t="s">
        <v>1144</v>
      </c>
      <c r="F327" s="209" t="s">
        <v>1144</v>
      </c>
      <c r="G327" s="576"/>
      <c r="H327" s="176" t="s">
        <v>50</v>
      </c>
      <c r="I327" s="176" t="s">
        <v>40</v>
      </c>
      <c r="J327" s="177" t="s">
        <v>124</v>
      </c>
      <c r="K327" s="178" t="s">
        <v>421</v>
      </c>
      <c r="L327" s="178"/>
      <c r="M327" s="178" t="s">
        <v>421</v>
      </c>
      <c r="N327" s="209" t="s">
        <v>1144</v>
      </c>
      <c r="O327" s="177"/>
      <c r="P327" s="429"/>
      <c r="Q327" s="172" t="s">
        <v>132</v>
      </c>
      <c r="R327" s="172" t="s">
        <v>1682</v>
      </c>
      <c r="S327" s="465" t="s">
        <v>758</v>
      </c>
      <c r="T327" s="349">
        <v>0</v>
      </c>
      <c r="U327" s="350">
        <f t="shared" si="45"/>
        <v>0</v>
      </c>
      <c r="V327" s="379">
        <v>0</v>
      </c>
      <c r="W327" s="351"/>
      <c r="X327" s="352"/>
      <c r="Y327" s="351"/>
      <c r="Z327" s="352"/>
      <c r="AA327" s="270" t="s">
        <v>1622</v>
      </c>
      <c r="AB327" s="380">
        <v>800000</v>
      </c>
      <c r="AC327" s="354" t="s">
        <v>50</v>
      </c>
      <c r="AD327" s="354" t="s">
        <v>50</v>
      </c>
      <c r="AE327" s="270" t="s">
        <v>131</v>
      </c>
      <c r="AF327" s="354" t="s">
        <v>2063</v>
      </c>
      <c r="AG327" s="354"/>
      <c r="AH327" s="270" t="s">
        <v>41</v>
      </c>
      <c r="AI327" s="270" t="s">
        <v>2017</v>
      </c>
      <c r="AJ327" s="270">
        <v>2021</v>
      </c>
      <c r="AK327" s="270" t="s">
        <v>788</v>
      </c>
      <c r="AL327" s="270" t="s">
        <v>1446</v>
      </c>
      <c r="AM327" s="270" t="s">
        <v>75</v>
      </c>
      <c r="AN327" s="270" t="s">
        <v>167</v>
      </c>
      <c r="AO327" s="270"/>
      <c r="AP327" s="270" t="s">
        <v>1094</v>
      </c>
      <c r="AQ327" s="354" t="s">
        <v>2068</v>
      </c>
      <c r="AR327" s="354" t="s">
        <v>2619</v>
      </c>
      <c r="AS327" s="349">
        <v>0</v>
      </c>
      <c r="AT327" s="360" t="s">
        <v>523</v>
      </c>
    </row>
    <row r="328" spans="1:46" s="40" customFormat="1" ht="154" x14ac:dyDescent="0.2">
      <c r="A328" s="302" t="s">
        <v>1253</v>
      </c>
      <c r="B328" s="213" t="s">
        <v>1290</v>
      </c>
      <c r="C328" s="213" t="s">
        <v>1380</v>
      </c>
      <c r="D328" s="172" t="s">
        <v>1157</v>
      </c>
      <c r="E328" s="174" t="s">
        <v>1144</v>
      </c>
      <c r="F328" s="209" t="s">
        <v>1144</v>
      </c>
      <c r="G328" s="576"/>
      <c r="H328" s="176" t="s">
        <v>50</v>
      </c>
      <c r="I328" s="176" t="s">
        <v>40</v>
      </c>
      <c r="J328" s="177" t="s">
        <v>124</v>
      </c>
      <c r="K328" s="178" t="s">
        <v>421</v>
      </c>
      <c r="L328" s="178"/>
      <c r="M328" s="178" t="s">
        <v>421</v>
      </c>
      <c r="N328" s="209" t="s">
        <v>1144</v>
      </c>
      <c r="O328" s="177"/>
      <c r="P328" s="429"/>
      <c r="Q328" s="172" t="s">
        <v>132</v>
      </c>
      <c r="R328" s="172" t="s">
        <v>1682</v>
      </c>
      <c r="S328" s="465" t="s">
        <v>759</v>
      </c>
      <c r="T328" s="349">
        <v>0</v>
      </c>
      <c r="U328" s="350">
        <f t="shared" si="45"/>
        <v>0</v>
      </c>
      <c r="V328" s="351"/>
      <c r="W328" s="351"/>
      <c r="X328" s="352"/>
      <c r="Y328" s="351"/>
      <c r="Z328" s="352"/>
      <c r="AA328" s="270" t="s">
        <v>1638</v>
      </c>
      <c r="AB328" s="353">
        <v>800000</v>
      </c>
      <c r="AC328" s="354" t="s">
        <v>50</v>
      </c>
      <c r="AD328" s="354" t="s">
        <v>50</v>
      </c>
      <c r="AE328" s="270" t="s">
        <v>131</v>
      </c>
      <c r="AF328" s="354" t="s">
        <v>2063</v>
      </c>
      <c r="AG328" s="354"/>
      <c r="AH328" s="270" t="s">
        <v>41</v>
      </c>
      <c r="AI328" s="270">
        <v>2020</v>
      </c>
      <c r="AJ328" s="270">
        <v>2021</v>
      </c>
      <c r="AK328" s="270" t="s">
        <v>208</v>
      </c>
      <c r="AL328" s="270" t="s">
        <v>1446</v>
      </c>
      <c r="AM328" s="270" t="s">
        <v>75</v>
      </c>
      <c r="AN328" s="270" t="s">
        <v>167</v>
      </c>
      <c r="AO328" s="270"/>
      <c r="AP328" s="270" t="s">
        <v>1094</v>
      </c>
      <c r="AQ328" s="354" t="s">
        <v>2068</v>
      </c>
      <c r="AR328" s="354" t="s">
        <v>2619</v>
      </c>
      <c r="AS328" s="349">
        <v>0</v>
      </c>
      <c r="AT328" s="360" t="s">
        <v>523</v>
      </c>
    </row>
    <row r="329" spans="1:46" s="40" customFormat="1" ht="154" x14ac:dyDescent="0.2">
      <c r="A329" s="302" t="s">
        <v>1253</v>
      </c>
      <c r="B329" s="213" t="s">
        <v>1290</v>
      </c>
      <c r="C329" s="213" t="s">
        <v>1380</v>
      </c>
      <c r="D329" s="172" t="s">
        <v>1157</v>
      </c>
      <c r="E329" s="174" t="s">
        <v>1144</v>
      </c>
      <c r="F329" s="209" t="s">
        <v>1144</v>
      </c>
      <c r="G329" s="576"/>
      <c r="H329" s="176" t="s">
        <v>50</v>
      </c>
      <c r="I329" s="176" t="s">
        <v>40</v>
      </c>
      <c r="J329" s="177" t="s">
        <v>124</v>
      </c>
      <c r="K329" s="178" t="s">
        <v>421</v>
      </c>
      <c r="L329" s="178"/>
      <c r="M329" s="178" t="s">
        <v>421</v>
      </c>
      <c r="N329" s="209" t="s">
        <v>1144</v>
      </c>
      <c r="O329" s="177"/>
      <c r="P329" s="429"/>
      <c r="Q329" s="172" t="s">
        <v>132</v>
      </c>
      <c r="R329" s="172" t="s">
        <v>1682</v>
      </c>
      <c r="S329" s="465" t="s">
        <v>760</v>
      </c>
      <c r="T329" s="349">
        <v>0</v>
      </c>
      <c r="U329" s="350">
        <f t="shared" si="45"/>
        <v>0</v>
      </c>
      <c r="V329" s="351"/>
      <c r="W329" s="351"/>
      <c r="X329" s="352"/>
      <c r="Y329" s="351"/>
      <c r="Z329" s="352"/>
      <c r="AA329" s="270" t="s">
        <v>1518</v>
      </c>
      <c r="AB329" s="353">
        <v>800000</v>
      </c>
      <c r="AC329" s="354" t="s">
        <v>50</v>
      </c>
      <c r="AD329" s="354" t="s">
        <v>50</v>
      </c>
      <c r="AE329" s="270" t="s">
        <v>131</v>
      </c>
      <c r="AF329" s="354" t="s">
        <v>2063</v>
      </c>
      <c r="AG329" s="354"/>
      <c r="AH329" s="270" t="s">
        <v>41</v>
      </c>
      <c r="AI329" s="270">
        <v>2020</v>
      </c>
      <c r="AJ329" s="270">
        <v>2021</v>
      </c>
      <c r="AK329" s="270" t="s">
        <v>208</v>
      </c>
      <c r="AL329" s="270" t="s">
        <v>1446</v>
      </c>
      <c r="AM329" s="270" t="s">
        <v>75</v>
      </c>
      <c r="AN329" s="270" t="s">
        <v>167</v>
      </c>
      <c r="AO329" s="270"/>
      <c r="AP329" s="270" t="s">
        <v>1094</v>
      </c>
      <c r="AQ329" s="354" t="s">
        <v>2068</v>
      </c>
      <c r="AR329" s="354" t="s">
        <v>2619</v>
      </c>
      <c r="AS329" s="349">
        <v>0</v>
      </c>
      <c r="AT329" s="360" t="s">
        <v>523</v>
      </c>
    </row>
    <row r="330" spans="1:46" s="40" customFormat="1" ht="154" x14ac:dyDescent="0.2">
      <c r="A330" s="302" t="s">
        <v>1253</v>
      </c>
      <c r="B330" s="213" t="s">
        <v>1290</v>
      </c>
      <c r="C330" s="213" t="s">
        <v>1380</v>
      </c>
      <c r="D330" s="172" t="s">
        <v>1157</v>
      </c>
      <c r="E330" s="174" t="s">
        <v>1144</v>
      </c>
      <c r="F330" s="209" t="s">
        <v>1144</v>
      </c>
      <c r="G330" s="576"/>
      <c r="H330" s="176" t="s">
        <v>50</v>
      </c>
      <c r="I330" s="176" t="s">
        <v>40</v>
      </c>
      <c r="J330" s="177" t="s">
        <v>124</v>
      </c>
      <c r="K330" s="178" t="s">
        <v>421</v>
      </c>
      <c r="L330" s="178"/>
      <c r="M330" s="178" t="s">
        <v>421</v>
      </c>
      <c r="N330" s="209" t="s">
        <v>1144</v>
      </c>
      <c r="O330" s="177"/>
      <c r="P330" s="429"/>
      <c r="Q330" s="172" t="s">
        <v>132</v>
      </c>
      <c r="R330" s="172" t="s">
        <v>1682</v>
      </c>
      <c r="S330" s="465" t="s">
        <v>761</v>
      </c>
      <c r="T330" s="349">
        <v>0</v>
      </c>
      <c r="U330" s="350">
        <f t="shared" si="45"/>
        <v>0</v>
      </c>
      <c r="V330" s="351"/>
      <c r="W330" s="351"/>
      <c r="X330" s="352"/>
      <c r="Y330" s="351"/>
      <c r="Z330" s="352"/>
      <c r="AA330" s="270" t="s">
        <v>1518</v>
      </c>
      <c r="AB330" s="353">
        <v>700000</v>
      </c>
      <c r="AC330" s="354" t="s">
        <v>50</v>
      </c>
      <c r="AD330" s="354" t="s">
        <v>50</v>
      </c>
      <c r="AE330" s="270" t="s">
        <v>131</v>
      </c>
      <c r="AF330" s="354" t="s">
        <v>2063</v>
      </c>
      <c r="AG330" s="354"/>
      <c r="AH330" s="270" t="s">
        <v>41</v>
      </c>
      <c r="AI330" s="270">
        <v>2020</v>
      </c>
      <c r="AJ330" s="270">
        <v>2021</v>
      </c>
      <c r="AK330" s="270" t="s">
        <v>208</v>
      </c>
      <c r="AL330" s="270" t="s">
        <v>1446</v>
      </c>
      <c r="AM330" s="270" t="s">
        <v>75</v>
      </c>
      <c r="AN330" s="270" t="s">
        <v>167</v>
      </c>
      <c r="AO330" s="270"/>
      <c r="AP330" s="270" t="s">
        <v>1094</v>
      </c>
      <c r="AQ330" s="354" t="s">
        <v>2068</v>
      </c>
      <c r="AR330" s="354" t="s">
        <v>2619</v>
      </c>
      <c r="AS330" s="349">
        <v>0</v>
      </c>
      <c r="AT330" s="360" t="s">
        <v>523</v>
      </c>
    </row>
    <row r="331" spans="1:46" s="40" customFormat="1" ht="154" x14ac:dyDescent="0.2">
      <c r="A331" s="302" t="s">
        <v>1253</v>
      </c>
      <c r="B331" s="213" t="s">
        <v>1290</v>
      </c>
      <c r="C331" s="213" t="s">
        <v>1380</v>
      </c>
      <c r="D331" s="172" t="s">
        <v>1157</v>
      </c>
      <c r="E331" s="174" t="s">
        <v>1144</v>
      </c>
      <c r="F331" s="209" t="s">
        <v>1144</v>
      </c>
      <c r="G331" s="576"/>
      <c r="H331" s="176" t="s">
        <v>50</v>
      </c>
      <c r="I331" s="176" t="s">
        <v>40</v>
      </c>
      <c r="J331" s="177" t="s">
        <v>124</v>
      </c>
      <c r="K331" s="178" t="s">
        <v>421</v>
      </c>
      <c r="L331" s="178"/>
      <c r="M331" s="178" t="s">
        <v>421</v>
      </c>
      <c r="N331" s="209" t="s">
        <v>1144</v>
      </c>
      <c r="O331" s="177"/>
      <c r="P331" s="429"/>
      <c r="Q331" s="172" t="s">
        <v>132</v>
      </c>
      <c r="R331" s="172" t="s">
        <v>1682</v>
      </c>
      <c r="S331" s="465" t="s">
        <v>762</v>
      </c>
      <c r="T331" s="349">
        <v>0</v>
      </c>
      <c r="U331" s="350">
        <f t="shared" si="45"/>
        <v>0</v>
      </c>
      <c r="V331" s="351"/>
      <c r="W331" s="351"/>
      <c r="X331" s="352"/>
      <c r="Y331" s="351"/>
      <c r="Z331" s="352"/>
      <c r="AA331" s="270" t="s">
        <v>1518</v>
      </c>
      <c r="AB331" s="353">
        <v>700000</v>
      </c>
      <c r="AC331" s="354" t="s">
        <v>50</v>
      </c>
      <c r="AD331" s="354" t="s">
        <v>50</v>
      </c>
      <c r="AE331" s="270" t="s">
        <v>131</v>
      </c>
      <c r="AF331" s="354" t="s">
        <v>2063</v>
      </c>
      <c r="AG331" s="354"/>
      <c r="AH331" s="270" t="s">
        <v>41</v>
      </c>
      <c r="AI331" s="270">
        <v>2020</v>
      </c>
      <c r="AJ331" s="270">
        <v>2021</v>
      </c>
      <c r="AK331" s="270" t="s">
        <v>208</v>
      </c>
      <c r="AL331" s="270" t="s">
        <v>1446</v>
      </c>
      <c r="AM331" s="270" t="s">
        <v>75</v>
      </c>
      <c r="AN331" s="270" t="s">
        <v>167</v>
      </c>
      <c r="AO331" s="270"/>
      <c r="AP331" s="270" t="s">
        <v>1094</v>
      </c>
      <c r="AQ331" s="354" t="s">
        <v>2068</v>
      </c>
      <c r="AR331" s="354" t="s">
        <v>2619</v>
      </c>
      <c r="AS331" s="349">
        <v>0</v>
      </c>
      <c r="AT331" s="360" t="s">
        <v>523</v>
      </c>
    </row>
    <row r="332" spans="1:46" s="40" customFormat="1" ht="154" x14ac:dyDescent="0.2">
      <c r="A332" s="302" t="s">
        <v>1253</v>
      </c>
      <c r="B332" s="213" t="s">
        <v>1290</v>
      </c>
      <c r="C332" s="213" t="s">
        <v>1380</v>
      </c>
      <c r="D332" s="172" t="s">
        <v>1157</v>
      </c>
      <c r="E332" s="174" t="s">
        <v>1144</v>
      </c>
      <c r="F332" s="209" t="s">
        <v>1144</v>
      </c>
      <c r="G332" s="576"/>
      <c r="H332" s="176" t="s">
        <v>50</v>
      </c>
      <c r="I332" s="176" t="s">
        <v>40</v>
      </c>
      <c r="J332" s="177" t="s">
        <v>124</v>
      </c>
      <c r="K332" s="178" t="s">
        <v>421</v>
      </c>
      <c r="L332" s="178"/>
      <c r="M332" s="178" t="s">
        <v>421</v>
      </c>
      <c r="N332" s="178" t="s">
        <v>1732</v>
      </c>
      <c r="O332" s="177"/>
      <c r="P332" s="429"/>
      <c r="Q332" s="172" t="s">
        <v>132</v>
      </c>
      <c r="R332" s="172" t="s">
        <v>1682</v>
      </c>
      <c r="S332" s="465" t="s">
        <v>1728</v>
      </c>
      <c r="T332" s="349">
        <v>0</v>
      </c>
      <c r="U332" s="350">
        <f t="shared" si="45"/>
        <v>0</v>
      </c>
      <c r="V332" s="351"/>
      <c r="W332" s="351"/>
      <c r="X332" s="352"/>
      <c r="Y332" s="351"/>
      <c r="Z332" s="352"/>
      <c r="AA332" s="270" t="s">
        <v>1518</v>
      </c>
      <c r="AB332" s="353">
        <v>700000</v>
      </c>
      <c r="AC332" s="354" t="s">
        <v>50</v>
      </c>
      <c r="AD332" s="354" t="s">
        <v>50</v>
      </c>
      <c r="AE332" s="270" t="s">
        <v>131</v>
      </c>
      <c r="AF332" s="354" t="s">
        <v>2063</v>
      </c>
      <c r="AG332" s="354"/>
      <c r="AH332" s="270" t="s">
        <v>41</v>
      </c>
      <c r="AI332" s="270"/>
      <c r="AJ332" s="270"/>
      <c r="AK332" s="270" t="s">
        <v>1094</v>
      </c>
      <c r="AL332" s="270" t="s">
        <v>1446</v>
      </c>
      <c r="AM332" s="270" t="s">
        <v>75</v>
      </c>
      <c r="AN332" s="270"/>
      <c r="AO332" s="270"/>
      <c r="AP332" s="270" t="s">
        <v>1094</v>
      </c>
      <c r="AQ332" s="354" t="s">
        <v>2068</v>
      </c>
      <c r="AR332" s="354" t="s">
        <v>2619</v>
      </c>
      <c r="AS332" s="349">
        <v>0</v>
      </c>
      <c r="AT332" s="360" t="s">
        <v>523</v>
      </c>
    </row>
    <row r="333" spans="1:46" s="40" customFormat="1" ht="154" x14ac:dyDescent="0.2">
      <c r="A333" s="302" t="s">
        <v>1253</v>
      </c>
      <c r="B333" s="213" t="s">
        <v>1290</v>
      </c>
      <c r="C333" s="213" t="s">
        <v>1380</v>
      </c>
      <c r="D333" s="172" t="s">
        <v>1157</v>
      </c>
      <c r="E333" s="174" t="s">
        <v>1144</v>
      </c>
      <c r="F333" s="209" t="s">
        <v>1144</v>
      </c>
      <c r="G333" s="576"/>
      <c r="H333" s="176" t="s">
        <v>50</v>
      </c>
      <c r="I333" s="176" t="s">
        <v>40</v>
      </c>
      <c r="J333" s="177" t="s">
        <v>124</v>
      </c>
      <c r="K333" s="178" t="s">
        <v>421</v>
      </c>
      <c r="L333" s="178"/>
      <c r="M333" s="178" t="s">
        <v>421</v>
      </c>
      <c r="N333" s="178" t="s">
        <v>1732</v>
      </c>
      <c r="O333" s="177"/>
      <c r="P333" s="429"/>
      <c r="Q333" s="172" t="s">
        <v>132</v>
      </c>
      <c r="R333" s="172" t="s">
        <v>1682</v>
      </c>
      <c r="S333" s="465" t="s">
        <v>1729</v>
      </c>
      <c r="T333" s="349">
        <v>0</v>
      </c>
      <c r="U333" s="350">
        <f t="shared" si="45"/>
        <v>0</v>
      </c>
      <c r="V333" s="351"/>
      <c r="W333" s="351"/>
      <c r="X333" s="352"/>
      <c r="Y333" s="351"/>
      <c r="Z333" s="352"/>
      <c r="AA333" s="270" t="s">
        <v>1518</v>
      </c>
      <c r="AB333" s="353">
        <v>700000</v>
      </c>
      <c r="AC333" s="354" t="s">
        <v>50</v>
      </c>
      <c r="AD333" s="354" t="s">
        <v>50</v>
      </c>
      <c r="AE333" s="270" t="s">
        <v>131</v>
      </c>
      <c r="AF333" s="354" t="s">
        <v>2063</v>
      </c>
      <c r="AG333" s="354"/>
      <c r="AH333" s="270" t="s">
        <v>41</v>
      </c>
      <c r="AI333" s="270"/>
      <c r="AJ333" s="270"/>
      <c r="AK333" s="270" t="s">
        <v>1094</v>
      </c>
      <c r="AL333" s="270" t="s">
        <v>1446</v>
      </c>
      <c r="AM333" s="270" t="s">
        <v>75</v>
      </c>
      <c r="AN333" s="270"/>
      <c r="AO333" s="270"/>
      <c r="AP333" s="270" t="s">
        <v>1094</v>
      </c>
      <c r="AQ333" s="354" t="s">
        <v>2068</v>
      </c>
      <c r="AR333" s="354" t="s">
        <v>2619</v>
      </c>
      <c r="AS333" s="349">
        <v>0</v>
      </c>
      <c r="AT333" s="360" t="s">
        <v>523</v>
      </c>
    </row>
    <row r="334" spans="1:46" s="40" customFormat="1" ht="154" x14ac:dyDescent="0.2">
      <c r="A334" s="302" t="s">
        <v>1253</v>
      </c>
      <c r="B334" s="213" t="s">
        <v>1290</v>
      </c>
      <c r="C334" s="213" t="s">
        <v>1380</v>
      </c>
      <c r="D334" s="172" t="s">
        <v>1157</v>
      </c>
      <c r="E334" s="174" t="s">
        <v>1144</v>
      </c>
      <c r="F334" s="209" t="s">
        <v>1144</v>
      </c>
      <c r="G334" s="576"/>
      <c r="H334" s="176" t="s">
        <v>50</v>
      </c>
      <c r="I334" s="176" t="s">
        <v>40</v>
      </c>
      <c r="J334" s="177" t="s">
        <v>124</v>
      </c>
      <c r="K334" s="178" t="s">
        <v>421</v>
      </c>
      <c r="L334" s="178"/>
      <c r="M334" s="178" t="s">
        <v>421</v>
      </c>
      <c r="N334" s="178" t="s">
        <v>1732</v>
      </c>
      <c r="O334" s="177"/>
      <c r="P334" s="429"/>
      <c r="Q334" s="172" t="s">
        <v>132</v>
      </c>
      <c r="R334" s="172" t="s">
        <v>1682</v>
      </c>
      <c r="S334" s="465" t="s">
        <v>1730</v>
      </c>
      <c r="T334" s="349">
        <v>0</v>
      </c>
      <c r="U334" s="350">
        <f t="shared" si="45"/>
        <v>0</v>
      </c>
      <c r="V334" s="351"/>
      <c r="W334" s="351"/>
      <c r="X334" s="352"/>
      <c r="Y334" s="351"/>
      <c r="Z334" s="352"/>
      <c r="AA334" s="270" t="s">
        <v>1518</v>
      </c>
      <c r="AB334" s="353">
        <v>700000</v>
      </c>
      <c r="AC334" s="354" t="s">
        <v>50</v>
      </c>
      <c r="AD334" s="354" t="s">
        <v>50</v>
      </c>
      <c r="AE334" s="270" t="s">
        <v>131</v>
      </c>
      <c r="AF334" s="354" t="s">
        <v>2063</v>
      </c>
      <c r="AG334" s="354"/>
      <c r="AH334" s="270" t="s">
        <v>41</v>
      </c>
      <c r="AI334" s="270"/>
      <c r="AJ334" s="270"/>
      <c r="AK334" s="270" t="s">
        <v>1094</v>
      </c>
      <c r="AL334" s="270" t="s">
        <v>1446</v>
      </c>
      <c r="AM334" s="270" t="s">
        <v>75</v>
      </c>
      <c r="AN334" s="270"/>
      <c r="AO334" s="270"/>
      <c r="AP334" s="270" t="s">
        <v>1094</v>
      </c>
      <c r="AQ334" s="354" t="s">
        <v>2068</v>
      </c>
      <c r="AR334" s="354" t="s">
        <v>2619</v>
      </c>
      <c r="AS334" s="349">
        <v>0</v>
      </c>
      <c r="AT334" s="360" t="s">
        <v>523</v>
      </c>
    </row>
    <row r="335" spans="1:46" s="40" customFormat="1" ht="154" x14ac:dyDescent="0.2">
      <c r="A335" s="302" t="s">
        <v>1253</v>
      </c>
      <c r="B335" s="213" t="s">
        <v>1290</v>
      </c>
      <c r="C335" s="213" t="s">
        <v>1380</v>
      </c>
      <c r="D335" s="172" t="s">
        <v>1157</v>
      </c>
      <c r="E335" s="174" t="s">
        <v>1144</v>
      </c>
      <c r="F335" s="209" t="s">
        <v>1144</v>
      </c>
      <c r="G335" s="576"/>
      <c r="H335" s="176" t="s">
        <v>50</v>
      </c>
      <c r="I335" s="176" t="s">
        <v>40</v>
      </c>
      <c r="J335" s="177" t="s">
        <v>124</v>
      </c>
      <c r="K335" s="178" t="s">
        <v>421</v>
      </c>
      <c r="L335" s="178"/>
      <c r="M335" s="178" t="s">
        <v>421</v>
      </c>
      <c r="N335" s="209" t="s">
        <v>1144</v>
      </c>
      <c r="O335" s="177"/>
      <c r="P335" s="429"/>
      <c r="Q335" s="172" t="s">
        <v>132</v>
      </c>
      <c r="R335" s="172" t="s">
        <v>1682</v>
      </c>
      <c r="S335" s="465" t="s">
        <v>763</v>
      </c>
      <c r="T335" s="349">
        <v>0</v>
      </c>
      <c r="U335" s="350">
        <f t="shared" si="45"/>
        <v>0</v>
      </c>
      <c r="V335" s="351"/>
      <c r="W335" s="351"/>
      <c r="X335" s="352"/>
      <c r="Y335" s="351"/>
      <c r="Z335" s="352"/>
      <c r="AA335" s="270" t="s">
        <v>1518</v>
      </c>
      <c r="AB335" s="353">
        <v>700000</v>
      </c>
      <c r="AC335" s="354" t="s">
        <v>50</v>
      </c>
      <c r="AD335" s="354" t="s">
        <v>50</v>
      </c>
      <c r="AE335" s="270" t="s">
        <v>131</v>
      </c>
      <c r="AF335" s="354" t="s">
        <v>2063</v>
      </c>
      <c r="AG335" s="354"/>
      <c r="AH335" s="270" t="s">
        <v>41</v>
      </c>
      <c r="AI335" s="270">
        <v>2020</v>
      </c>
      <c r="AJ335" s="270">
        <v>2021</v>
      </c>
      <c r="AK335" s="270" t="s">
        <v>208</v>
      </c>
      <c r="AL335" s="270" t="s">
        <v>1446</v>
      </c>
      <c r="AM335" s="270" t="s">
        <v>75</v>
      </c>
      <c r="AN335" s="270" t="s">
        <v>167</v>
      </c>
      <c r="AO335" s="270"/>
      <c r="AP335" s="270" t="s">
        <v>1094</v>
      </c>
      <c r="AQ335" s="354" t="s">
        <v>2068</v>
      </c>
      <c r="AR335" s="354" t="s">
        <v>2619</v>
      </c>
      <c r="AS335" s="349">
        <v>0</v>
      </c>
      <c r="AT335" s="360" t="s">
        <v>523</v>
      </c>
    </row>
    <row r="336" spans="1:46" s="40" customFormat="1" ht="154" x14ac:dyDescent="0.2">
      <c r="A336" s="302" t="s">
        <v>1253</v>
      </c>
      <c r="B336" s="213" t="s">
        <v>1290</v>
      </c>
      <c r="C336" s="213" t="s">
        <v>1380</v>
      </c>
      <c r="D336" s="172" t="s">
        <v>1157</v>
      </c>
      <c r="E336" s="174" t="s">
        <v>1144</v>
      </c>
      <c r="F336" s="209" t="s">
        <v>1144</v>
      </c>
      <c r="G336" s="576"/>
      <c r="H336" s="176" t="s">
        <v>50</v>
      </c>
      <c r="I336" s="176" t="s">
        <v>40</v>
      </c>
      <c r="J336" s="177" t="s">
        <v>124</v>
      </c>
      <c r="K336" s="178" t="s">
        <v>421</v>
      </c>
      <c r="L336" s="178"/>
      <c r="M336" s="178" t="s">
        <v>421</v>
      </c>
      <c r="N336" s="209" t="s">
        <v>1144</v>
      </c>
      <c r="O336" s="177"/>
      <c r="P336" s="429"/>
      <c r="Q336" s="172" t="s">
        <v>132</v>
      </c>
      <c r="R336" s="172" t="s">
        <v>1682</v>
      </c>
      <c r="S336" s="465" t="s">
        <v>765</v>
      </c>
      <c r="T336" s="349">
        <v>0</v>
      </c>
      <c r="U336" s="350">
        <f t="shared" si="45"/>
        <v>0</v>
      </c>
      <c r="V336" s="351"/>
      <c r="W336" s="351"/>
      <c r="X336" s="352"/>
      <c r="Y336" s="351"/>
      <c r="Z336" s="352"/>
      <c r="AA336" s="270" t="s">
        <v>1518</v>
      </c>
      <c r="AB336" s="353">
        <v>700000</v>
      </c>
      <c r="AC336" s="354" t="s">
        <v>50</v>
      </c>
      <c r="AD336" s="354" t="s">
        <v>50</v>
      </c>
      <c r="AE336" s="270" t="s">
        <v>131</v>
      </c>
      <c r="AF336" s="354" t="s">
        <v>2063</v>
      </c>
      <c r="AG336" s="354"/>
      <c r="AH336" s="270" t="s">
        <v>41</v>
      </c>
      <c r="AI336" s="270">
        <v>2020</v>
      </c>
      <c r="AJ336" s="270">
        <v>2021</v>
      </c>
      <c r="AK336" s="270" t="s">
        <v>208</v>
      </c>
      <c r="AL336" s="270" t="s">
        <v>1446</v>
      </c>
      <c r="AM336" s="270" t="s">
        <v>75</v>
      </c>
      <c r="AN336" s="270" t="s">
        <v>167</v>
      </c>
      <c r="AO336" s="270"/>
      <c r="AP336" s="270" t="s">
        <v>1094</v>
      </c>
      <c r="AQ336" s="354" t="s">
        <v>2068</v>
      </c>
      <c r="AR336" s="354" t="s">
        <v>2619</v>
      </c>
      <c r="AS336" s="349">
        <v>0</v>
      </c>
      <c r="AT336" s="360" t="s">
        <v>523</v>
      </c>
    </row>
    <row r="337" spans="1:48" s="40" customFormat="1" ht="154" x14ac:dyDescent="0.2">
      <c r="A337" s="302" t="s">
        <v>1253</v>
      </c>
      <c r="B337" s="213" t="s">
        <v>1290</v>
      </c>
      <c r="C337" s="213" t="s">
        <v>1380</v>
      </c>
      <c r="D337" s="172" t="s">
        <v>1157</v>
      </c>
      <c r="E337" s="174" t="s">
        <v>1144</v>
      </c>
      <c r="F337" s="209" t="s">
        <v>1144</v>
      </c>
      <c r="G337" s="576"/>
      <c r="H337" s="176" t="s">
        <v>50</v>
      </c>
      <c r="I337" s="176" t="s">
        <v>40</v>
      </c>
      <c r="J337" s="177" t="s">
        <v>124</v>
      </c>
      <c r="K337" s="178" t="s">
        <v>421</v>
      </c>
      <c r="L337" s="178"/>
      <c r="M337" s="178" t="s">
        <v>421</v>
      </c>
      <c r="N337" s="209" t="s">
        <v>1144</v>
      </c>
      <c r="O337" s="177"/>
      <c r="P337" s="429"/>
      <c r="Q337" s="172" t="s">
        <v>132</v>
      </c>
      <c r="R337" s="172" t="s">
        <v>1682</v>
      </c>
      <c r="S337" s="465" t="s">
        <v>766</v>
      </c>
      <c r="T337" s="349">
        <v>0</v>
      </c>
      <c r="U337" s="350">
        <f t="shared" si="45"/>
        <v>0</v>
      </c>
      <c r="V337" s="351"/>
      <c r="W337" s="351"/>
      <c r="X337" s="352"/>
      <c r="Y337" s="351"/>
      <c r="Z337" s="352"/>
      <c r="AA337" s="270" t="s">
        <v>1518</v>
      </c>
      <c r="AB337" s="353">
        <v>700000</v>
      </c>
      <c r="AC337" s="354" t="s">
        <v>50</v>
      </c>
      <c r="AD337" s="354" t="s">
        <v>50</v>
      </c>
      <c r="AE337" s="270" t="s">
        <v>131</v>
      </c>
      <c r="AF337" s="354" t="s">
        <v>2063</v>
      </c>
      <c r="AG337" s="354"/>
      <c r="AH337" s="270" t="s">
        <v>41</v>
      </c>
      <c r="AI337" s="270">
        <v>2020</v>
      </c>
      <c r="AJ337" s="270">
        <v>2021</v>
      </c>
      <c r="AK337" s="270" t="s">
        <v>208</v>
      </c>
      <c r="AL337" s="270" t="s">
        <v>1446</v>
      </c>
      <c r="AM337" s="270" t="s">
        <v>75</v>
      </c>
      <c r="AN337" s="270" t="s">
        <v>167</v>
      </c>
      <c r="AO337" s="270"/>
      <c r="AP337" s="270" t="s">
        <v>1094</v>
      </c>
      <c r="AQ337" s="354" t="s">
        <v>2068</v>
      </c>
      <c r="AR337" s="354" t="s">
        <v>2619</v>
      </c>
      <c r="AS337" s="349">
        <v>0</v>
      </c>
      <c r="AT337" s="360" t="s">
        <v>523</v>
      </c>
    </row>
    <row r="338" spans="1:48" s="40" customFormat="1" ht="154" x14ac:dyDescent="0.2">
      <c r="A338" s="302" t="s">
        <v>1253</v>
      </c>
      <c r="B338" s="213" t="s">
        <v>1290</v>
      </c>
      <c r="C338" s="213" t="s">
        <v>1380</v>
      </c>
      <c r="D338" s="172" t="s">
        <v>1157</v>
      </c>
      <c r="E338" s="174" t="s">
        <v>1144</v>
      </c>
      <c r="F338" s="209" t="s">
        <v>1144</v>
      </c>
      <c r="G338" s="576"/>
      <c r="H338" s="176" t="s">
        <v>50</v>
      </c>
      <c r="I338" s="176" t="s">
        <v>40</v>
      </c>
      <c r="J338" s="177" t="s">
        <v>124</v>
      </c>
      <c r="K338" s="178" t="s">
        <v>421</v>
      </c>
      <c r="L338" s="178"/>
      <c r="M338" s="178" t="s">
        <v>421</v>
      </c>
      <c r="N338" s="209" t="s">
        <v>1144</v>
      </c>
      <c r="O338" s="177"/>
      <c r="P338" s="429"/>
      <c r="Q338" s="172" t="s">
        <v>132</v>
      </c>
      <c r="R338" s="172" t="s">
        <v>1682</v>
      </c>
      <c r="S338" s="465" t="s">
        <v>1742</v>
      </c>
      <c r="T338" s="359">
        <v>35390120</v>
      </c>
      <c r="U338" s="350">
        <f t="shared" si="45"/>
        <v>0.10789670731707317</v>
      </c>
      <c r="V338" s="351"/>
      <c r="W338" s="351"/>
      <c r="X338" s="352"/>
      <c r="Y338" s="351"/>
      <c r="Z338" s="352"/>
      <c r="AA338" s="270"/>
      <c r="AB338" s="353"/>
      <c r="AC338" s="354" t="s">
        <v>50</v>
      </c>
      <c r="AD338" s="354" t="s">
        <v>50</v>
      </c>
      <c r="AE338" s="270" t="s">
        <v>942</v>
      </c>
      <c r="AF338" s="354" t="s">
        <v>2065</v>
      </c>
      <c r="AG338" s="354"/>
      <c r="AH338" s="270" t="s">
        <v>35</v>
      </c>
      <c r="AI338" s="270" t="s">
        <v>2017</v>
      </c>
      <c r="AJ338" s="270">
        <v>2024</v>
      </c>
      <c r="AK338" s="270" t="s">
        <v>2194</v>
      </c>
      <c r="AL338" s="270"/>
      <c r="AM338" s="270" t="s">
        <v>75</v>
      </c>
      <c r="AN338" s="270" t="s">
        <v>2195</v>
      </c>
      <c r="AO338" s="270" t="s">
        <v>426</v>
      </c>
      <c r="AP338" s="270" t="s">
        <v>1997</v>
      </c>
      <c r="AQ338" s="354" t="s">
        <v>2068</v>
      </c>
      <c r="AR338" s="354" t="s">
        <v>2619</v>
      </c>
      <c r="AS338" s="356">
        <v>35390120</v>
      </c>
      <c r="AT338" s="360" t="s">
        <v>2196</v>
      </c>
    </row>
    <row r="339" spans="1:48" s="40" customFormat="1" ht="154" x14ac:dyDescent="0.2">
      <c r="A339" s="302" t="s">
        <v>1253</v>
      </c>
      <c r="B339" s="213" t="s">
        <v>1290</v>
      </c>
      <c r="C339" s="213" t="s">
        <v>1380</v>
      </c>
      <c r="D339" s="172" t="s">
        <v>1157</v>
      </c>
      <c r="E339" s="174" t="s">
        <v>1144</v>
      </c>
      <c r="F339" s="209" t="s">
        <v>1144</v>
      </c>
      <c r="G339" s="576"/>
      <c r="H339" s="176" t="s">
        <v>50</v>
      </c>
      <c r="I339" s="176" t="s">
        <v>40</v>
      </c>
      <c r="J339" s="177" t="s">
        <v>124</v>
      </c>
      <c r="K339" s="178" t="s">
        <v>421</v>
      </c>
      <c r="L339" s="178"/>
      <c r="M339" s="178" t="s">
        <v>421</v>
      </c>
      <c r="N339" s="209" t="s">
        <v>1144</v>
      </c>
      <c r="O339" s="177"/>
      <c r="P339" s="429"/>
      <c r="Q339" s="172" t="s">
        <v>132</v>
      </c>
      <c r="R339" s="172" t="s">
        <v>1682</v>
      </c>
      <c r="S339" s="465" t="s">
        <v>1775</v>
      </c>
      <c r="T339" s="356">
        <v>0</v>
      </c>
      <c r="U339" s="350">
        <f t="shared" si="45"/>
        <v>0</v>
      </c>
      <c r="V339" s="367"/>
      <c r="W339" s="351"/>
      <c r="X339" s="352"/>
      <c r="Y339" s="351"/>
      <c r="Z339" s="352"/>
      <c r="AA339" s="270" t="s">
        <v>1776</v>
      </c>
      <c r="AB339" s="353">
        <v>700000</v>
      </c>
      <c r="AC339" s="354" t="s">
        <v>50</v>
      </c>
      <c r="AD339" s="354" t="s">
        <v>50</v>
      </c>
      <c r="AE339" s="270" t="s">
        <v>131</v>
      </c>
      <c r="AF339" s="354" t="s">
        <v>2063</v>
      </c>
      <c r="AG339" s="354"/>
      <c r="AH339" s="270" t="s">
        <v>41</v>
      </c>
      <c r="AI339" s="270"/>
      <c r="AJ339" s="270"/>
      <c r="AK339" s="270" t="s">
        <v>1094</v>
      </c>
      <c r="AL339" s="270" t="s">
        <v>1445</v>
      </c>
      <c r="AM339" s="270" t="s">
        <v>74</v>
      </c>
      <c r="AN339" s="270"/>
      <c r="AO339" s="270"/>
      <c r="AP339" s="270" t="s">
        <v>1094</v>
      </c>
      <c r="AQ339" s="354" t="s">
        <v>2003</v>
      </c>
      <c r="AR339" s="354" t="s">
        <v>2619</v>
      </c>
      <c r="AS339" s="356">
        <v>0</v>
      </c>
      <c r="AT339" s="360" t="s">
        <v>523</v>
      </c>
    </row>
    <row r="340" spans="1:48" s="40" customFormat="1" ht="154" x14ac:dyDescent="0.2">
      <c r="A340" s="302" t="s">
        <v>1253</v>
      </c>
      <c r="B340" s="214" t="s">
        <v>1290</v>
      </c>
      <c r="C340" s="214" t="s">
        <v>1380</v>
      </c>
      <c r="D340" s="428" t="s">
        <v>1157</v>
      </c>
      <c r="E340" s="209" t="s">
        <v>1144</v>
      </c>
      <c r="F340" s="209" t="s">
        <v>1144</v>
      </c>
      <c r="G340" s="578"/>
      <c r="H340" s="176" t="s">
        <v>50</v>
      </c>
      <c r="I340" s="176" t="s">
        <v>40</v>
      </c>
      <c r="J340" s="177" t="s">
        <v>124</v>
      </c>
      <c r="K340" s="178" t="s">
        <v>421</v>
      </c>
      <c r="L340" s="178"/>
      <c r="M340" s="178" t="s">
        <v>421</v>
      </c>
      <c r="N340" s="209" t="s">
        <v>1144</v>
      </c>
      <c r="O340" s="177"/>
      <c r="P340" s="429"/>
      <c r="Q340" s="428" t="s">
        <v>132</v>
      </c>
      <c r="R340" s="172" t="s">
        <v>1682</v>
      </c>
      <c r="S340" s="465" t="s">
        <v>767</v>
      </c>
      <c r="T340" s="349">
        <v>0</v>
      </c>
      <c r="U340" s="350">
        <f t="shared" si="45"/>
        <v>0</v>
      </c>
      <c r="V340" s="367"/>
      <c r="W340" s="351"/>
      <c r="X340" s="352"/>
      <c r="Y340" s="351"/>
      <c r="Z340" s="352"/>
      <c r="AA340" s="270" t="s">
        <v>1518</v>
      </c>
      <c r="AB340" s="370">
        <v>700000</v>
      </c>
      <c r="AC340" s="354" t="s">
        <v>50</v>
      </c>
      <c r="AD340" s="354" t="s">
        <v>50</v>
      </c>
      <c r="AE340" s="270" t="s">
        <v>131</v>
      </c>
      <c r="AF340" s="354" t="s">
        <v>2063</v>
      </c>
      <c r="AG340" s="354"/>
      <c r="AH340" s="270" t="s">
        <v>41</v>
      </c>
      <c r="AI340" s="270">
        <v>2020</v>
      </c>
      <c r="AJ340" s="270">
        <v>2021</v>
      </c>
      <c r="AK340" s="270" t="s">
        <v>208</v>
      </c>
      <c r="AL340" s="270" t="s">
        <v>1446</v>
      </c>
      <c r="AM340" s="270" t="s">
        <v>75</v>
      </c>
      <c r="AN340" s="270" t="s">
        <v>167</v>
      </c>
      <c r="AO340" s="270"/>
      <c r="AP340" s="270" t="s">
        <v>1094</v>
      </c>
      <c r="AQ340" s="354" t="s">
        <v>2068</v>
      </c>
      <c r="AR340" s="354" t="s">
        <v>2619</v>
      </c>
      <c r="AS340" s="349">
        <v>0</v>
      </c>
      <c r="AT340" s="360" t="s">
        <v>523</v>
      </c>
    </row>
    <row r="341" spans="1:48" s="40" customFormat="1" ht="154" x14ac:dyDescent="0.15">
      <c r="A341" s="304" t="s">
        <v>1253</v>
      </c>
      <c r="B341" s="172" t="s">
        <v>1291</v>
      </c>
      <c r="C341" s="172" t="s">
        <v>1381</v>
      </c>
      <c r="D341" s="172" t="s">
        <v>1158</v>
      </c>
      <c r="E341" s="174" t="s">
        <v>1122</v>
      </c>
      <c r="F341" s="209" t="s">
        <v>1144</v>
      </c>
      <c r="G341" s="230">
        <v>206000000</v>
      </c>
      <c r="H341" s="176" t="s">
        <v>50</v>
      </c>
      <c r="I341" s="176" t="s">
        <v>40</v>
      </c>
      <c r="J341" s="177" t="s">
        <v>124</v>
      </c>
      <c r="K341" s="178" t="s">
        <v>421</v>
      </c>
      <c r="L341" s="178"/>
      <c r="M341" s="178" t="s">
        <v>421</v>
      </c>
      <c r="N341" s="209" t="s">
        <v>1144</v>
      </c>
      <c r="O341" s="177"/>
      <c r="P341" s="429" t="s">
        <v>1121</v>
      </c>
      <c r="Q341" s="172" t="s">
        <v>429</v>
      </c>
      <c r="R341" s="172" t="s">
        <v>1682</v>
      </c>
      <c r="S341" s="465" t="s">
        <v>1021</v>
      </c>
      <c r="T341" s="349">
        <v>0</v>
      </c>
      <c r="U341" s="350">
        <f>T341/$G$341</f>
        <v>0</v>
      </c>
      <c r="V341" s="397"/>
      <c r="W341" s="351"/>
      <c r="X341" s="352"/>
      <c r="Y341" s="351"/>
      <c r="Z341" s="352"/>
      <c r="AA341" s="270" t="s">
        <v>1518</v>
      </c>
      <c r="AB341" s="374">
        <v>700000</v>
      </c>
      <c r="AC341" s="354" t="s">
        <v>50</v>
      </c>
      <c r="AD341" s="354" t="s">
        <v>50</v>
      </c>
      <c r="AE341" s="270" t="s">
        <v>1022</v>
      </c>
      <c r="AF341" s="354" t="s">
        <v>2066</v>
      </c>
      <c r="AG341" s="354"/>
      <c r="AH341" s="270" t="s">
        <v>41</v>
      </c>
      <c r="AI341" s="270" t="s">
        <v>2017</v>
      </c>
      <c r="AJ341" s="270">
        <v>2021</v>
      </c>
      <c r="AK341" s="270" t="s">
        <v>1023</v>
      </c>
      <c r="AL341" s="270" t="s">
        <v>1446</v>
      </c>
      <c r="AM341" s="270" t="s">
        <v>75</v>
      </c>
      <c r="AN341" s="270" t="s">
        <v>515</v>
      </c>
      <c r="AO341" s="270"/>
      <c r="AP341" s="270" t="s">
        <v>1094</v>
      </c>
      <c r="AQ341" s="354" t="s">
        <v>2068</v>
      </c>
      <c r="AR341" s="354" t="s">
        <v>2619</v>
      </c>
      <c r="AS341" s="349">
        <v>0</v>
      </c>
      <c r="AT341" s="360"/>
      <c r="AU341" s="54"/>
      <c r="AV341" s="54"/>
    </row>
    <row r="342" spans="1:48" s="40" customFormat="1" ht="154" x14ac:dyDescent="0.15">
      <c r="A342" s="302" t="s">
        <v>1253</v>
      </c>
      <c r="B342" s="214" t="s">
        <v>1291</v>
      </c>
      <c r="C342" s="214" t="s">
        <v>1381</v>
      </c>
      <c r="D342" s="428" t="s">
        <v>1158</v>
      </c>
      <c r="E342" s="209" t="s">
        <v>1122</v>
      </c>
      <c r="F342" s="209" t="s">
        <v>1144</v>
      </c>
      <c r="G342" s="232"/>
      <c r="H342" s="176" t="s">
        <v>50</v>
      </c>
      <c r="I342" s="176" t="s">
        <v>40</v>
      </c>
      <c r="J342" s="177" t="s">
        <v>124</v>
      </c>
      <c r="K342" s="178" t="s">
        <v>80</v>
      </c>
      <c r="L342" s="178" t="s">
        <v>80</v>
      </c>
      <c r="M342" s="178" t="s">
        <v>2022</v>
      </c>
      <c r="N342" s="209" t="s">
        <v>1144</v>
      </c>
      <c r="O342" s="177"/>
      <c r="P342" s="429"/>
      <c r="Q342" s="428" t="s">
        <v>429</v>
      </c>
      <c r="R342" s="172" t="s">
        <v>1682</v>
      </c>
      <c r="S342" s="466" t="s">
        <v>1020</v>
      </c>
      <c r="T342" s="356">
        <v>583333.33333333337</v>
      </c>
      <c r="U342" s="350">
        <f>T342/$G$341</f>
        <v>2.8317152103559872E-3</v>
      </c>
      <c r="V342" s="357">
        <v>583333.33333333337</v>
      </c>
      <c r="W342" s="371"/>
      <c r="X342" s="352"/>
      <c r="Y342" s="351"/>
      <c r="Z342" s="352"/>
      <c r="AA342" s="358" t="s">
        <v>1450</v>
      </c>
      <c r="AB342" s="270" t="s">
        <v>1450</v>
      </c>
      <c r="AC342" s="354" t="s">
        <v>50</v>
      </c>
      <c r="AD342" s="354" t="s">
        <v>50</v>
      </c>
      <c r="AE342" s="270" t="s">
        <v>138</v>
      </c>
      <c r="AF342" s="354" t="s">
        <v>2063</v>
      </c>
      <c r="AG342" s="354"/>
      <c r="AH342" s="270" t="s">
        <v>37</v>
      </c>
      <c r="AI342" s="270" t="s">
        <v>2017</v>
      </c>
      <c r="AJ342" s="270">
        <v>2021</v>
      </c>
      <c r="AK342" s="270" t="s">
        <v>517</v>
      </c>
      <c r="AL342" s="270" t="s">
        <v>1450</v>
      </c>
      <c r="AM342" s="270" t="s">
        <v>75</v>
      </c>
      <c r="AN342" s="270" t="s">
        <v>515</v>
      </c>
      <c r="AO342" s="270" t="s">
        <v>424</v>
      </c>
      <c r="AP342" s="270" t="s">
        <v>1997</v>
      </c>
      <c r="AQ342" s="354" t="s">
        <v>2068</v>
      </c>
      <c r="AR342" s="354" t="s">
        <v>2619</v>
      </c>
      <c r="AS342" s="356">
        <v>583333.33333333337</v>
      </c>
      <c r="AT342" s="360" t="s">
        <v>516</v>
      </c>
      <c r="AU342" s="54"/>
      <c r="AV342" s="54"/>
    </row>
    <row r="343" spans="1:48" s="40" customFormat="1" ht="154" x14ac:dyDescent="0.15">
      <c r="A343" s="302" t="s">
        <v>1253</v>
      </c>
      <c r="B343" s="214" t="s">
        <v>1291</v>
      </c>
      <c r="C343" s="214" t="s">
        <v>1381</v>
      </c>
      <c r="D343" s="428" t="s">
        <v>1158</v>
      </c>
      <c r="E343" s="209" t="s">
        <v>1122</v>
      </c>
      <c r="F343" s="209" t="s">
        <v>1144</v>
      </c>
      <c r="G343" s="232"/>
      <c r="H343" s="176" t="s">
        <v>50</v>
      </c>
      <c r="I343" s="176" t="s">
        <v>40</v>
      </c>
      <c r="J343" s="177" t="s">
        <v>124</v>
      </c>
      <c r="K343" s="178" t="s">
        <v>80</v>
      </c>
      <c r="L343" s="178" t="s">
        <v>80</v>
      </c>
      <c r="M343" s="178" t="s">
        <v>2022</v>
      </c>
      <c r="N343" s="209" t="s">
        <v>1144</v>
      </c>
      <c r="O343" s="177"/>
      <c r="P343" s="429"/>
      <c r="Q343" s="428" t="s">
        <v>429</v>
      </c>
      <c r="R343" s="172" t="s">
        <v>1682</v>
      </c>
      <c r="S343" s="466" t="s">
        <v>2201</v>
      </c>
      <c r="T343" s="356">
        <v>327000</v>
      </c>
      <c r="U343" s="350">
        <f>T343/$G$341</f>
        <v>1.587378640776699E-3</v>
      </c>
      <c r="V343" s="357"/>
      <c r="W343" s="371"/>
      <c r="X343" s="352"/>
      <c r="Y343" s="351"/>
      <c r="Z343" s="352"/>
      <c r="AA343" s="358" t="s">
        <v>1450</v>
      </c>
      <c r="AB343" s="270" t="s">
        <v>1450</v>
      </c>
      <c r="AC343" s="354" t="s">
        <v>50</v>
      </c>
      <c r="AD343" s="354" t="s">
        <v>50</v>
      </c>
      <c r="AE343" s="270" t="s">
        <v>138</v>
      </c>
      <c r="AF343" s="354" t="s">
        <v>2063</v>
      </c>
      <c r="AG343" s="354"/>
      <c r="AH343" s="270" t="s">
        <v>35</v>
      </c>
      <c r="AI343" s="270" t="s">
        <v>2017</v>
      </c>
      <c r="AJ343" s="270">
        <v>2025</v>
      </c>
      <c r="AK343" s="270" t="s">
        <v>2213</v>
      </c>
      <c r="AL343" s="270" t="s">
        <v>1450</v>
      </c>
      <c r="AM343" s="270" t="s">
        <v>75</v>
      </c>
      <c r="AN343" s="270" t="s">
        <v>2211</v>
      </c>
      <c r="AO343" s="270" t="s">
        <v>424</v>
      </c>
      <c r="AP343" s="270" t="s">
        <v>1997</v>
      </c>
      <c r="AQ343" s="354" t="s">
        <v>2068</v>
      </c>
      <c r="AR343" s="354" t="s">
        <v>2619</v>
      </c>
      <c r="AS343" s="356">
        <v>327000</v>
      </c>
      <c r="AT343" s="360" t="s">
        <v>2212</v>
      </c>
      <c r="AU343" s="54"/>
      <c r="AV343" s="54"/>
    </row>
    <row r="344" spans="1:48" s="40" customFormat="1" ht="154" x14ac:dyDescent="0.15">
      <c r="A344" s="302" t="s">
        <v>1253</v>
      </c>
      <c r="B344" s="184" t="s">
        <v>1292</v>
      </c>
      <c r="C344" s="184" t="s">
        <v>1382</v>
      </c>
      <c r="D344" s="177" t="s">
        <v>443</v>
      </c>
      <c r="E344" s="176" t="s">
        <v>1126</v>
      </c>
      <c r="F344" s="209" t="s">
        <v>1144</v>
      </c>
      <c r="G344" s="575">
        <v>600000000</v>
      </c>
      <c r="H344" s="176" t="s">
        <v>50</v>
      </c>
      <c r="I344" s="176" t="s">
        <v>40</v>
      </c>
      <c r="J344" s="177" t="s">
        <v>124</v>
      </c>
      <c r="K344" s="178" t="s">
        <v>421</v>
      </c>
      <c r="L344" s="178" t="s">
        <v>421</v>
      </c>
      <c r="M344" s="178" t="s">
        <v>421</v>
      </c>
      <c r="N344" s="209" t="s">
        <v>1144</v>
      </c>
      <c r="O344" s="177"/>
      <c r="P344" s="429" t="s">
        <v>1125</v>
      </c>
      <c r="Q344" s="184" t="s">
        <v>139</v>
      </c>
      <c r="R344" s="172" t="s">
        <v>1682</v>
      </c>
      <c r="S344" s="466" t="s">
        <v>442</v>
      </c>
      <c r="T344" s="356">
        <v>225000000</v>
      </c>
      <c r="U344" s="350">
        <f>T344/$G$344</f>
        <v>0.375</v>
      </c>
      <c r="V344" s="351"/>
      <c r="W344" s="371"/>
      <c r="X344" s="352"/>
      <c r="Y344" s="351"/>
      <c r="Z344" s="352"/>
      <c r="AA344" s="358" t="s">
        <v>1450</v>
      </c>
      <c r="AB344" s="270" t="s">
        <v>1450</v>
      </c>
      <c r="AC344" s="354" t="s">
        <v>50</v>
      </c>
      <c r="AD344" s="354" t="s">
        <v>50</v>
      </c>
      <c r="AE344" s="270" t="s">
        <v>138</v>
      </c>
      <c r="AF344" s="354" t="s">
        <v>2063</v>
      </c>
      <c r="AG344" s="354"/>
      <c r="AH344" s="270" t="s">
        <v>35</v>
      </c>
      <c r="AI344" s="270" t="s">
        <v>2017</v>
      </c>
      <c r="AJ344" s="270">
        <v>2024</v>
      </c>
      <c r="AK344" s="270" t="s">
        <v>441</v>
      </c>
      <c r="AL344" s="270" t="s">
        <v>1450</v>
      </c>
      <c r="AM344" s="270" t="s">
        <v>75</v>
      </c>
      <c r="AN344" s="270" t="s">
        <v>363</v>
      </c>
      <c r="AO344" s="270" t="s">
        <v>427</v>
      </c>
      <c r="AP344" s="270" t="s">
        <v>1997</v>
      </c>
      <c r="AQ344" s="354" t="s">
        <v>2068</v>
      </c>
      <c r="AR344" s="354" t="s">
        <v>2619</v>
      </c>
      <c r="AS344" s="356">
        <v>225000000</v>
      </c>
      <c r="AT344" s="360"/>
      <c r="AU344" s="54"/>
      <c r="AV344" s="54"/>
    </row>
    <row r="345" spans="1:48" s="40" customFormat="1" ht="154" x14ac:dyDescent="0.15">
      <c r="A345" s="302" t="s">
        <v>1253</v>
      </c>
      <c r="B345" s="184" t="s">
        <v>1292</v>
      </c>
      <c r="C345" s="184" t="s">
        <v>1382</v>
      </c>
      <c r="D345" s="184" t="s">
        <v>1144</v>
      </c>
      <c r="E345" s="176" t="s">
        <v>1126</v>
      </c>
      <c r="F345" s="209" t="s">
        <v>1144</v>
      </c>
      <c r="G345" s="578"/>
      <c r="H345" s="176" t="s">
        <v>50</v>
      </c>
      <c r="I345" s="176" t="s">
        <v>40</v>
      </c>
      <c r="J345" s="177" t="s">
        <v>124</v>
      </c>
      <c r="K345" s="178" t="s">
        <v>421</v>
      </c>
      <c r="L345" s="178"/>
      <c r="M345" s="178" t="s">
        <v>421</v>
      </c>
      <c r="N345" s="209" t="s">
        <v>1144</v>
      </c>
      <c r="O345" s="177"/>
      <c r="P345" s="429"/>
      <c r="Q345" s="428" t="s">
        <v>139</v>
      </c>
      <c r="R345" s="172" t="s">
        <v>1682</v>
      </c>
      <c r="S345" s="465" t="s">
        <v>1424</v>
      </c>
      <c r="T345" s="349">
        <v>0</v>
      </c>
      <c r="U345" s="350">
        <f>T345/$G$344</f>
        <v>0</v>
      </c>
      <c r="V345" s="377"/>
      <c r="W345" s="351"/>
      <c r="X345" s="352"/>
      <c r="Y345" s="351"/>
      <c r="Z345" s="352"/>
      <c r="AA345" s="270" t="s">
        <v>1518</v>
      </c>
      <c r="AB345" s="380">
        <v>700000</v>
      </c>
      <c r="AC345" s="354" t="s">
        <v>50</v>
      </c>
      <c r="AD345" s="354" t="s">
        <v>50</v>
      </c>
      <c r="AE345" s="270" t="s">
        <v>138</v>
      </c>
      <c r="AF345" s="354" t="s">
        <v>2063</v>
      </c>
      <c r="AG345" s="354"/>
      <c r="AH345" s="270" t="s">
        <v>41</v>
      </c>
      <c r="AI345" s="270"/>
      <c r="AJ345" s="270"/>
      <c r="AK345" s="270" t="s">
        <v>1094</v>
      </c>
      <c r="AL345" s="270" t="s">
        <v>1446</v>
      </c>
      <c r="AM345" s="270" t="s">
        <v>74</v>
      </c>
      <c r="AN345" s="270"/>
      <c r="AO345" s="270"/>
      <c r="AP345" s="270" t="s">
        <v>1094</v>
      </c>
      <c r="AQ345" s="354" t="s">
        <v>2003</v>
      </c>
      <c r="AR345" s="354" t="s">
        <v>2619</v>
      </c>
      <c r="AS345" s="349">
        <v>0</v>
      </c>
      <c r="AT345" s="360" t="s">
        <v>523</v>
      </c>
      <c r="AU345" s="54"/>
      <c r="AV345" s="54"/>
    </row>
    <row r="346" spans="1:48" s="40" customFormat="1" ht="63.75" customHeight="1" x14ac:dyDescent="0.15">
      <c r="A346" s="302" t="s">
        <v>1253</v>
      </c>
      <c r="B346" s="184" t="s">
        <v>1293</v>
      </c>
      <c r="C346" s="184" t="s">
        <v>1383</v>
      </c>
      <c r="D346" s="184" t="s">
        <v>2041</v>
      </c>
      <c r="E346" s="182" t="s">
        <v>1144</v>
      </c>
      <c r="F346" s="209" t="s">
        <v>1144</v>
      </c>
      <c r="G346" s="575">
        <v>52000000</v>
      </c>
      <c r="H346" s="176" t="s">
        <v>50</v>
      </c>
      <c r="I346" s="176" t="s">
        <v>40</v>
      </c>
      <c r="J346" s="177" t="s">
        <v>124</v>
      </c>
      <c r="K346" s="178" t="s">
        <v>421</v>
      </c>
      <c r="L346" s="178" t="s">
        <v>421</v>
      </c>
      <c r="M346" s="178" t="s">
        <v>421</v>
      </c>
      <c r="N346" s="209" t="s">
        <v>1144</v>
      </c>
      <c r="O346" s="177"/>
      <c r="P346" s="429" t="s">
        <v>1127</v>
      </c>
      <c r="Q346" s="184" t="s">
        <v>132</v>
      </c>
      <c r="R346" s="172" t="s">
        <v>1682</v>
      </c>
      <c r="S346" s="465" t="s">
        <v>836</v>
      </c>
      <c r="T346" s="349">
        <v>0</v>
      </c>
      <c r="U346" s="350">
        <f>T346/$G$346</f>
        <v>0</v>
      </c>
      <c r="V346" s="351"/>
      <c r="W346" s="351"/>
      <c r="X346" s="352"/>
      <c r="Y346" s="351"/>
      <c r="Z346" s="352"/>
      <c r="AA346" s="270" t="s">
        <v>1518</v>
      </c>
      <c r="AB346" s="353">
        <v>700000</v>
      </c>
      <c r="AC346" s="354" t="s">
        <v>50</v>
      </c>
      <c r="AD346" s="354" t="s">
        <v>50</v>
      </c>
      <c r="AE346" s="362" t="s">
        <v>838</v>
      </c>
      <c r="AF346" s="354" t="s">
        <v>2065</v>
      </c>
      <c r="AG346" s="354"/>
      <c r="AH346" s="270" t="s">
        <v>41</v>
      </c>
      <c r="AI346" s="270">
        <v>2020</v>
      </c>
      <c r="AJ346" s="270">
        <v>2021</v>
      </c>
      <c r="AK346" s="270" t="s">
        <v>839</v>
      </c>
      <c r="AL346" s="270" t="s">
        <v>1446</v>
      </c>
      <c r="AM346" s="270" t="s">
        <v>75</v>
      </c>
      <c r="AN346" s="270" t="s">
        <v>821</v>
      </c>
      <c r="AO346" s="270"/>
      <c r="AP346" s="270" t="s">
        <v>1094</v>
      </c>
      <c r="AQ346" s="354" t="s">
        <v>2068</v>
      </c>
      <c r="AR346" s="354" t="s">
        <v>2619</v>
      </c>
      <c r="AS346" s="349">
        <v>0</v>
      </c>
      <c r="AT346" s="360" t="s">
        <v>840</v>
      </c>
      <c r="AU346" s="54"/>
      <c r="AV346" s="54"/>
    </row>
    <row r="347" spans="1:48" s="40" customFormat="1" ht="154" x14ac:dyDescent="0.15">
      <c r="A347" s="303" t="s">
        <v>1253</v>
      </c>
      <c r="B347" s="214" t="s">
        <v>1293</v>
      </c>
      <c r="C347" s="214" t="s">
        <v>1383</v>
      </c>
      <c r="D347" s="184" t="s">
        <v>2041</v>
      </c>
      <c r="E347" s="182" t="s">
        <v>1144</v>
      </c>
      <c r="F347" s="209" t="s">
        <v>1144</v>
      </c>
      <c r="G347" s="578"/>
      <c r="H347" s="176" t="s">
        <v>50</v>
      </c>
      <c r="I347" s="176" t="s">
        <v>40</v>
      </c>
      <c r="J347" s="177" t="s">
        <v>124</v>
      </c>
      <c r="K347" s="178" t="s">
        <v>421</v>
      </c>
      <c r="L347" s="178"/>
      <c r="M347" s="178" t="s">
        <v>421</v>
      </c>
      <c r="N347" s="209" t="s">
        <v>1144</v>
      </c>
      <c r="O347" s="177"/>
      <c r="P347" s="429"/>
      <c r="Q347" s="428" t="s">
        <v>132</v>
      </c>
      <c r="R347" s="172" t="s">
        <v>1682</v>
      </c>
      <c r="S347" s="472" t="s">
        <v>837</v>
      </c>
      <c r="T347" s="349">
        <v>0</v>
      </c>
      <c r="U347" s="350">
        <f>T347/$G$346</f>
        <v>0</v>
      </c>
      <c r="V347" s="351"/>
      <c r="W347" s="351"/>
      <c r="X347" s="352"/>
      <c r="Y347" s="351"/>
      <c r="Z347" s="352"/>
      <c r="AA347" s="270" t="s">
        <v>1518</v>
      </c>
      <c r="AB347" s="353">
        <v>700000</v>
      </c>
      <c r="AC347" s="354" t="s">
        <v>50</v>
      </c>
      <c r="AD347" s="354" t="s">
        <v>50</v>
      </c>
      <c r="AE347" s="362" t="s">
        <v>838</v>
      </c>
      <c r="AF347" s="354" t="s">
        <v>2065</v>
      </c>
      <c r="AG347" s="354"/>
      <c r="AH347" s="270" t="s">
        <v>41</v>
      </c>
      <c r="AI347" s="270">
        <v>2020</v>
      </c>
      <c r="AJ347" s="270">
        <v>2025</v>
      </c>
      <c r="AK347" s="270" t="s">
        <v>842</v>
      </c>
      <c r="AL347" s="270" t="s">
        <v>1446</v>
      </c>
      <c r="AM347" s="270" t="s">
        <v>75</v>
      </c>
      <c r="AN347" s="270"/>
      <c r="AO347" s="270"/>
      <c r="AP347" s="270" t="s">
        <v>1094</v>
      </c>
      <c r="AQ347" s="354"/>
      <c r="AR347" s="354" t="s">
        <v>2619</v>
      </c>
      <c r="AS347" s="349">
        <v>0</v>
      </c>
      <c r="AT347" s="360" t="s">
        <v>841</v>
      </c>
      <c r="AU347" s="54"/>
      <c r="AV347" s="54"/>
    </row>
    <row r="348" spans="1:48" s="40" customFormat="1" ht="154" x14ac:dyDescent="0.15">
      <c r="A348" s="301" t="s">
        <v>1254</v>
      </c>
      <c r="B348" s="184" t="s">
        <v>1294</v>
      </c>
      <c r="C348" s="184" t="s">
        <v>1583</v>
      </c>
      <c r="D348" s="184" t="s">
        <v>1159</v>
      </c>
      <c r="E348" s="176" t="s">
        <v>1129</v>
      </c>
      <c r="F348" s="209" t="s">
        <v>1144</v>
      </c>
      <c r="G348" s="575">
        <v>380000000</v>
      </c>
      <c r="H348" s="176" t="s">
        <v>50</v>
      </c>
      <c r="I348" s="176" t="s">
        <v>40</v>
      </c>
      <c r="J348" s="177" t="s">
        <v>124</v>
      </c>
      <c r="K348" s="178" t="s">
        <v>421</v>
      </c>
      <c r="L348" s="178" t="s">
        <v>421</v>
      </c>
      <c r="M348" s="178" t="s">
        <v>421</v>
      </c>
      <c r="N348" s="209" t="s">
        <v>1144</v>
      </c>
      <c r="O348" s="177"/>
      <c r="P348" s="429" t="s">
        <v>1128</v>
      </c>
      <c r="Q348" s="184" t="s">
        <v>137</v>
      </c>
      <c r="R348" s="172" t="s">
        <v>1682</v>
      </c>
      <c r="S348" s="465" t="s">
        <v>1496</v>
      </c>
      <c r="T348" s="356">
        <v>62000000</v>
      </c>
      <c r="U348" s="350">
        <f>T348/$G$348</f>
        <v>0.16315789473684211</v>
      </c>
      <c r="V348" s="351"/>
      <c r="W348" s="351"/>
      <c r="X348" s="352"/>
      <c r="Y348" s="351"/>
      <c r="Z348" s="352"/>
      <c r="AA348" s="270" t="s">
        <v>1637</v>
      </c>
      <c r="AB348" s="353">
        <v>600000</v>
      </c>
      <c r="AC348" s="354" t="s">
        <v>50</v>
      </c>
      <c r="AD348" s="354" t="s">
        <v>50</v>
      </c>
      <c r="AE348" s="270" t="s">
        <v>1485</v>
      </c>
      <c r="AF348" s="354" t="s">
        <v>2066</v>
      </c>
      <c r="AG348" s="354"/>
      <c r="AH348" s="270" t="s">
        <v>39</v>
      </c>
      <c r="AI348" s="270"/>
      <c r="AJ348" s="270"/>
      <c r="AK348" s="270" t="s">
        <v>1094</v>
      </c>
      <c r="AL348" s="270" t="s">
        <v>1446</v>
      </c>
      <c r="AM348" s="270" t="s">
        <v>75</v>
      </c>
      <c r="AN348" s="270" t="s">
        <v>434</v>
      </c>
      <c r="AO348" s="270"/>
      <c r="AP348" s="270" t="s">
        <v>1094</v>
      </c>
      <c r="AQ348" s="354" t="s">
        <v>2068</v>
      </c>
      <c r="AR348" s="354" t="s">
        <v>2619</v>
      </c>
      <c r="AS348" s="356">
        <v>62000000</v>
      </c>
      <c r="AT348" s="360" t="s">
        <v>548</v>
      </c>
      <c r="AU348" s="54"/>
      <c r="AV348" s="54"/>
    </row>
    <row r="349" spans="1:48" s="40" customFormat="1" ht="154" x14ac:dyDescent="0.15">
      <c r="A349" s="302" t="s">
        <v>1254</v>
      </c>
      <c r="B349" s="213" t="s">
        <v>1294</v>
      </c>
      <c r="C349" s="172" t="s">
        <v>1583</v>
      </c>
      <c r="D349" s="172" t="s">
        <v>1159</v>
      </c>
      <c r="E349" s="176" t="s">
        <v>2042</v>
      </c>
      <c r="F349" s="209" t="s">
        <v>1144</v>
      </c>
      <c r="G349" s="576"/>
      <c r="H349" s="176" t="s">
        <v>50</v>
      </c>
      <c r="I349" s="176" t="s">
        <v>40</v>
      </c>
      <c r="J349" s="177" t="s">
        <v>124</v>
      </c>
      <c r="K349" s="178" t="s">
        <v>421</v>
      </c>
      <c r="L349" s="178" t="s">
        <v>421</v>
      </c>
      <c r="M349" s="178" t="s">
        <v>421</v>
      </c>
      <c r="N349" s="209" t="s">
        <v>1144</v>
      </c>
      <c r="O349" s="177"/>
      <c r="P349" s="429"/>
      <c r="Q349" s="172" t="s">
        <v>137</v>
      </c>
      <c r="R349" s="172" t="s">
        <v>1682</v>
      </c>
      <c r="S349" s="465" t="s">
        <v>764</v>
      </c>
      <c r="T349" s="349">
        <v>0</v>
      </c>
      <c r="U349" s="350">
        <f t="shared" ref="U349:U359" si="46">T349/$G$348</f>
        <v>0</v>
      </c>
      <c r="V349" s="367"/>
      <c r="W349" s="351"/>
      <c r="X349" s="352"/>
      <c r="Y349" s="351"/>
      <c r="Z349" s="352"/>
      <c r="AA349" s="270" t="s">
        <v>1518</v>
      </c>
      <c r="AB349" s="370">
        <v>700000</v>
      </c>
      <c r="AC349" s="354" t="s">
        <v>50</v>
      </c>
      <c r="AD349" s="354" t="s">
        <v>50</v>
      </c>
      <c r="AE349" s="270" t="s">
        <v>768</v>
      </c>
      <c r="AF349" s="354" t="s">
        <v>2063</v>
      </c>
      <c r="AG349" s="354"/>
      <c r="AH349" s="270" t="s">
        <v>41</v>
      </c>
      <c r="AI349" s="270" t="s">
        <v>2017</v>
      </c>
      <c r="AJ349" s="270">
        <v>2021</v>
      </c>
      <c r="AK349" s="270" t="s">
        <v>298</v>
      </c>
      <c r="AL349" s="270" t="s">
        <v>1446</v>
      </c>
      <c r="AM349" s="270" t="s">
        <v>75</v>
      </c>
      <c r="AN349" s="270"/>
      <c r="AO349" s="270"/>
      <c r="AP349" s="270" t="s">
        <v>1094</v>
      </c>
      <c r="AQ349" s="354" t="s">
        <v>2068</v>
      </c>
      <c r="AR349" s="354" t="s">
        <v>2619</v>
      </c>
      <c r="AS349" s="349">
        <v>0</v>
      </c>
      <c r="AT349" s="360" t="s">
        <v>523</v>
      </c>
      <c r="AU349" s="54"/>
      <c r="AV349" s="54"/>
    </row>
    <row r="350" spans="1:48" s="40" customFormat="1" ht="51" customHeight="1" x14ac:dyDescent="0.15">
      <c r="A350" s="302" t="s">
        <v>1254</v>
      </c>
      <c r="B350" s="213" t="s">
        <v>1294</v>
      </c>
      <c r="C350" s="213" t="s">
        <v>1583</v>
      </c>
      <c r="D350" s="172" t="s">
        <v>1159</v>
      </c>
      <c r="E350" s="176" t="s">
        <v>2043</v>
      </c>
      <c r="F350" s="209" t="s">
        <v>1144</v>
      </c>
      <c r="G350" s="576"/>
      <c r="H350" s="176" t="s">
        <v>50</v>
      </c>
      <c r="I350" s="176" t="s">
        <v>40</v>
      </c>
      <c r="J350" s="177" t="s">
        <v>124</v>
      </c>
      <c r="K350" s="178" t="s">
        <v>76</v>
      </c>
      <c r="L350" s="178" t="s">
        <v>76</v>
      </c>
      <c r="M350" s="178" t="s">
        <v>421</v>
      </c>
      <c r="N350" s="209" t="s">
        <v>1144</v>
      </c>
      <c r="O350" s="177"/>
      <c r="P350" s="429"/>
      <c r="Q350" s="172" t="s">
        <v>137</v>
      </c>
      <c r="R350" s="172" t="s">
        <v>1682</v>
      </c>
      <c r="S350" s="466" t="s">
        <v>297</v>
      </c>
      <c r="T350" s="356">
        <v>618216.69120696897</v>
      </c>
      <c r="U350" s="350">
        <f t="shared" si="46"/>
        <v>1.6268860294920235E-3</v>
      </c>
      <c r="V350" s="357">
        <v>618216.69120696897</v>
      </c>
      <c r="W350" s="371"/>
      <c r="X350" s="352"/>
      <c r="Y350" s="351"/>
      <c r="Z350" s="352"/>
      <c r="AA350" s="358" t="s">
        <v>1450</v>
      </c>
      <c r="AB350" s="270" t="s">
        <v>1450</v>
      </c>
      <c r="AC350" s="354" t="s">
        <v>50</v>
      </c>
      <c r="AD350" s="354" t="s">
        <v>50</v>
      </c>
      <c r="AE350" s="270" t="s">
        <v>108</v>
      </c>
      <c r="AF350" s="354" t="s">
        <v>2063</v>
      </c>
      <c r="AG350" s="354"/>
      <c r="AH350" s="270" t="s">
        <v>37</v>
      </c>
      <c r="AI350" s="270" t="s">
        <v>2017</v>
      </c>
      <c r="AJ350" s="270">
        <v>2021</v>
      </c>
      <c r="AK350" s="270" t="s">
        <v>298</v>
      </c>
      <c r="AL350" s="270" t="s">
        <v>1450</v>
      </c>
      <c r="AM350" s="270" t="s">
        <v>75</v>
      </c>
      <c r="AN350" s="270" t="s">
        <v>276</v>
      </c>
      <c r="AO350" s="270" t="s">
        <v>426</v>
      </c>
      <c r="AP350" s="270" t="s">
        <v>1997</v>
      </c>
      <c r="AQ350" s="354"/>
      <c r="AR350" s="354" t="s">
        <v>2619</v>
      </c>
      <c r="AS350" s="356">
        <v>618216.69120696897</v>
      </c>
      <c r="AT350" s="360" t="s">
        <v>299</v>
      </c>
      <c r="AU350" s="54"/>
      <c r="AV350" s="54"/>
    </row>
    <row r="351" spans="1:48" s="40" customFormat="1" ht="154" x14ac:dyDescent="0.15">
      <c r="A351" s="302" t="s">
        <v>1254</v>
      </c>
      <c r="B351" s="213" t="s">
        <v>1294</v>
      </c>
      <c r="C351" s="213" t="s">
        <v>1583</v>
      </c>
      <c r="D351" s="172" t="s">
        <v>1159</v>
      </c>
      <c r="E351" s="176" t="s">
        <v>2044</v>
      </c>
      <c r="F351" s="209" t="s">
        <v>1144</v>
      </c>
      <c r="G351" s="576"/>
      <c r="H351" s="176" t="s">
        <v>50</v>
      </c>
      <c r="I351" s="176" t="s">
        <v>40</v>
      </c>
      <c r="J351" s="177" t="s">
        <v>124</v>
      </c>
      <c r="K351" s="178" t="s">
        <v>76</v>
      </c>
      <c r="L351" s="178" t="s">
        <v>76</v>
      </c>
      <c r="M351" s="178" t="s">
        <v>421</v>
      </c>
      <c r="N351" s="209" t="s">
        <v>1144</v>
      </c>
      <c r="O351" s="177"/>
      <c r="P351" s="429"/>
      <c r="Q351" s="172" t="s">
        <v>137</v>
      </c>
      <c r="R351" s="172" t="s">
        <v>1682</v>
      </c>
      <c r="S351" s="466" t="s">
        <v>654</v>
      </c>
      <c r="T351" s="356">
        <v>211022.64830646204</v>
      </c>
      <c r="U351" s="350">
        <f t="shared" si="46"/>
        <v>5.5532275870121591E-4</v>
      </c>
      <c r="V351" s="351"/>
      <c r="W351" s="371"/>
      <c r="X351" s="352"/>
      <c r="Y351" s="351"/>
      <c r="Z351" s="352"/>
      <c r="AA351" s="358" t="s">
        <v>1450</v>
      </c>
      <c r="AB351" s="270" t="s">
        <v>1450</v>
      </c>
      <c r="AC351" s="354" t="s">
        <v>50</v>
      </c>
      <c r="AD351" s="354" t="s">
        <v>50</v>
      </c>
      <c r="AE351" s="270" t="s">
        <v>663</v>
      </c>
      <c r="AF351" s="354" t="s">
        <v>2065</v>
      </c>
      <c r="AG351" s="354"/>
      <c r="AH351" s="270" t="s">
        <v>37</v>
      </c>
      <c r="AI351" s="270">
        <v>2020</v>
      </c>
      <c r="AJ351" s="270">
        <v>2022</v>
      </c>
      <c r="AK351" s="270" t="s">
        <v>664</v>
      </c>
      <c r="AL351" s="270" t="s">
        <v>1450</v>
      </c>
      <c r="AM351" s="270" t="s">
        <v>75</v>
      </c>
      <c r="AN351" s="270" t="s">
        <v>135</v>
      </c>
      <c r="AO351" s="270" t="s">
        <v>531</v>
      </c>
      <c r="AP351" s="270" t="s">
        <v>531</v>
      </c>
      <c r="AQ351" s="354" t="s">
        <v>2068</v>
      </c>
      <c r="AR351" s="354" t="s">
        <v>2619</v>
      </c>
      <c r="AS351" s="356">
        <v>211022.64830646204</v>
      </c>
      <c r="AT351" s="360"/>
      <c r="AU351" s="54"/>
      <c r="AV351" s="54"/>
    </row>
    <row r="352" spans="1:48" s="40" customFormat="1" ht="154" x14ac:dyDescent="0.15">
      <c r="A352" s="302" t="s">
        <v>1254</v>
      </c>
      <c r="B352" s="213" t="s">
        <v>1294</v>
      </c>
      <c r="C352" s="213" t="s">
        <v>1583</v>
      </c>
      <c r="D352" s="172" t="s">
        <v>1159</v>
      </c>
      <c r="E352" s="176" t="s">
        <v>2045</v>
      </c>
      <c r="F352" s="209" t="s">
        <v>1144</v>
      </c>
      <c r="G352" s="576"/>
      <c r="H352" s="176" t="s">
        <v>50</v>
      </c>
      <c r="I352" s="176" t="s">
        <v>40</v>
      </c>
      <c r="J352" s="177" t="s">
        <v>124</v>
      </c>
      <c r="K352" s="178" t="s">
        <v>421</v>
      </c>
      <c r="L352" s="178"/>
      <c r="M352" s="178" t="s">
        <v>421</v>
      </c>
      <c r="N352" s="209" t="s">
        <v>1144</v>
      </c>
      <c r="O352" s="177"/>
      <c r="P352" s="429"/>
      <c r="Q352" s="172" t="s">
        <v>137</v>
      </c>
      <c r="R352" s="172" t="s">
        <v>1682</v>
      </c>
      <c r="S352" s="465" t="s">
        <v>982</v>
      </c>
      <c r="T352" s="349">
        <v>0</v>
      </c>
      <c r="U352" s="350">
        <f t="shared" si="46"/>
        <v>0</v>
      </c>
      <c r="V352" s="382"/>
      <c r="W352" s="351"/>
      <c r="X352" s="352"/>
      <c r="Y352" s="351"/>
      <c r="Z352" s="352"/>
      <c r="AA352" s="270" t="s">
        <v>1636</v>
      </c>
      <c r="AB352" s="374">
        <v>700000</v>
      </c>
      <c r="AC352" s="354" t="s">
        <v>50</v>
      </c>
      <c r="AD352" s="354" t="s">
        <v>50</v>
      </c>
      <c r="AE352" s="270" t="s">
        <v>979</v>
      </c>
      <c r="AF352" s="354" t="s">
        <v>2065</v>
      </c>
      <c r="AG352" s="354"/>
      <c r="AH352" s="270" t="s">
        <v>41</v>
      </c>
      <c r="AI352" s="270"/>
      <c r="AJ352" s="270"/>
      <c r="AK352" s="270" t="s">
        <v>1094</v>
      </c>
      <c r="AL352" s="270" t="s">
        <v>1446</v>
      </c>
      <c r="AM352" s="270" t="s">
        <v>74</v>
      </c>
      <c r="AN352" s="270"/>
      <c r="AO352" s="270"/>
      <c r="AP352" s="270" t="s">
        <v>1094</v>
      </c>
      <c r="AQ352" s="354" t="s">
        <v>2003</v>
      </c>
      <c r="AR352" s="354" t="s">
        <v>2619</v>
      </c>
      <c r="AS352" s="349">
        <v>0</v>
      </c>
      <c r="AT352" s="360" t="s">
        <v>523</v>
      </c>
      <c r="AU352" s="54"/>
      <c r="AV352" s="54"/>
    </row>
    <row r="353" spans="1:48" s="40" customFormat="1" ht="154" x14ac:dyDescent="0.15">
      <c r="A353" s="302" t="s">
        <v>1254</v>
      </c>
      <c r="B353" s="213" t="s">
        <v>1294</v>
      </c>
      <c r="C353" s="213" t="s">
        <v>1583</v>
      </c>
      <c r="D353" s="172" t="s">
        <v>1159</v>
      </c>
      <c r="E353" s="176" t="s">
        <v>2046</v>
      </c>
      <c r="F353" s="209" t="s">
        <v>1144</v>
      </c>
      <c r="G353" s="576"/>
      <c r="H353" s="176" t="s">
        <v>50</v>
      </c>
      <c r="I353" s="176" t="s">
        <v>40</v>
      </c>
      <c r="J353" s="177" t="s">
        <v>124</v>
      </c>
      <c r="K353" s="178" t="s">
        <v>421</v>
      </c>
      <c r="L353" s="178"/>
      <c r="M353" s="178" t="s">
        <v>421</v>
      </c>
      <c r="N353" s="209" t="s">
        <v>1144</v>
      </c>
      <c r="O353" s="177"/>
      <c r="P353" s="429"/>
      <c r="Q353" s="172" t="s">
        <v>137</v>
      </c>
      <c r="R353" s="172" t="s">
        <v>1682</v>
      </c>
      <c r="S353" s="466" t="s">
        <v>964</v>
      </c>
      <c r="T353" s="356">
        <v>207682</v>
      </c>
      <c r="U353" s="350">
        <f t="shared" si="46"/>
        <v>5.465315789473684E-4</v>
      </c>
      <c r="V353" s="351"/>
      <c r="W353" s="371">
        <v>103841</v>
      </c>
      <c r="X353" s="352">
        <v>103841</v>
      </c>
      <c r="Y353" s="351"/>
      <c r="Z353" s="352"/>
      <c r="AA353" s="358" t="s">
        <v>1450</v>
      </c>
      <c r="AB353" s="270" t="s">
        <v>1450</v>
      </c>
      <c r="AC353" s="354" t="s">
        <v>50</v>
      </c>
      <c r="AD353" s="354" t="s">
        <v>50</v>
      </c>
      <c r="AE353" s="270" t="s">
        <v>965</v>
      </c>
      <c r="AF353" s="354" t="s">
        <v>2065</v>
      </c>
      <c r="AG353" s="354"/>
      <c r="AH353" s="270" t="s">
        <v>35</v>
      </c>
      <c r="AI353" s="270">
        <v>2021</v>
      </c>
      <c r="AJ353" s="270">
        <v>2024</v>
      </c>
      <c r="AK353" s="270" t="s">
        <v>2544</v>
      </c>
      <c r="AL353" s="270" t="s">
        <v>1450</v>
      </c>
      <c r="AM353" s="270" t="s">
        <v>75</v>
      </c>
      <c r="AN353" s="270" t="s">
        <v>966</v>
      </c>
      <c r="AO353" s="270" t="s">
        <v>424</v>
      </c>
      <c r="AP353" s="270" t="s">
        <v>1996</v>
      </c>
      <c r="AQ353" s="354" t="s">
        <v>2068</v>
      </c>
      <c r="AR353" s="354" t="s">
        <v>2619</v>
      </c>
      <c r="AS353" s="356">
        <v>207682</v>
      </c>
      <c r="AT353" s="360" t="s">
        <v>967</v>
      </c>
      <c r="AU353" s="54"/>
      <c r="AV353" s="54"/>
    </row>
    <row r="354" spans="1:48" s="40" customFormat="1" ht="154" x14ac:dyDescent="0.15">
      <c r="A354" s="302" t="s">
        <v>1254</v>
      </c>
      <c r="B354" s="213" t="s">
        <v>1294</v>
      </c>
      <c r="C354" s="213" t="s">
        <v>1583</v>
      </c>
      <c r="D354" s="172" t="s">
        <v>1159</v>
      </c>
      <c r="E354" s="176" t="s">
        <v>2047</v>
      </c>
      <c r="F354" s="209" t="s">
        <v>1144</v>
      </c>
      <c r="G354" s="576"/>
      <c r="H354" s="176" t="s">
        <v>50</v>
      </c>
      <c r="I354" s="176" t="s">
        <v>40</v>
      </c>
      <c r="J354" s="177" t="s">
        <v>124</v>
      </c>
      <c r="K354" s="178" t="s">
        <v>421</v>
      </c>
      <c r="L354" s="178" t="s">
        <v>421</v>
      </c>
      <c r="M354" s="178" t="s">
        <v>421</v>
      </c>
      <c r="N354" s="178" t="s">
        <v>1713</v>
      </c>
      <c r="O354" s="177"/>
      <c r="P354" s="429"/>
      <c r="Q354" s="172" t="s">
        <v>137</v>
      </c>
      <c r="R354" s="172" t="s">
        <v>1682</v>
      </c>
      <c r="S354" s="466" t="s">
        <v>1714</v>
      </c>
      <c r="T354" s="356">
        <v>0</v>
      </c>
      <c r="U354" s="350">
        <f t="shared" si="46"/>
        <v>0</v>
      </c>
      <c r="V354" s="351"/>
      <c r="W354" s="371"/>
      <c r="X354" s="352"/>
      <c r="Y354" s="351"/>
      <c r="Z354" s="352"/>
      <c r="AA354" s="270" t="s">
        <v>1715</v>
      </c>
      <c r="AB354" s="353">
        <v>800000</v>
      </c>
      <c r="AC354" s="354" t="s">
        <v>50</v>
      </c>
      <c r="AD354" s="354" t="s">
        <v>50</v>
      </c>
      <c r="AE354" s="354" t="s">
        <v>124</v>
      </c>
      <c r="AF354" s="354" t="s">
        <v>2063</v>
      </c>
      <c r="AG354" s="354"/>
      <c r="AH354" s="270" t="s">
        <v>41</v>
      </c>
      <c r="AI354" s="270"/>
      <c r="AJ354" s="270"/>
      <c r="AK354" s="270" t="s">
        <v>1094</v>
      </c>
      <c r="AL354" s="270" t="s">
        <v>1445</v>
      </c>
      <c r="AM354" s="270" t="s">
        <v>75</v>
      </c>
      <c r="AN354" s="270"/>
      <c r="AO354" s="270"/>
      <c r="AP354" s="270" t="s">
        <v>1094</v>
      </c>
      <c r="AQ354" s="354" t="s">
        <v>2068</v>
      </c>
      <c r="AR354" s="354" t="s">
        <v>2619</v>
      </c>
      <c r="AS354" s="356">
        <v>0</v>
      </c>
      <c r="AT354" s="360" t="s">
        <v>523</v>
      </c>
      <c r="AU354" s="54"/>
      <c r="AV354" s="54"/>
    </row>
    <row r="355" spans="1:48" s="40" customFormat="1" ht="154" x14ac:dyDescent="0.15">
      <c r="A355" s="302" t="s">
        <v>1254</v>
      </c>
      <c r="B355" s="213" t="s">
        <v>1294</v>
      </c>
      <c r="C355" s="213" t="s">
        <v>1583</v>
      </c>
      <c r="D355" s="172" t="s">
        <v>1159</v>
      </c>
      <c r="E355" s="176" t="s">
        <v>2048</v>
      </c>
      <c r="F355" s="209" t="s">
        <v>1144</v>
      </c>
      <c r="G355" s="576"/>
      <c r="H355" s="176" t="s">
        <v>50</v>
      </c>
      <c r="I355" s="176" t="s">
        <v>40</v>
      </c>
      <c r="J355" s="177" t="s">
        <v>124</v>
      </c>
      <c r="K355" s="178" t="s">
        <v>421</v>
      </c>
      <c r="L355" s="178" t="s">
        <v>421</v>
      </c>
      <c r="M355" s="178" t="s">
        <v>421</v>
      </c>
      <c r="N355" s="178" t="s">
        <v>1713</v>
      </c>
      <c r="O355" s="177"/>
      <c r="P355" s="429"/>
      <c r="Q355" s="172" t="s">
        <v>137</v>
      </c>
      <c r="R355" s="172" t="s">
        <v>1682</v>
      </c>
      <c r="S355" s="466" t="s">
        <v>1773</v>
      </c>
      <c r="T355" s="356">
        <v>0</v>
      </c>
      <c r="U355" s="350">
        <f t="shared" si="46"/>
        <v>0</v>
      </c>
      <c r="V355" s="351"/>
      <c r="W355" s="371"/>
      <c r="X355" s="352"/>
      <c r="Y355" s="351"/>
      <c r="Z355" s="352"/>
      <c r="AA355" s="270" t="s">
        <v>1716</v>
      </c>
      <c r="AB355" s="353">
        <v>600000</v>
      </c>
      <c r="AC355" s="354" t="s">
        <v>50</v>
      </c>
      <c r="AD355" s="354" t="s">
        <v>50</v>
      </c>
      <c r="AE355" s="354" t="s">
        <v>124</v>
      </c>
      <c r="AF355" s="354" t="s">
        <v>2063</v>
      </c>
      <c r="AG355" s="354" t="s">
        <v>1774</v>
      </c>
      <c r="AH355" s="270" t="s">
        <v>41</v>
      </c>
      <c r="AI355" s="270"/>
      <c r="AJ355" s="270"/>
      <c r="AK355" s="270" t="s">
        <v>1094</v>
      </c>
      <c r="AL355" s="270" t="s">
        <v>1445</v>
      </c>
      <c r="AM355" s="270" t="s">
        <v>74</v>
      </c>
      <c r="AN355" s="270"/>
      <c r="AO355" s="270"/>
      <c r="AP355" s="270" t="s">
        <v>1094</v>
      </c>
      <c r="AQ355" s="354" t="s">
        <v>2003</v>
      </c>
      <c r="AR355" s="354" t="s">
        <v>2619</v>
      </c>
      <c r="AS355" s="356">
        <v>0</v>
      </c>
      <c r="AT355" s="360" t="s">
        <v>523</v>
      </c>
      <c r="AU355" s="54"/>
      <c r="AV355" s="54"/>
    </row>
    <row r="356" spans="1:48" s="40" customFormat="1" ht="154" x14ac:dyDescent="0.15">
      <c r="A356" s="302" t="s">
        <v>1254</v>
      </c>
      <c r="B356" s="213" t="s">
        <v>1294</v>
      </c>
      <c r="C356" s="213" t="s">
        <v>1583</v>
      </c>
      <c r="D356" s="172" t="s">
        <v>1159</v>
      </c>
      <c r="E356" s="176" t="s">
        <v>2049</v>
      </c>
      <c r="F356" s="209" t="s">
        <v>1144</v>
      </c>
      <c r="G356" s="576"/>
      <c r="H356" s="176" t="s">
        <v>50</v>
      </c>
      <c r="I356" s="176" t="s">
        <v>40</v>
      </c>
      <c r="J356" s="177" t="s">
        <v>124</v>
      </c>
      <c r="K356" s="178" t="s">
        <v>421</v>
      </c>
      <c r="L356" s="178"/>
      <c r="M356" s="178" t="s">
        <v>421</v>
      </c>
      <c r="N356" s="209" t="s">
        <v>1144</v>
      </c>
      <c r="O356" s="177"/>
      <c r="P356" s="429"/>
      <c r="Q356" s="172" t="s">
        <v>137</v>
      </c>
      <c r="R356" s="172" t="s">
        <v>1682</v>
      </c>
      <c r="S356" s="466" t="s">
        <v>985</v>
      </c>
      <c r="T356" s="356">
        <v>258310.63370089277</v>
      </c>
      <c r="U356" s="350">
        <f t="shared" si="46"/>
        <v>6.7976482552866519E-4</v>
      </c>
      <c r="V356" s="351">
        <v>51662.126740178552</v>
      </c>
      <c r="W356" s="371">
        <v>51662.126740178552</v>
      </c>
      <c r="X356" s="352">
        <v>51662.126740178552</v>
      </c>
      <c r="Y356" s="351">
        <v>51662.126740178552</v>
      </c>
      <c r="Z356" s="352">
        <v>51662.126740178552</v>
      </c>
      <c r="AA356" s="358" t="s">
        <v>1450</v>
      </c>
      <c r="AB356" s="270" t="s">
        <v>1450</v>
      </c>
      <c r="AC356" s="354" t="s">
        <v>50</v>
      </c>
      <c r="AD356" s="354" t="s">
        <v>50</v>
      </c>
      <c r="AE356" s="270" t="s">
        <v>986</v>
      </c>
      <c r="AF356" s="354" t="s">
        <v>2065</v>
      </c>
      <c r="AG356" s="354"/>
      <c r="AH356" s="270" t="s">
        <v>35</v>
      </c>
      <c r="AI356" s="270">
        <v>2020</v>
      </c>
      <c r="AJ356" s="270">
        <v>2025</v>
      </c>
      <c r="AK356" s="270" t="s">
        <v>988</v>
      </c>
      <c r="AL356" s="270" t="s">
        <v>1450</v>
      </c>
      <c r="AM356" s="270" t="s">
        <v>75</v>
      </c>
      <c r="AN356" s="270" t="s">
        <v>987</v>
      </c>
      <c r="AO356" s="270" t="s">
        <v>424</v>
      </c>
      <c r="AP356" s="270" t="s">
        <v>1996</v>
      </c>
      <c r="AQ356" s="354" t="s">
        <v>2068</v>
      </c>
      <c r="AR356" s="354" t="s">
        <v>2619</v>
      </c>
      <c r="AS356" s="356">
        <v>258310.63370089277</v>
      </c>
      <c r="AT356" s="360"/>
      <c r="AU356" s="54"/>
      <c r="AV356" s="54"/>
    </row>
    <row r="357" spans="1:48" s="40" customFormat="1" ht="154" x14ac:dyDescent="0.15">
      <c r="A357" s="302" t="s">
        <v>1254</v>
      </c>
      <c r="B357" s="213" t="s">
        <v>1294</v>
      </c>
      <c r="C357" s="213" t="s">
        <v>1583</v>
      </c>
      <c r="D357" s="172" t="s">
        <v>1159</v>
      </c>
      <c r="E357" s="176" t="s">
        <v>2050</v>
      </c>
      <c r="F357" s="209" t="s">
        <v>1144</v>
      </c>
      <c r="G357" s="576"/>
      <c r="H357" s="176" t="s">
        <v>50</v>
      </c>
      <c r="I357" s="176" t="s">
        <v>40</v>
      </c>
      <c r="J357" s="177" t="s">
        <v>124</v>
      </c>
      <c r="K357" s="178" t="s">
        <v>76</v>
      </c>
      <c r="L357" s="178" t="s">
        <v>76</v>
      </c>
      <c r="M357" s="178" t="s">
        <v>421</v>
      </c>
      <c r="N357" s="209" t="s">
        <v>1144</v>
      </c>
      <c r="O357" s="177"/>
      <c r="P357" s="429"/>
      <c r="Q357" s="172" t="s">
        <v>137</v>
      </c>
      <c r="R357" s="172" t="s">
        <v>1682</v>
      </c>
      <c r="S357" s="465" t="s">
        <v>710</v>
      </c>
      <c r="T357" s="349">
        <v>0</v>
      </c>
      <c r="U357" s="350">
        <f t="shared" si="46"/>
        <v>0</v>
      </c>
      <c r="V357" s="377"/>
      <c r="W357" s="351"/>
      <c r="X357" s="352"/>
      <c r="Y357" s="351"/>
      <c r="Z357" s="352"/>
      <c r="AA357" s="270" t="s">
        <v>1653</v>
      </c>
      <c r="AB357" s="380">
        <v>700000</v>
      </c>
      <c r="AC357" s="354" t="s">
        <v>50</v>
      </c>
      <c r="AD357" s="354" t="s">
        <v>50</v>
      </c>
      <c r="AE357" s="354" t="s">
        <v>2305</v>
      </c>
      <c r="AF357" s="354" t="s">
        <v>2063</v>
      </c>
      <c r="AG357" s="354"/>
      <c r="AH357" s="270" t="s">
        <v>41</v>
      </c>
      <c r="AI357" s="270"/>
      <c r="AJ357" s="270"/>
      <c r="AK357" s="270" t="s">
        <v>1094</v>
      </c>
      <c r="AL357" s="270" t="s">
        <v>1446</v>
      </c>
      <c r="AM357" s="270" t="s">
        <v>75</v>
      </c>
      <c r="AN357" s="270"/>
      <c r="AO357" s="270"/>
      <c r="AP357" s="270" t="s">
        <v>1094</v>
      </c>
      <c r="AQ357" s="354" t="s">
        <v>2068</v>
      </c>
      <c r="AR357" s="354" t="s">
        <v>2619</v>
      </c>
      <c r="AS357" s="349">
        <v>0</v>
      </c>
      <c r="AT357" s="360" t="s">
        <v>523</v>
      </c>
      <c r="AU357" s="54"/>
      <c r="AV357" s="54"/>
    </row>
    <row r="358" spans="1:48" s="40" customFormat="1" ht="154" x14ac:dyDescent="0.15">
      <c r="A358" s="302" t="s">
        <v>1254</v>
      </c>
      <c r="B358" s="213" t="s">
        <v>1294</v>
      </c>
      <c r="C358" s="213" t="s">
        <v>1583</v>
      </c>
      <c r="D358" s="172" t="s">
        <v>1159</v>
      </c>
      <c r="E358" s="176" t="s">
        <v>2051</v>
      </c>
      <c r="F358" s="209" t="s">
        <v>1144</v>
      </c>
      <c r="G358" s="576"/>
      <c r="H358" s="176" t="s">
        <v>50</v>
      </c>
      <c r="I358" s="176" t="s">
        <v>40</v>
      </c>
      <c r="J358" s="177" t="s">
        <v>124</v>
      </c>
      <c r="K358" s="178" t="s">
        <v>421</v>
      </c>
      <c r="L358" s="178" t="s">
        <v>421</v>
      </c>
      <c r="M358" s="178" t="s">
        <v>421</v>
      </c>
      <c r="N358" s="209" t="s">
        <v>1144</v>
      </c>
      <c r="O358" s="177"/>
      <c r="P358" s="429"/>
      <c r="Q358" s="172" t="s">
        <v>137</v>
      </c>
      <c r="R358" s="172" t="s">
        <v>1682</v>
      </c>
      <c r="S358" s="465" t="s">
        <v>1483</v>
      </c>
      <c r="T358" s="359">
        <v>0</v>
      </c>
      <c r="U358" s="350">
        <f t="shared" si="46"/>
        <v>0</v>
      </c>
      <c r="V358" s="367"/>
      <c r="W358" s="351"/>
      <c r="X358" s="352"/>
      <c r="Y358" s="351"/>
      <c r="Z358" s="352"/>
      <c r="AA358" s="270" t="s">
        <v>1635</v>
      </c>
      <c r="AB358" s="370">
        <v>700000</v>
      </c>
      <c r="AC358" s="354" t="s">
        <v>50</v>
      </c>
      <c r="AD358" s="354" t="s">
        <v>50</v>
      </c>
      <c r="AE358" s="270" t="s">
        <v>716</v>
      </c>
      <c r="AF358" s="354" t="s">
        <v>2063</v>
      </c>
      <c r="AG358" s="354"/>
      <c r="AH358" s="270" t="s">
        <v>39</v>
      </c>
      <c r="AI358" s="270"/>
      <c r="AJ358" s="270"/>
      <c r="AK358" s="270" t="s">
        <v>1094</v>
      </c>
      <c r="AL358" s="270" t="s">
        <v>1446</v>
      </c>
      <c r="AM358" s="270" t="s">
        <v>75</v>
      </c>
      <c r="AN358" s="270"/>
      <c r="AO358" s="270"/>
      <c r="AP358" s="270" t="s">
        <v>1094</v>
      </c>
      <c r="AQ358" s="354"/>
      <c r="AR358" s="354" t="s">
        <v>2619</v>
      </c>
      <c r="AS358" s="356">
        <v>0</v>
      </c>
      <c r="AT358" s="360" t="s">
        <v>523</v>
      </c>
      <c r="AU358" s="54"/>
      <c r="AV358" s="54"/>
    </row>
    <row r="359" spans="1:48" s="40" customFormat="1" ht="154" x14ac:dyDescent="0.15">
      <c r="A359" s="302" t="s">
        <v>1254</v>
      </c>
      <c r="B359" s="214" t="s">
        <v>1294</v>
      </c>
      <c r="C359" s="214" t="s">
        <v>1583</v>
      </c>
      <c r="D359" s="428" t="s">
        <v>1159</v>
      </c>
      <c r="E359" s="176" t="s">
        <v>2052</v>
      </c>
      <c r="F359" s="209" t="s">
        <v>1144</v>
      </c>
      <c r="G359" s="578"/>
      <c r="H359" s="176" t="s">
        <v>50</v>
      </c>
      <c r="I359" s="176" t="s">
        <v>40</v>
      </c>
      <c r="J359" s="177" t="s">
        <v>124</v>
      </c>
      <c r="K359" s="178" t="s">
        <v>76</v>
      </c>
      <c r="L359" s="178" t="s">
        <v>76</v>
      </c>
      <c r="M359" s="178" t="s">
        <v>421</v>
      </c>
      <c r="N359" s="209" t="s">
        <v>1144</v>
      </c>
      <c r="O359" s="177"/>
      <c r="P359" s="429"/>
      <c r="Q359" s="428" t="s">
        <v>137</v>
      </c>
      <c r="R359" s="428" t="s">
        <v>1682</v>
      </c>
      <c r="S359" s="466" t="s">
        <v>273</v>
      </c>
      <c r="T359" s="356">
        <v>1180618.2550947666</v>
      </c>
      <c r="U359" s="350">
        <f t="shared" si="46"/>
        <v>3.1068901449862281E-3</v>
      </c>
      <c r="V359" s="357">
        <v>1180618.2550947666</v>
      </c>
      <c r="W359" s="371"/>
      <c r="X359" s="352"/>
      <c r="Y359" s="351"/>
      <c r="Z359" s="352"/>
      <c r="AA359" s="358" t="s">
        <v>1450</v>
      </c>
      <c r="AB359" s="270" t="s">
        <v>1450</v>
      </c>
      <c r="AC359" s="354" t="s">
        <v>50</v>
      </c>
      <c r="AD359" s="354" t="s">
        <v>50</v>
      </c>
      <c r="AE359" s="354" t="s">
        <v>269</v>
      </c>
      <c r="AF359" s="354" t="s">
        <v>2063</v>
      </c>
      <c r="AG359" s="354"/>
      <c r="AH359" s="270" t="s">
        <v>37</v>
      </c>
      <c r="AI359" s="270" t="s">
        <v>2017</v>
      </c>
      <c r="AJ359" s="270">
        <v>2021</v>
      </c>
      <c r="AK359" s="270" t="s">
        <v>274</v>
      </c>
      <c r="AL359" s="270" t="s">
        <v>1450</v>
      </c>
      <c r="AM359" s="270" t="s">
        <v>75</v>
      </c>
      <c r="AN359" s="270" t="s">
        <v>276</v>
      </c>
      <c r="AO359" s="270" t="s">
        <v>426</v>
      </c>
      <c r="AP359" s="270" t="s">
        <v>1997</v>
      </c>
      <c r="AQ359" s="354"/>
      <c r="AR359" s="354" t="s">
        <v>2619</v>
      </c>
      <c r="AS359" s="356">
        <v>1180618.2550947666</v>
      </c>
      <c r="AT359" s="360" t="s">
        <v>275</v>
      </c>
      <c r="AU359" s="54"/>
      <c r="AV359" s="54"/>
    </row>
    <row r="360" spans="1:48" s="40" customFormat="1" ht="63.75" customHeight="1" x14ac:dyDescent="0.15">
      <c r="A360" s="302" t="s">
        <v>1254</v>
      </c>
      <c r="B360" s="184" t="s">
        <v>1295</v>
      </c>
      <c r="C360" s="271" t="s">
        <v>1584</v>
      </c>
      <c r="D360" s="184" t="s">
        <v>1144</v>
      </c>
      <c r="E360" s="182" t="s">
        <v>1144</v>
      </c>
      <c r="F360" s="209" t="s">
        <v>1144</v>
      </c>
      <c r="G360" s="575">
        <v>62000000</v>
      </c>
      <c r="H360" s="176" t="s">
        <v>50</v>
      </c>
      <c r="I360" s="176" t="s">
        <v>40</v>
      </c>
      <c r="J360" s="177" t="s">
        <v>124</v>
      </c>
      <c r="K360" s="178" t="s">
        <v>80</v>
      </c>
      <c r="L360" s="431" t="s">
        <v>80</v>
      </c>
      <c r="M360" s="178" t="s">
        <v>2022</v>
      </c>
      <c r="N360" s="209" t="s">
        <v>1144</v>
      </c>
      <c r="O360" s="177"/>
      <c r="P360" s="184" t="s">
        <v>1130</v>
      </c>
      <c r="Q360" s="184" t="s">
        <v>137</v>
      </c>
      <c r="R360" s="184" t="s">
        <v>1700</v>
      </c>
      <c r="S360" s="466" t="s">
        <v>444</v>
      </c>
      <c r="T360" s="356">
        <v>235185.8</v>
      </c>
      <c r="U360" s="350">
        <f>T360/$G$360</f>
        <v>3.7933193548387095E-3</v>
      </c>
      <c r="V360" s="351"/>
      <c r="W360" s="371"/>
      <c r="X360" s="352"/>
      <c r="Y360" s="351"/>
      <c r="Z360" s="352"/>
      <c r="AA360" s="358" t="s">
        <v>1450</v>
      </c>
      <c r="AB360" s="270" t="s">
        <v>1450</v>
      </c>
      <c r="AC360" s="354" t="s">
        <v>50</v>
      </c>
      <c r="AD360" s="354" t="s">
        <v>50</v>
      </c>
      <c r="AE360" s="270" t="s">
        <v>140</v>
      </c>
      <c r="AF360" s="354" t="s">
        <v>2063</v>
      </c>
      <c r="AG360" s="354"/>
      <c r="AH360" s="270" t="s">
        <v>35</v>
      </c>
      <c r="AI360" s="270">
        <v>2021</v>
      </c>
      <c r="AJ360" s="270">
        <v>2024</v>
      </c>
      <c r="AK360" s="270" t="s">
        <v>445</v>
      </c>
      <c r="AL360" s="270" t="s">
        <v>1450</v>
      </c>
      <c r="AM360" s="270" t="s">
        <v>74</v>
      </c>
      <c r="AN360" s="270" t="s">
        <v>228</v>
      </c>
      <c r="AO360" s="270" t="s">
        <v>424</v>
      </c>
      <c r="AP360" s="270" t="s">
        <v>1997</v>
      </c>
      <c r="AQ360" s="354" t="s">
        <v>2069</v>
      </c>
      <c r="AR360" s="354" t="s">
        <v>2619</v>
      </c>
      <c r="AS360" s="356">
        <v>235185.8</v>
      </c>
      <c r="AT360" s="360" t="s">
        <v>446</v>
      </c>
      <c r="AU360" s="54"/>
      <c r="AV360" s="54"/>
    </row>
    <row r="361" spans="1:48" s="40" customFormat="1" ht="168" x14ac:dyDescent="0.15">
      <c r="A361" s="302" t="s">
        <v>1254</v>
      </c>
      <c r="B361" s="213" t="s">
        <v>1295</v>
      </c>
      <c r="C361" s="213" t="s">
        <v>1584</v>
      </c>
      <c r="D361" s="172" t="s">
        <v>1144</v>
      </c>
      <c r="E361" s="174" t="s">
        <v>1144</v>
      </c>
      <c r="F361" s="209" t="s">
        <v>1144</v>
      </c>
      <c r="G361" s="576"/>
      <c r="H361" s="176" t="s">
        <v>50</v>
      </c>
      <c r="I361" s="176" t="s">
        <v>40</v>
      </c>
      <c r="J361" s="177" t="s">
        <v>124</v>
      </c>
      <c r="K361" s="178" t="s">
        <v>80</v>
      </c>
      <c r="L361" s="432" t="s">
        <v>80</v>
      </c>
      <c r="M361" s="178" t="s">
        <v>2022</v>
      </c>
      <c r="N361" s="209" t="s">
        <v>1144</v>
      </c>
      <c r="O361" s="177"/>
      <c r="P361" s="172" t="s">
        <v>1130</v>
      </c>
      <c r="Q361" s="172" t="s">
        <v>137</v>
      </c>
      <c r="R361" s="172" t="s">
        <v>1700</v>
      </c>
      <c r="S361" s="466" t="s">
        <v>1066</v>
      </c>
      <c r="T361" s="356">
        <v>24280.863419645928</v>
      </c>
      <c r="U361" s="350">
        <f t="shared" ref="U361:U363" si="47">T361/$G$360</f>
        <v>3.9162682934912785E-4</v>
      </c>
      <c r="V361" s="351">
        <v>24280.863419645928</v>
      </c>
      <c r="W361" s="371"/>
      <c r="X361" s="352"/>
      <c r="Y361" s="351"/>
      <c r="Z361" s="352"/>
      <c r="AA361" s="358" t="s">
        <v>1450</v>
      </c>
      <c r="AB361" s="270" t="s">
        <v>1450</v>
      </c>
      <c r="AC361" s="354" t="s">
        <v>50</v>
      </c>
      <c r="AD361" s="354" t="s">
        <v>50</v>
      </c>
      <c r="AE361" s="354" t="s">
        <v>1065</v>
      </c>
      <c r="AF361" s="354" t="s">
        <v>2065</v>
      </c>
      <c r="AG361" s="354"/>
      <c r="AH361" s="270" t="s">
        <v>37</v>
      </c>
      <c r="AI361" s="270" t="s">
        <v>2017</v>
      </c>
      <c r="AJ361" s="270">
        <v>2020</v>
      </c>
      <c r="AK361" s="270" t="s">
        <v>1072</v>
      </c>
      <c r="AL361" s="270" t="s">
        <v>1450</v>
      </c>
      <c r="AM361" s="270" t="s">
        <v>75</v>
      </c>
      <c r="AN361" s="270"/>
      <c r="AO361" s="270" t="s">
        <v>426</v>
      </c>
      <c r="AP361" s="270" t="s">
        <v>1997</v>
      </c>
      <c r="AQ361" s="354" t="s">
        <v>2068</v>
      </c>
      <c r="AR361" s="354" t="s">
        <v>2619</v>
      </c>
      <c r="AS361" s="356">
        <v>24280.863419645928</v>
      </c>
      <c r="AT361" s="360"/>
      <c r="AU361" s="54"/>
      <c r="AV361" s="54"/>
    </row>
    <row r="362" spans="1:48" s="40" customFormat="1" ht="168" x14ac:dyDescent="0.15">
      <c r="A362" s="302" t="s">
        <v>1254</v>
      </c>
      <c r="B362" s="213" t="s">
        <v>1295</v>
      </c>
      <c r="C362" s="214" t="s">
        <v>1584</v>
      </c>
      <c r="D362" s="428" t="s">
        <v>1144</v>
      </c>
      <c r="E362" s="209" t="s">
        <v>1144</v>
      </c>
      <c r="F362" s="209" t="s">
        <v>1144</v>
      </c>
      <c r="G362" s="576"/>
      <c r="H362" s="176" t="s">
        <v>50</v>
      </c>
      <c r="I362" s="176" t="s">
        <v>40</v>
      </c>
      <c r="J362" s="177" t="s">
        <v>124</v>
      </c>
      <c r="K362" s="178" t="s">
        <v>80</v>
      </c>
      <c r="L362" s="433" t="s">
        <v>80</v>
      </c>
      <c r="M362" s="178" t="s">
        <v>2022</v>
      </c>
      <c r="N362" s="209" t="s">
        <v>1144</v>
      </c>
      <c r="O362" s="177"/>
      <c r="P362" s="428" t="s">
        <v>1130</v>
      </c>
      <c r="Q362" s="172" t="s">
        <v>137</v>
      </c>
      <c r="R362" s="172" t="s">
        <v>1700</v>
      </c>
      <c r="S362" s="468" t="s">
        <v>645</v>
      </c>
      <c r="T362" s="356">
        <v>1432273.0358938186</v>
      </c>
      <c r="U362" s="350">
        <f t="shared" si="47"/>
        <v>2.3101177998287398E-2</v>
      </c>
      <c r="V362" s="357">
        <v>1432273.0358938186</v>
      </c>
      <c r="W362" s="371"/>
      <c r="X362" s="352"/>
      <c r="Y362" s="351"/>
      <c r="Z362" s="352"/>
      <c r="AA362" s="358" t="s">
        <v>1450</v>
      </c>
      <c r="AB362" s="270" t="s">
        <v>1450</v>
      </c>
      <c r="AC362" s="354" t="s">
        <v>50</v>
      </c>
      <c r="AD362" s="354" t="s">
        <v>50</v>
      </c>
      <c r="AE362" s="270" t="s">
        <v>452</v>
      </c>
      <c r="AF362" s="354" t="s">
        <v>2063</v>
      </c>
      <c r="AG362" s="354"/>
      <c r="AH362" s="270" t="s">
        <v>37</v>
      </c>
      <c r="AI362" s="270" t="s">
        <v>2017</v>
      </c>
      <c r="AJ362" s="270">
        <v>2020</v>
      </c>
      <c r="AK362" s="270" t="s">
        <v>647</v>
      </c>
      <c r="AL362" s="270" t="s">
        <v>1450</v>
      </c>
      <c r="AM362" s="270" t="s">
        <v>75</v>
      </c>
      <c r="AN362" s="270" t="s">
        <v>135</v>
      </c>
      <c r="AO362" s="270" t="s">
        <v>531</v>
      </c>
      <c r="AP362" s="270" t="s">
        <v>531</v>
      </c>
      <c r="AQ362" s="354" t="s">
        <v>2068</v>
      </c>
      <c r="AR362" s="354" t="s">
        <v>2619</v>
      </c>
      <c r="AS362" s="356">
        <v>1432273.0358938186</v>
      </c>
      <c r="AT362" s="360"/>
      <c r="AU362" s="54"/>
      <c r="AV362" s="54"/>
    </row>
    <row r="363" spans="1:48" s="40" customFormat="1" ht="168" x14ac:dyDescent="0.15">
      <c r="A363" s="303" t="s">
        <v>1254</v>
      </c>
      <c r="B363" s="214" t="s">
        <v>1295</v>
      </c>
      <c r="C363" s="274" t="s">
        <v>1384</v>
      </c>
      <c r="D363" s="172" t="s">
        <v>1331</v>
      </c>
      <c r="E363" s="174" t="s">
        <v>1332</v>
      </c>
      <c r="F363" s="209" t="s">
        <v>1144</v>
      </c>
      <c r="G363" s="578"/>
      <c r="H363" s="176" t="s">
        <v>50</v>
      </c>
      <c r="I363" s="176" t="s">
        <v>40</v>
      </c>
      <c r="J363" s="177" t="s">
        <v>124</v>
      </c>
      <c r="K363" s="178" t="s">
        <v>421</v>
      </c>
      <c r="L363" s="178" t="s">
        <v>421</v>
      </c>
      <c r="M363" s="178" t="s">
        <v>421</v>
      </c>
      <c r="N363" s="209" t="s">
        <v>1144</v>
      </c>
      <c r="O363" s="177"/>
      <c r="P363" s="429" t="s">
        <v>1333</v>
      </c>
      <c r="Q363" s="428" t="s">
        <v>137</v>
      </c>
      <c r="R363" s="428" t="s">
        <v>1700</v>
      </c>
      <c r="S363" s="465" t="s">
        <v>1497</v>
      </c>
      <c r="T363" s="356">
        <v>0</v>
      </c>
      <c r="U363" s="350">
        <f t="shared" si="47"/>
        <v>0</v>
      </c>
      <c r="V363" s="369"/>
      <c r="W363" s="351"/>
      <c r="X363" s="352"/>
      <c r="Y363" s="351"/>
      <c r="Z363" s="352"/>
      <c r="AA363" s="270" t="s">
        <v>1519</v>
      </c>
      <c r="AB363" s="389" t="s">
        <v>1450</v>
      </c>
      <c r="AC363" s="354" t="s">
        <v>1094</v>
      </c>
      <c r="AD363" s="354" t="s">
        <v>1094</v>
      </c>
      <c r="AE363" s="354" t="s">
        <v>1537</v>
      </c>
      <c r="AF363" s="354" t="s">
        <v>1094</v>
      </c>
      <c r="AG363" s="354"/>
      <c r="AH363" s="270" t="s">
        <v>1094</v>
      </c>
      <c r="AI363" s="270"/>
      <c r="AJ363" s="270"/>
      <c r="AK363" s="270" t="s">
        <v>1094</v>
      </c>
      <c r="AL363" s="270" t="s">
        <v>1450</v>
      </c>
      <c r="AM363" s="270" t="s">
        <v>1094</v>
      </c>
      <c r="AN363" s="270"/>
      <c r="AO363" s="270"/>
      <c r="AP363" s="270" t="s">
        <v>1094</v>
      </c>
      <c r="AQ363" s="354"/>
      <c r="AR363" s="354"/>
      <c r="AS363" s="356"/>
      <c r="AT363" s="360"/>
      <c r="AU363" s="54"/>
      <c r="AV363" s="54"/>
    </row>
    <row r="364" spans="1:48" s="40" customFormat="1" ht="45" customHeight="1" x14ac:dyDescent="0.2">
      <c r="A364" s="301" t="s">
        <v>1255</v>
      </c>
      <c r="B364" s="184" t="s">
        <v>1296</v>
      </c>
      <c r="C364" s="184" t="s">
        <v>1385</v>
      </c>
      <c r="D364" s="184" t="s">
        <v>1144</v>
      </c>
      <c r="E364" s="182" t="s">
        <v>1144</v>
      </c>
      <c r="F364" s="209" t="s">
        <v>1144</v>
      </c>
      <c r="G364" s="575">
        <v>28000000</v>
      </c>
      <c r="H364" s="176" t="s">
        <v>50</v>
      </c>
      <c r="I364" s="176" t="s">
        <v>40</v>
      </c>
      <c r="J364" s="177" t="s">
        <v>124</v>
      </c>
      <c r="K364" s="178" t="s">
        <v>421</v>
      </c>
      <c r="L364" s="178" t="s">
        <v>421</v>
      </c>
      <c r="M364" s="178" t="s">
        <v>421</v>
      </c>
      <c r="N364" s="209" t="s">
        <v>1144</v>
      </c>
      <c r="O364" s="177"/>
      <c r="P364" s="429" t="s">
        <v>1131</v>
      </c>
      <c r="Q364" s="184" t="s">
        <v>133</v>
      </c>
      <c r="R364" s="184" t="s">
        <v>1683</v>
      </c>
      <c r="S364" s="467" t="s">
        <v>219</v>
      </c>
      <c r="T364" s="356">
        <f>SUM(V364:Z364)</f>
        <v>8423646.6600000001</v>
      </c>
      <c r="U364" s="350">
        <f>T364/$G$364</f>
        <v>0.3008445235714286</v>
      </c>
      <c r="V364" s="371">
        <v>5186646.66</v>
      </c>
      <c r="W364" s="371"/>
      <c r="X364" s="371"/>
      <c r="Y364" s="351">
        <v>3237000</v>
      </c>
      <c r="Z364" s="352"/>
      <c r="AA364" s="358" t="s">
        <v>1450</v>
      </c>
      <c r="AB364" s="270" t="s">
        <v>1450</v>
      </c>
      <c r="AC364" s="354" t="s">
        <v>50</v>
      </c>
      <c r="AD364" s="354" t="s">
        <v>50</v>
      </c>
      <c r="AE364" s="270" t="s">
        <v>131</v>
      </c>
      <c r="AF364" s="354" t="s">
        <v>2063</v>
      </c>
      <c r="AG364" s="354"/>
      <c r="AH364" s="270" t="s">
        <v>35</v>
      </c>
      <c r="AI364" s="270" t="s">
        <v>2017</v>
      </c>
      <c r="AJ364" s="270">
        <v>2026</v>
      </c>
      <c r="AK364" s="270" t="s">
        <v>2545</v>
      </c>
      <c r="AL364" s="270" t="s">
        <v>1450</v>
      </c>
      <c r="AM364" s="270" t="s">
        <v>75</v>
      </c>
      <c r="AN364" s="270" t="s">
        <v>167</v>
      </c>
      <c r="AO364" s="270" t="s">
        <v>531</v>
      </c>
      <c r="AP364" s="270" t="s">
        <v>531</v>
      </c>
      <c r="AQ364" s="354"/>
      <c r="AR364" s="354" t="s">
        <v>2619</v>
      </c>
      <c r="AS364" s="356">
        <v>18796939.98</v>
      </c>
      <c r="AT364" s="360" t="s">
        <v>2546</v>
      </c>
    </row>
    <row r="365" spans="1:48" s="40" customFormat="1" ht="45" customHeight="1" x14ac:dyDescent="0.2">
      <c r="A365" s="302" t="s">
        <v>1255</v>
      </c>
      <c r="B365" s="213" t="s">
        <v>1296</v>
      </c>
      <c r="C365" s="213" t="s">
        <v>1385</v>
      </c>
      <c r="D365" s="428" t="s">
        <v>1144</v>
      </c>
      <c r="E365" s="209" t="s">
        <v>1144</v>
      </c>
      <c r="F365" s="209" t="s">
        <v>1144</v>
      </c>
      <c r="G365" s="576"/>
      <c r="H365" s="176" t="s">
        <v>50</v>
      </c>
      <c r="I365" s="176" t="s">
        <v>40</v>
      </c>
      <c r="J365" s="177" t="s">
        <v>124</v>
      </c>
      <c r="K365" s="178" t="s">
        <v>421</v>
      </c>
      <c r="L365" s="178"/>
      <c r="M365" s="178" t="s">
        <v>421</v>
      </c>
      <c r="N365" s="209" t="s">
        <v>1144</v>
      </c>
      <c r="O365" s="177"/>
      <c r="P365" s="429"/>
      <c r="Q365" s="172" t="s">
        <v>133</v>
      </c>
      <c r="R365" s="172" t="s">
        <v>1683</v>
      </c>
      <c r="S365" s="471" t="s">
        <v>549</v>
      </c>
      <c r="T365" s="349">
        <v>0</v>
      </c>
      <c r="U365" s="350">
        <f t="shared" ref="U365:U367" si="48">T365/$G$364</f>
        <v>0</v>
      </c>
      <c r="V365" s="377"/>
      <c r="W365" s="351"/>
      <c r="X365" s="352"/>
      <c r="Y365" s="351"/>
      <c r="Z365" s="352"/>
      <c r="AA365" s="368" t="s">
        <v>1518</v>
      </c>
      <c r="AB365" s="380">
        <v>700000</v>
      </c>
      <c r="AC365" s="354" t="s">
        <v>50</v>
      </c>
      <c r="AD365" s="354" t="s">
        <v>50</v>
      </c>
      <c r="AE365" s="270" t="s">
        <v>398</v>
      </c>
      <c r="AF365" s="354" t="s">
        <v>2062</v>
      </c>
      <c r="AG365" s="354"/>
      <c r="AH365" s="270" t="s">
        <v>41</v>
      </c>
      <c r="AI365" s="270"/>
      <c r="AJ365" s="270"/>
      <c r="AK365" s="270" t="s">
        <v>1094</v>
      </c>
      <c r="AL365" s="270" t="s">
        <v>1446</v>
      </c>
      <c r="AM365" s="270" t="s">
        <v>75</v>
      </c>
      <c r="AN365" s="270" t="s">
        <v>430</v>
      </c>
      <c r="AO365" s="270"/>
      <c r="AP365" s="270" t="s">
        <v>1094</v>
      </c>
      <c r="AQ365" s="354" t="s">
        <v>2068</v>
      </c>
      <c r="AR365" s="354" t="s">
        <v>2619</v>
      </c>
      <c r="AS365" s="349">
        <v>0</v>
      </c>
      <c r="AT365" s="360" t="s">
        <v>523</v>
      </c>
    </row>
    <row r="366" spans="1:48" s="40" customFormat="1" ht="45" customHeight="1" x14ac:dyDescent="0.2">
      <c r="A366" s="302" t="s">
        <v>1255</v>
      </c>
      <c r="B366" s="213" t="s">
        <v>1296</v>
      </c>
      <c r="C366" s="214" t="s">
        <v>1385</v>
      </c>
      <c r="D366" s="428" t="s">
        <v>1144</v>
      </c>
      <c r="E366" s="209" t="s">
        <v>1144</v>
      </c>
      <c r="F366" s="209" t="s">
        <v>1144</v>
      </c>
      <c r="G366" s="576"/>
      <c r="H366" s="176" t="s">
        <v>50</v>
      </c>
      <c r="I366" s="176" t="s">
        <v>40</v>
      </c>
      <c r="J366" s="177" t="s">
        <v>124</v>
      </c>
      <c r="K366" s="178" t="s">
        <v>421</v>
      </c>
      <c r="L366" s="178"/>
      <c r="M366" s="178" t="s">
        <v>421</v>
      </c>
      <c r="N366" s="178" t="s">
        <v>1732</v>
      </c>
      <c r="O366" s="177"/>
      <c r="P366" s="429"/>
      <c r="Q366" s="172" t="s">
        <v>133</v>
      </c>
      <c r="R366" s="172" t="s">
        <v>1683</v>
      </c>
      <c r="S366" s="471" t="s">
        <v>1731</v>
      </c>
      <c r="T366" s="349">
        <v>0</v>
      </c>
      <c r="U366" s="350">
        <f t="shared" si="48"/>
        <v>0</v>
      </c>
      <c r="V366" s="377"/>
      <c r="W366" s="351"/>
      <c r="X366" s="352"/>
      <c r="Y366" s="351"/>
      <c r="Z366" s="352"/>
      <c r="AA366" s="368" t="s">
        <v>1518</v>
      </c>
      <c r="AB366" s="353">
        <v>600000</v>
      </c>
      <c r="AC366" s="354" t="s">
        <v>50</v>
      </c>
      <c r="AD366" s="354" t="s">
        <v>50</v>
      </c>
      <c r="AE366" s="270" t="s">
        <v>398</v>
      </c>
      <c r="AF366" s="354" t="s">
        <v>2062</v>
      </c>
      <c r="AG366" s="354"/>
      <c r="AH366" s="270" t="s">
        <v>41</v>
      </c>
      <c r="AI366" s="270"/>
      <c r="AJ366" s="270"/>
      <c r="AK366" s="270" t="s">
        <v>1094</v>
      </c>
      <c r="AL366" s="270" t="s">
        <v>1446</v>
      </c>
      <c r="AM366" s="270" t="s">
        <v>75</v>
      </c>
      <c r="AN366" s="270"/>
      <c r="AO366" s="270"/>
      <c r="AP366" s="270" t="s">
        <v>1094</v>
      </c>
      <c r="AQ366" s="354" t="s">
        <v>2068</v>
      </c>
      <c r="AR366" s="354" t="s">
        <v>2619</v>
      </c>
      <c r="AS366" s="349">
        <v>0</v>
      </c>
      <c r="AT366" s="360" t="s">
        <v>523</v>
      </c>
    </row>
    <row r="367" spans="1:48" s="40" customFormat="1" ht="154" x14ac:dyDescent="0.2">
      <c r="A367" s="302" t="s">
        <v>1255</v>
      </c>
      <c r="B367" s="214" t="s">
        <v>1296</v>
      </c>
      <c r="C367" s="177" t="s">
        <v>1386</v>
      </c>
      <c r="D367" s="177" t="s">
        <v>1144</v>
      </c>
      <c r="E367" s="176" t="s">
        <v>1144</v>
      </c>
      <c r="F367" s="209" t="s">
        <v>1144</v>
      </c>
      <c r="G367" s="578"/>
      <c r="H367" s="176" t="s">
        <v>50</v>
      </c>
      <c r="I367" s="176" t="s">
        <v>40</v>
      </c>
      <c r="J367" s="177" t="s">
        <v>124</v>
      </c>
      <c r="K367" s="178" t="s">
        <v>421</v>
      </c>
      <c r="L367" s="178" t="s">
        <v>421</v>
      </c>
      <c r="M367" s="178" t="s">
        <v>421</v>
      </c>
      <c r="N367" s="209" t="s">
        <v>1144</v>
      </c>
      <c r="O367" s="177"/>
      <c r="P367" s="429"/>
      <c r="Q367" s="172" t="s">
        <v>133</v>
      </c>
      <c r="R367" s="172" t="s">
        <v>1683</v>
      </c>
      <c r="S367" s="465" t="s">
        <v>1497</v>
      </c>
      <c r="T367" s="356">
        <v>0</v>
      </c>
      <c r="U367" s="350">
        <f t="shared" si="48"/>
        <v>0</v>
      </c>
      <c r="V367" s="351"/>
      <c r="W367" s="351"/>
      <c r="X367" s="352"/>
      <c r="Y367" s="351"/>
      <c r="Z367" s="352"/>
      <c r="AA367" s="270" t="s">
        <v>1519</v>
      </c>
      <c r="AB367" s="270" t="s">
        <v>1450</v>
      </c>
      <c r="AC367" s="354" t="s">
        <v>1094</v>
      </c>
      <c r="AD367" s="354" t="s">
        <v>1094</v>
      </c>
      <c r="AE367" s="354" t="s">
        <v>1537</v>
      </c>
      <c r="AF367" s="354" t="s">
        <v>1094</v>
      </c>
      <c r="AG367" s="354"/>
      <c r="AH367" s="270" t="s">
        <v>1094</v>
      </c>
      <c r="AI367" s="270"/>
      <c r="AJ367" s="270"/>
      <c r="AK367" s="270" t="s">
        <v>1094</v>
      </c>
      <c r="AL367" s="270" t="s">
        <v>1450</v>
      </c>
      <c r="AM367" s="270" t="s">
        <v>1094</v>
      </c>
      <c r="AN367" s="270"/>
      <c r="AO367" s="270"/>
      <c r="AP367" s="270" t="s">
        <v>1094</v>
      </c>
      <c r="AQ367" s="354"/>
      <c r="AR367" s="354"/>
      <c r="AS367" s="356"/>
      <c r="AT367" s="360"/>
    </row>
    <row r="368" spans="1:48" s="40" customFormat="1" ht="154" x14ac:dyDescent="0.2">
      <c r="A368" s="303" t="s">
        <v>1255</v>
      </c>
      <c r="B368" s="177" t="s">
        <v>1297</v>
      </c>
      <c r="C368" s="177" t="s">
        <v>1387</v>
      </c>
      <c r="D368" s="177" t="s">
        <v>1144</v>
      </c>
      <c r="E368" s="176" t="s">
        <v>1144</v>
      </c>
      <c r="F368" s="209" t="s">
        <v>1144</v>
      </c>
      <c r="G368" s="208">
        <v>6400000</v>
      </c>
      <c r="H368" s="176" t="s">
        <v>50</v>
      </c>
      <c r="I368" s="176" t="s">
        <v>40</v>
      </c>
      <c r="J368" s="177" t="s">
        <v>124</v>
      </c>
      <c r="K368" s="178" t="s">
        <v>80</v>
      </c>
      <c r="L368" s="178" t="s">
        <v>80</v>
      </c>
      <c r="M368" s="178" t="s">
        <v>2022</v>
      </c>
      <c r="N368" s="209" t="s">
        <v>1144</v>
      </c>
      <c r="O368" s="177"/>
      <c r="P368" s="429" t="s">
        <v>1132</v>
      </c>
      <c r="Q368" s="428" t="s">
        <v>133</v>
      </c>
      <c r="R368" s="172" t="s">
        <v>1683</v>
      </c>
      <c r="S368" s="469" t="s">
        <v>432</v>
      </c>
      <c r="T368" s="349">
        <v>0</v>
      </c>
      <c r="U368" s="350">
        <f>T368/$G$368</f>
        <v>0</v>
      </c>
      <c r="V368" s="351"/>
      <c r="W368" s="351"/>
      <c r="X368" s="352"/>
      <c r="Y368" s="351"/>
      <c r="Z368" s="352"/>
      <c r="AA368" s="358" t="s">
        <v>1518</v>
      </c>
      <c r="AB368" s="353">
        <v>700000</v>
      </c>
      <c r="AC368" s="354" t="s">
        <v>50</v>
      </c>
      <c r="AD368" s="354" t="s">
        <v>50</v>
      </c>
      <c r="AE368" s="270" t="s">
        <v>134</v>
      </c>
      <c r="AF368" s="354" t="s">
        <v>2062</v>
      </c>
      <c r="AG368" s="354"/>
      <c r="AH368" s="270" t="s">
        <v>41</v>
      </c>
      <c r="AI368" s="270"/>
      <c r="AJ368" s="270"/>
      <c r="AK368" s="270" t="s">
        <v>1094</v>
      </c>
      <c r="AL368" s="270" t="s">
        <v>1446</v>
      </c>
      <c r="AM368" s="270" t="s">
        <v>75</v>
      </c>
      <c r="AN368" s="270" t="s">
        <v>430</v>
      </c>
      <c r="AO368" s="270"/>
      <c r="AP368" s="270" t="s">
        <v>1094</v>
      </c>
      <c r="AQ368" s="354" t="s">
        <v>2068</v>
      </c>
      <c r="AR368" s="354" t="s">
        <v>2619</v>
      </c>
      <c r="AS368" s="349">
        <v>0</v>
      </c>
      <c r="AT368" s="360" t="s">
        <v>433</v>
      </c>
    </row>
    <row r="369" spans="1:48" s="40" customFormat="1" ht="76.5" customHeight="1" x14ac:dyDescent="0.15">
      <c r="A369" s="301" t="s">
        <v>1256</v>
      </c>
      <c r="B369" s="184" t="s">
        <v>1298</v>
      </c>
      <c r="C369" s="184" t="s">
        <v>1388</v>
      </c>
      <c r="D369" s="184" t="s">
        <v>1144</v>
      </c>
      <c r="E369" s="182" t="s">
        <v>1144</v>
      </c>
      <c r="F369" s="209" t="s">
        <v>1144</v>
      </c>
      <c r="G369" s="181"/>
      <c r="H369" s="176" t="s">
        <v>54</v>
      </c>
      <c r="I369" s="176" t="s">
        <v>40</v>
      </c>
      <c r="J369" s="177" t="s">
        <v>124</v>
      </c>
      <c r="K369" s="178" t="s">
        <v>421</v>
      </c>
      <c r="L369" s="178" t="s">
        <v>421</v>
      </c>
      <c r="M369" s="178" t="s">
        <v>421</v>
      </c>
      <c r="N369" s="209" t="s">
        <v>1144</v>
      </c>
      <c r="O369" s="177" t="s">
        <v>458</v>
      </c>
      <c r="P369" s="429" t="s">
        <v>1133</v>
      </c>
      <c r="Q369" s="184" t="s">
        <v>453</v>
      </c>
      <c r="R369" s="172" t="s">
        <v>1683</v>
      </c>
      <c r="S369" s="465" t="s">
        <v>457</v>
      </c>
      <c r="T369" s="356">
        <v>50000000</v>
      </c>
      <c r="U369" s="350">
        <f t="shared" ref="U369:U393" si="49">T369/$G$370</f>
        <v>1</v>
      </c>
      <c r="V369" s="351"/>
      <c r="W369" s="351"/>
      <c r="X369" s="352"/>
      <c r="Y369" s="351"/>
      <c r="Z369" s="352"/>
      <c r="AA369" s="270" t="s">
        <v>1547</v>
      </c>
      <c r="AB369" s="353">
        <v>600000</v>
      </c>
      <c r="AC369" s="354" t="s">
        <v>54</v>
      </c>
      <c r="AD369" s="354" t="s">
        <v>54</v>
      </c>
      <c r="AE369" s="354" t="s">
        <v>459</v>
      </c>
      <c r="AF369" s="354" t="s">
        <v>2063</v>
      </c>
      <c r="AG369" s="354"/>
      <c r="AH369" s="270" t="s">
        <v>39</v>
      </c>
      <c r="AI369" s="270">
        <v>2020</v>
      </c>
      <c r="AJ369" s="270">
        <v>2030</v>
      </c>
      <c r="AK369" s="270" t="s">
        <v>461</v>
      </c>
      <c r="AL369" s="270" t="s">
        <v>1446</v>
      </c>
      <c r="AM369" s="270" t="s">
        <v>75</v>
      </c>
      <c r="AN369" s="270" t="s">
        <v>462</v>
      </c>
      <c r="AO369" s="270"/>
      <c r="AP369" s="270" t="s">
        <v>1094</v>
      </c>
      <c r="AQ369" s="354" t="s">
        <v>2068</v>
      </c>
      <c r="AR369" s="354" t="s">
        <v>2619</v>
      </c>
      <c r="AS369" s="356">
        <v>50000000</v>
      </c>
      <c r="AT369" s="360" t="s">
        <v>460</v>
      </c>
      <c r="AU369" s="54"/>
      <c r="AV369" s="54"/>
    </row>
    <row r="370" spans="1:48" s="40" customFormat="1" ht="154" x14ac:dyDescent="0.15">
      <c r="A370" s="302" t="s">
        <v>1256</v>
      </c>
      <c r="B370" s="213" t="s">
        <v>1298</v>
      </c>
      <c r="C370" s="213" t="s">
        <v>1388</v>
      </c>
      <c r="D370" s="172" t="s">
        <v>1144</v>
      </c>
      <c r="E370" s="174" t="s">
        <v>1144</v>
      </c>
      <c r="F370" s="209" t="s">
        <v>1144</v>
      </c>
      <c r="G370" s="230">
        <v>50000000</v>
      </c>
      <c r="H370" s="176" t="s">
        <v>54</v>
      </c>
      <c r="I370" s="176" t="s">
        <v>40</v>
      </c>
      <c r="J370" s="177" t="s">
        <v>124</v>
      </c>
      <c r="K370" s="178" t="s">
        <v>421</v>
      </c>
      <c r="L370" s="178"/>
      <c r="M370" s="178" t="s">
        <v>421</v>
      </c>
      <c r="N370" s="209" t="s">
        <v>1144</v>
      </c>
      <c r="O370" s="177"/>
      <c r="P370" s="429"/>
      <c r="Q370" s="172" t="s">
        <v>453</v>
      </c>
      <c r="R370" s="172" t="s">
        <v>1683</v>
      </c>
      <c r="S370" s="465" t="s">
        <v>889</v>
      </c>
      <c r="T370" s="349">
        <v>0</v>
      </c>
      <c r="U370" s="350">
        <f t="shared" si="49"/>
        <v>0</v>
      </c>
      <c r="V370" s="351"/>
      <c r="W370" s="351"/>
      <c r="X370" s="352"/>
      <c r="Y370" s="351"/>
      <c r="Z370" s="352"/>
      <c r="AA370" s="358" t="s">
        <v>1450</v>
      </c>
      <c r="AB370" s="270" t="s">
        <v>1450</v>
      </c>
      <c r="AC370" s="354" t="s">
        <v>54</v>
      </c>
      <c r="AD370" s="354" t="s">
        <v>54</v>
      </c>
      <c r="AE370" s="354" t="s">
        <v>459</v>
      </c>
      <c r="AF370" s="354" t="s">
        <v>2063</v>
      </c>
      <c r="AG370" s="354"/>
      <c r="AH370" s="270" t="s">
        <v>41</v>
      </c>
      <c r="AI370" s="270"/>
      <c r="AJ370" s="270"/>
      <c r="AK370" s="270" t="s">
        <v>1094</v>
      </c>
      <c r="AL370" s="270" t="s">
        <v>1447</v>
      </c>
      <c r="AM370" s="270" t="s">
        <v>74</v>
      </c>
      <c r="AN370" s="270"/>
      <c r="AO370" s="270"/>
      <c r="AP370" s="270" t="s">
        <v>1094</v>
      </c>
      <c r="AQ370" s="354"/>
      <c r="AR370" s="354" t="s">
        <v>2619</v>
      </c>
      <c r="AS370" s="349">
        <v>0</v>
      </c>
      <c r="AT370" s="360" t="s">
        <v>523</v>
      </c>
      <c r="AU370" s="54"/>
      <c r="AV370" s="54"/>
    </row>
    <row r="371" spans="1:48" s="40" customFormat="1" ht="154" x14ac:dyDescent="0.15">
      <c r="A371" s="302" t="s">
        <v>1256</v>
      </c>
      <c r="B371" s="213" t="s">
        <v>1298</v>
      </c>
      <c r="C371" s="213" t="s">
        <v>1388</v>
      </c>
      <c r="D371" s="172" t="s">
        <v>1144</v>
      </c>
      <c r="E371" s="174" t="s">
        <v>1144</v>
      </c>
      <c r="F371" s="209" t="s">
        <v>1144</v>
      </c>
      <c r="G371" s="231"/>
      <c r="H371" s="176" t="s">
        <v>54</v>
      </c>
      <c r="I371" s="176" t="s">
        <v>40</v>
      </c>
      <c r="J371" s="177" t="s">
        <v>124</v>
      </c>
      <c r="K371" s="178" t="s">
        <v>421</v>
      </c>
      <c r="L371" s="178"/>
      <c r="M371" s="178" t="s">
        <v>421</v>
      </c>
      <c r="N371" s="209" t="s">
        <v>1144</v>
      </c>
      <c r="O371" s="177"/>
      <c r="P371" s="429"/>
      <c r="Q371" s="172" t="s">
        <v>453</v>
      </c>
      <c r="R371" s="172" t="s">
        <v>1683</v>
      </c>
      <c r="S371" s="465" t="s">
        <v>890</v>
      </c>
      <c r="T371" s="349">
        <v>0</v>
      </c>
      <c r="U371" s="350">
        <f t="shared" si="49"/>
        <v>0</v>
      </c>
      <c r="V371" s="351"/>
      <c r="W371" s="351"/>
      <c r="X371" s="352"/>
      <c r="Y371" s="351"/>
      <c r="Z371" s="352"/>
      <c r="AA371" s="358" t="s">
        <v>1450</v>
      </c>
      <c r="AB371" s="270" t="s">
        <v>1450</v>
      </c>
      <c r="AC371" s="354" t="s">
        <v>54</v>
      </c>
      <c r="AD371" s="354" t="s">
        <v>54</v>
      </c>
      <c r="AE371" s="354" t="s">
        <v>459</v>
      </c>
      <c r="AF371" s="354" t="s">
        <v>2063</v>
      </c>
      <c r="AG371" s="354"/>
      <c r="AH371" s="270" t="s">
        <v>41</v>
      </c>
      <c r="AI371" s="270"/>
      <c r="AJ371" s="270"/>
      <c r="AK371" s="270" t="s">
        <v>1094</v>
      </c>
      <c r="AL371" s="270" t="s">
        <v>1447</v>
      </c>
      <c r="AM371" s="270" t="s">
        <v>74</v>
      </c>
      <c r="AN371" s="270"/>
      <c r="AO371" s="270"/>
      <c r="AP371" s="270" t="s">
        <v>1094</v>
      </c>
      <c r="AQ371" s="354"/>
      <c r="AR371" s="354" t="s">
        <v>2619</v>
      </c>
      <c r="AS371" s="349">
        <v>0</v>
      </c>
      <c r="AT371" s="360" t="s">
        <v>523</v>
      </c>
      <c r="AU371" s="54"/>
      <c r="AV371" s="54"/>
    </row>
    <row r="372" spans="1:48" s="40" customFormat="1" ht="154" x14ac:dyDescent="0.15">
      <c r="A372" s="302" t="s">
        <v>1256</v>
      </c>
      <c r="B372" s="213" t="s">
        <v>1298</v>
      </c>
      <c r="C372" s="213" t="s">
        <v>1388</v>
      </c>
      <c r="D372" s="172" t="s">
        <v>1144</v>
      </c>
      <c r="E372" s="174" t="s">
        <v>1144</v>
      </c>
      <c r="F372" s="209" t="s">
        <v>1144</v>
      </c>
      <c r="G372" s="231"/>
      <c r="H372" s="176" t="s">
        <v>54</v>
      </c>
      <c r="I372" s="176" t="s">
        <v>40</v>
      </c>
      <c r="J372" s="177" t="s">
        <v>124</v>
      </c>
      <c r="K372" s="178" t="s">
        <v>421</v>
      </c>
      <c r="L372" s="178"/>
      <c r="M372" s="178" t="s">
        <v>421</v>
      </c>
      <c r="N372" s="209" t="s">
        <v>1144</v>
      </c>
      <c r="O372" s="177"/>
      <c r="P372" s="429"/>
      <c r="Q372" s="172" t="s">
        <v>453</v>
      </c>
      <c r="R372" s="172" t="s">
        <v>1683</v>
      </c>
      <c r="S372" s="465" t="s">
        <v>891</v>
      </c>
      <c r="T372" s="349">
        <v>0</v>
      </c>
      <c r="U372" s="350">
        <f t="shared" si="49"/>
        <v>0</v>
      </c>
      <c r="V372" s="351"/>
      <c r="W372" s="351"/>
      <c r="X372" s="352"/>
      <c r="Y372" s="351"/>
      <c r="Z372" s="352"/>
      <c r="AA372" s="358" t="s">
        <v>1450</v>
      </c>
      <c r="AB372" s="270" t="s">
        <v>1450</v>
      </c>
      <c r="AC372" s="354" t="s">
        <v>54</v>
      </c>
      <c r="AD372" s="354" t="s">
        <v>54</v>
      </c>
      <c r="AE372" s="354" t="s">
        <v>459</v>
      </c>
      <c r="AF372" s="354" t="s">
        <v>2063</v>
      </c>
      <c r="AG372" s="354"/>
      <c r="AH372" s="270" t="s">
        <v>41</v>
      </c>
      <c r="AI372" s="270"/>
      <c r="AJ372" s="270"/>
      <c r="AK372" s="270" t="s">
        <v>1094</v>
      </c>
      <c r="AL372" s="270" t="s">
        <v>1447</v>
      </c>
      <c r="AM372" s="270" t="s">
        <v>75</v>
      </c>
      <c r="AN372" s="270"/>
      <c r="AO372" s="270"/>
      <c r="AP372" s="270" t="s">
        <v>1094</v>
      </c>
      <c r="AQ372" s="354"/>
      <c r="AR372" s="354" t="s">
        <v>2619</v>
      </c>
      <c r="AS372" s="349">
        <v>0</v>
      </c>
      <c r="AT372" s="360" t="s">
        <v>523</v>
      </c>
      <c r="AU372" s="54"/>
      <c r="AV372" s="54"/>
    </row>
    <row r="373" spans="1:48" s="40" customFormat="1" ht="154" x14ac:dyDescent="0.15">
      <c r="A373" s="302" t="s">
        <v>1256</v>
      </c>
      <c r="B373" s="213" t="s">
        <v>1298</v>
      </c>
      <c r="C373" s="213" t="s">
        <v>1388</v>
      </c>
      <c r="D373" s="172" t="s">
        <v>1144</v>
      </c>
      <c r="E373" s="174" t="s">
        <v>1144</v>
      </c>
      <c r="F373" s="209" t="s">
        <v>1144</v>
      </c>
      <c r="G373" s="231"/>
      <c r="H373" s="176" t="s">
        <v>54</v>
      </c>
      <c r="I373" s="176" t="s">
        <v>40</v>
      </c>
      <c r="J373" s="177" t="s">
        <v>124</v>
      </c>
      <c r="K373" s="178" t="s">
        <v>421</v>
      </c>
      <c r="L373" s="178"/>
      <c r="M373" s="178" t="s">
        <v>421</v>
      </c>
      <c r="N373" s="209" t="s">
        <v>1144</v>
      </c>
      <c r="O373" s="177"/>
      <c r="P373" s="429"/>
      <c r="Q373" s="172" t="s">
        <v>453</v>
      </c>
      <c r="R373" s="172" t="s">
        <v>1683</v>
      </c>
      <c r="S373" s="465" t="s">
        <v>892</v>
      </c>
      <c r="T373" s="349">
        <v>0</v>
      </c>
      <c r="U373" s="350">
        <f t="shared" si="49"/>
        <v>0</v>
      </c>
      <c r="V373" s="351"/>
      <c r="W373" s="351"/>
      <c r="X373" s="352"/>
      <c r="Y373" s="351"/>
      <c r="Z373" s="352"/>
      <c r="AA373" s="270" t="s">
        <v>1518</v>
      </c>
      <c r="AB373" s="353">
        <v>600000</v>
      </c>
      <c r="AC373" s="354" t="s">
        <v>54</v>
      </c>
      <c r="AD373" s="354" t="s">
        <v>54</v>
      </c>
      <c r="AE373" s="354" t="s">
        <v>459</v>
      </c>
      <c r="AF373" s="354" t="s">
        <v>2063</v>
      </c>
      <c r="AG373" s="354"/>
      <c r="AH373" s="270" t="s">
        <v>41</v>
      </c>
      <c r="AI373" s="270"/>
      <c r="AJ373" s="270"/>
      <c r="AK373" s="270" t="s">
        <v>1094</v>
      </c>
      <c r="AL373" s="270" t="s">
        <v>1446</v>
      </c>
      <c r="AM373" s="270" t="s">
        <v>75</v>
      </c>
      <c r="AN373" s="270"/>
      <c r="AO373" s="270"/>
      <c r="AP373" s="270" t="s">
        <v>1094</v>
      </c>
      <c r="AQ373" s="354"/>
      <c r="AR373" s="354" t="s">
        <v>2619</v>
      </c>
      <c r="AS373" s="349">
        <v>0</v>
      </c>
      <c r="AT373" s="360" t="s">
        <v>523</v>
      </c>
      <c r="AU373" s="54"/>
      <c r="AV373" s="54"/>
    </row>
    <row r="374" spans="1:48" s="40" customFormat="1" ht="154" x14ac:dyDescent="0.15">
      <c r="A374" s="302" t="s">
        <v>1256</v>
      </c>
      <c r="B374" s="213" t="s">
        <v>1298</v>
      </c>
      <c r="C374" s="213" t="s">
        <v>1388</v>
      </c>
      <c r="D374" s="172" t="s">
        <v>1144</v>
      </c>
      <c r="E374" s="174" t="s">
        <v>1144</v>
      </c>
      <c r="F374" s="209" t="s">
        <v>1144</v>
      </c>
      <c r="G374" s="231"/>
      <c r="H374" s="176" t="s">
        <v>54</v>
      </c>
      <c r="I374" s="176" t="s">
        <v>40</v>
      </c>
      <c r="J374" s="177" t="s">
        <v>124</v>
      </c>
      <c r="K374" s="178" t="s">
        <v>421</v>
      </c>
      <c r="L374" s="178"/>
      <c r="M374" s="178" t="s">
        <v>421</v>
      </c>
      <c r="N374" s="209" t="s">
        <v>1144</v>
      </c>
      <c r="O374" s="177"/>
      <c r="P374" s="429"/>
      <c r="Q374" s="172" t="s">
        <v>453</v>
      </c>
      <c r="R374" s="172" t="s">
        <v>1683</v>
      </c>
      <c r="S374" s="465" t="s">
        <v>893</v>
      </c>
      <c r="T374" s="349">
        <v>0</v>
      </c>
      <c r="U374" s="350">
        <f t="shared" si="49"/>
        <v>0</v>
      </c>
      <c r="V374" s="351"/>
      <c r="W374" s="351"/>
      <c r="X374" s="352"/>
      <c r="Y374" s="351"/>
      <c r="Z374" s="352"/>
      <c r="AA374" s="358" t="s">
        <v>1450</v>
      </c>
      <c r="AB374" s="270" t="s">
        <v>1450</v>
      </c>
      <c r="AC374" s="354" t="s">
        <v>54</v>
      </c>
      <c r="AD374" s="354" t="s">
        <v>54</v>
      </c>
      <c r="AE374" s="354" t="s">
        <v>459</v>
      </c>
      <c r="AF374" s="354" t="s">
        <v>2063</v>
      </c>
      <c r="AG374" s="354"/>
      <c r="AH374" s="270" t="s">
        <v>41</v>
      </c>
      <c r="AI374" s="270"/>
      <c r="AJ374" s="270"/>
      <c r="AK374" s="270" t="s">
        <v>1094</v>
      </c>
      <c r="AL374" s="270" t="s">
        <v>1447</v>
      </c>
      <c r="AM374" s="270" t="s">
        <v>75</v>
      </c>
      <c r="AN374" s="270"/>
      <c r="AO374" s="270"/>
      <c r="AP374" s="270" t="s">
        <v>1094</v>
      </c>
      <c r="AQ374" s="354"/>
      <c r="AR374" s="354" t="s">
        <v>2619</v>
      </c>
      <c r="AS374" s="349">
        <v>0</v>
      </c>
      <c r="AT374" s="360" t="s">
        <v>523</v>
      </c>
      <c r="AU374" s="54"/>
      <c r="AV374" s="54"/>
    </row>
    <row r="375" spans="1:48" s="40" customFormat="1" ht="154" x14ac:dyDescent="0.15">
      <c r="A375" s="302" t="s">
        <v>1256</v>
      </c>
      <c r="B375" s="213" t="s">
        <v>1298</v>
      </c>
      <c r="C375" s="213" t="s">
        <v>1388</v>
      </c>
      <c r="D375" s="172" t="s">
        <v>1144</v>
      </c>
      <c r="E375" s="174" t="s">
        <v>1144</v>
      </c>
      <c r="F375" s="209" t="s">
        <v>1144</v>
      </c>
      <c r="G375" s="231"/>
      <c r="H375" s="176" t="s">
        <v>54</v>
      </c>
      <c r="I375" s="176" t="s">
        <v>40</v>
      </c>
      <c r="J375" s="177" t="s">
        <v>124</v>
      </c>
      <c r="K375" s="178" t="s">
        <v>421</v>
      </c>
      <c r="L375" s="178"/>
      <c r="M375" s="178" t="s">
        <v>421</v>
      </c>
      <c r="N375" s="209" t="s">
        <v>1144</v>
      </c>
      <c r="O375" s="177"/>
      <c r="P375" s="429"/>
      <c r="Q375" s="172" t="s">
        <v>453</v>
      </c>
      <c r="R375" s="172" t="s">
        <v>1683</v>
      </c>
      <c r="S375" s="465" t="s">
        <v>894</v>
      </c>
      <c r="T375" s="349">
        <v>0</v>
      </c>
      <c r="U375" s="350">
        <f t="shared" si="49"/>
        <v>0</v>
      </c>
      <c r="V375" s="351"/>
      <c r="W375" s="351"/>
      <c r="X375" s="352"/>
      <c r="Y375" s="351"/>
      <c r="Z375" s="352"/>
      <c r="AA375" s="270" t="s">
        <v>1518</v>
      </c>
      <c r="AB375" s="353">
        <v>600000</v>
      </c>
      <c r="AC375" s="354" t="s">
        <v>54</v>
      </c>
      <c r="AD375" s="354" t="s">
        <v>54</v>
      </c>
      <c r="AE375" s="354" t="s">
        <v>459</v>
      </c>
      <c r="AF375" s="354" t="s">
        <v>2063</v>
      </c>
      <c r="AG375" s="354"/>
      <c r="AH375" s="270" t="s">
        <v>41</v>
      </c>
      <c r="AI375" s="270"/>
      <c r="AJ375" s="270"/>
      <c r="AK375" s="270" t="s">
        <v>1094</v>
      </c>
      <c r="AL375" s="270" t="s">
        <v>1446</v>
      </c>
      <c r="AM375" s="270" t="s">
        <v>75</v>
      </c>
      <c r="AN375" s="270"/>
      <c r="AO375" s="270"/>
      <c r="AP375" s="270" t="s">
        <v>1094</v>
      </c>
      <c r="AQ375" s="354"/>
      <c r="AR375" s="354" t="s">
        <v>2619</v>
      </c>
      <c r="AS375" s="349">
        <v>0</v>
      </c>
      <c r="AT375" s="360" t="s">
        <v>523</v>
      </c>
      <c r="AU375" s="54"/>
      <c r="AV375" s="54"/>
    </row>
    <row r="376" spans="1:48" s="40" customFormat="1" ht="154" x14ac:dyDescent="0.15">
      <c r="A376" s="302" t="s">
        <v>1256</v>
      </c>
      <c r="B376" s="213" t="s">
        <v>1298</v>
      </c>
      <c r="C376" s="213" t="s">
        <v>1388</v>
      </c>
      <c r="D376" s="172" t="s">
        <v>1144</v>
      </c>
      <c r="E376" s="174" t="s">
        <v>1144</v>
      </c>
      <c r="F376" s="209" t="s">
        <v>1144</v>
      </c>
      <c r="G376" s="231"/>
      <c r="H376" s="176" t="s">
        <v>54</v>
      </c>
      <c r="I376" s="176" t="s">
        <v>40</v>
      </c>
      <c r="J376" s="177" t="s">
        <v>124</v>
      </c>
      <c r="K376" s="178" t="s">
        <v>421</v>
      </c>
      <c r="L376" s="178"/>
      <c r="M376" s="178" t="s">
        <v>421</v>
      </c>
      <c r="N376" s="209" t="s">
        <v>1144</v>
      </c>
      <c r="O376" s="177"/>
      <c r="P376" s="429"/>
      <c r="Q376" s="172" t="s">
        <v>453</v>
      </c>
      <c r="R376" s="172" t="s">
        <v>1683</v>
      </c>
      <c r="S376" s="465" t="s">
        <v>895</v>
      </c>
      <c r="T376" s="349">
        <v>0</v>
      </c>
      <c r="U376" s="350">
        <f t="shared" si="49"/>
        <v>0</v>
      </c>
      <c r="V376" s="351"/>
      <c r="W376" s="351"/>
      <c r="X376" s="352"/>
      <c r="Y376" s="351"/>
      <c r="Z376" s="352"/>
      <c r="AA376" s="358" t="s">
        <v>1450</v>
      </c>
      <c r="AB376" s="270" t="s">
        <v>1450</v>
      </c>
      <c r="AC376" s="354" t="s">
        <v>54</v>
      </c>
      <c r="AD376" s="354" t="s">
        <v>54</v>
      </c>
      <c r="AE376" s="354" t="s">
        <v>459</v>
      </c>
      <c r="AF376" s="354" t="s">
        <v>2063</v>
      </c>
      <c r="AG376" s="354"/>
      <c r="AH376" s="270" t="s">
        <v>41</v>
      </c>
      <c r="AI376" s="270"/>
      <c r="AJ376" s="270"/>
      <c r="AK376" s="270" t="s">
        <v>1094</v>
      </c>
      <c r="AL376" s="270" t="s">
        <v>1447</v>
      </c>
      <c r="AM376" s="270" t="s">
        <v>75</v>
      </c>
      <c r="AN376" s="270"/>
      <c r="AO376" s="270"/>
      <c r="AP376" s="270" t="s">
        <v>1094</v>
      </c>
      <c r="AQ376" s="354"/>
      <c r="AR376" s="354" t="s">
        <v>2619</v>
      </c>
      <c r="AS376" s="349">
        <v>0</v>
      </c>
      <c r="AT376" s="360" t="s">
        <v>523</v>
      </c>
      <c r="AU376" s="54"/>
      <c r="AV376" s="54"/>
    </row>
    <row r="377" spans="1:48" s="40" customFormat="1" ht="154" x14ac:dyDescent="0.15">
      <c r="A377" s="302" t="s">
        <v>1256</v>
      </c>
      <c r="B377" s="213" t="s">
        <v>1298</v>
      </c>
      <c r="C377" s="213" t="s">
        <v>1388</v>
      </c>
      <c r="D377" s="172" t="s">
        <v>1144</v>
      </c>
      <c r="E377" s="174" t="s">
        <v>1144</v>
      </c>
      <c r="F377" s="209" t="s">
        <v>1144</v>
      </c>
      <c r="G377" s="231"/>
      <c r="H377" s="176" t="s">
        <v>54</v>
      </c>
      <c r="I377" s="176" t="s">
        <v>40</v>
      </c>
      <c r="J377" s="177" t="s">
        <v>124</v>
      </c>
      <c r="K377" s="178" t="s">
        <v>421</v>
      </c>
      <c r="L377" s="178"/>
      <c r="M377" s="178" t="s">
        <v>421</v>
      </c>
      <c r="N377" s="209" t="s">
        <v>1144</v>
      </c>
      <c r="O377" s="177"/>
      <c r="P377" s="429"/>
      <c r="Q377" s="172" t="s">
        <v>453</v>
      </c>
      <c r="R377" s="172" t="s">
        <v>1683</v>
      </c>
      <c r="S377" s="465" t="s">
        <v>896</v>
      </c>
      <c r="T377" s="349">
        <v>0</v>
      </c>
      <c r="U377" s="350">
        <f t="shared" si="49"/>
        <v>0</v>
      </c>
      <c r="V377" s="351"/>
      <c r="W377" s="351"/>
      <c r="X377" s="352"/>
      <c r="Y377" s="351"/>
      <c r="Z377" s="352"/>
      <c r="AA377" s="270" t="s">
        <v>1603</v>
      </c>
      <c r="AB377" s="353">
        <v>600000</v>
      </c>
      <c r="AC377" s="354" t="s">
        <v>54</v>
      </c>
      <c r="AD377" s="354" t="s">
        <v>54</v>
      </c>
      <c r="AE377" s="354" t="s">
        <v>459</v>
      </c>
      <c r="AF377" s="354" t="s">
        <v>2063</v>
      </c>
      <c r="AG377" s="354"/>
      <c r="AH377" s="270" t="s">
        <v>41</v>
      </c>
      <c r="AI377" s="270"/>
      <c r="AJ377" s="270"/>
      <c r="AK377" s="270" t="s">
        <v>1094</v>
      </c>
      <c r="AL377" s="270" t="s">
        <v>1446</v>
      </c>
      <c r="AM377" s="270" t="s">
        <v>75</v>
      </c>
      <c r="AN377" s="270"/>
      <c r="AO377" s="270"/>
      <c r="AP377" s="270" t="s">
        <v>1094</v>
      </c>
      <c r="AQ377" s="354"/>
      <c r="AR377" s="354" t="s">
        <v>2619</v>
      </c>
      <c r="AS377" s="349">
        <v>0</v>
      </c>
      <c r="AT377" s="360" t="s">
        <v>523</v>
      </c>
      <c r="AU377" s="54"/>
      <c r="AV377" s="54"/>
    </row>
    <row r="378" spans="1:48" s="40" customFormat="1" ht="154" x14ac:dyDescent="0.15">
      <c r="A378" s="302" t="s">
        <v>1256</v>
      </c>
      <c r="B378" s="213" t="s">
        <v>1298</v>
      </c>
      <c r="C378" s="213" t="s">
        <v>1388</v>
      </c>
      <c r="D378" s="172" t="s">
        <v>1144</v>
      </c>
      <c r="E378" s="174" t="s">
        <v>1144</v>
      </c>
      <c r="F378" s="209" t="s">
        <v>1144</v>
      </c>
      <c r="G378" s="231"/>
      <c r="H378" s="176" t="s">
        <v>54</v>
      </c>
      <c r="I378" s="176" t="s">
        <v>40</v>
      </c>
      <c r="J378" s="177" t="s">
        <v>124</v>
      </c>
      <c r="K378" s="178" t="s">
        <v>421</v>
      </c>
      <c r="L378" s="178"/>
      <c r="M378" s="178" t="s">
        <v>421</v>
      </c>
      <c r="N378" s="209" t="s">
        <v>1144</v>
      </c>
      <c r="O378" s="177"/>
      <c r="P378" s="429"/>
      <c r="Q378" s="172" t="s">
        <v>453</v>
      </c>
      <c r="R378" s="172" t="s">
        <v>1683</v>
      </c>
      <c r="S378" s="465" t="s">
        <v>897</v>
      </c>
      <c r="T378" s="349">
        <v>0</v>
      </c>
      <c r="U378" s="350">
        <f t="shared" si="49"/>
        <v>0</v>
      </c>
      <c r="V378" s="351"/>
      <c r="W378" s="351"/>
      <c r="X378" s="352"/>
      <c r="Y378" s="351"/>
      <c r="Z378" s="352"/>
      <c r="AA378" s="270" t="s">
        <v>1634</v>
      </c>
      <c r="AB378" s="353">
        <v>600000</v>
      </c>
      <c r="AC378" s="354" t="s">
        <v>54</v>
      </c>
      <c r="AD378" s="354" t="s">
        <v>54</v>
      </c>
      <c r="AE378" s="354" t="s">
        <v>459</v>
      </c>
      <c r="AF378" s="354" t="s">
        <v>2063</v>
      </c>
      <c r="AG378" s="354"/>
      <c r="AH378" s="270" t="s">
        <v>41</v>
      </c>
      <c r="AI378" s="270"/>
      <c r="AJ378" s="270"/>
      <c r="AK378" s="270" t="s">
        <v>1094</v>
      </c>
      <c r="AL378" s="270" t="s">
        <v>1446</v>
      </c>
      <c r="AM378" s="270" t="s">
        <v>75</v>
      </c>
      <c r="AN378" s="270"/>
      <c r="AO378" s="270"/>
      <c r="AP378" s="270" t="s">
        <v>1094</v>
      </c>
      <c r="AQ378" s="354"/>
      <c r="AR378" s="354" t="s">
        <v>2619</v>
      </c>
      <c r="AS378" s="349">
        <v>0</v>
      </c>
      <c r="AT378" s="360" t="s">
        <v>523</v>
      </c>
      <c r="AU378" s="54"/>
      <c r="AV378" s="54"/>
    </row>
    <row r="379" spans="1:48" s="40" customFormat="1" ht="154" x14ac:dyDescent="0.15">
      <c r="A379" s="302" t="s">
        <v>1256</v>
      </c>
      <c r="B379" s="213" t="s">
        <v>1298</v>
      </c>
      <c r="C379" s="213" t="s">
        <v>1388</v>
      </c>
      <c r="D379" s="172" t="s">
        <v>1144</v>
      </c>
      <c r="E379" s="174" t="s">
        <v>1144</v>
      </c>
      <c r="F379" s="209" t="s">
        <v>1144</v>
      </c>
      <c r="G379" s="231"/>
      <c r="H379" s="176" t="s">
        <v>54</v>
      </c>
      <c r="I379" s="176" t="s">
        <v>40</v>
      </c>
      <c r="J379" s="177" t="s">
        <v>124</v>
      </c>
      <c r="K379" s="178" t="s">
        <v>421</v>
      </c>
      <c r="L379" s="178"/>
      <c r="M379" s="178" t="s">
        <v>421</v>
      </c>
      <c r="N379" s="209" t="s">
        <v>1144</v>
      </c>
      <c r="O379" s="177"/>
      <c r="P379" s="429"/>
      <c r="Q379" s="172" t="s">
        <v>453</v>
      </c>
      <c r="R379" s="172" t="s">
        <v>1683</v>
      </c>
      <c r="S379" s="465" t="s">
        <v>898</v>
      </c>
      <c r="T379" s="349">
        <v>0</v>
      </c>
      <c r="U379" s="350">
        <f t="shared" si="49"/>
        <v>0</v>
      </c>
      <c r="V379" s="351"/>
      <c r="W379" s="351"/>
      <c r="X379" s="352"/>
      <c r="Y379" s="351"/>
      <c r="Z379" s="352"/>
      <c r="AA379" s="358" t="s">
        <v>1450</v>
      </c>
      <c r="AB379" s="270" t="s">
        <v>1450</v>
      </c>
      <c r="AC379" s="354" t="s">
        <v>54</v>
      </c>
      <c r="AD379" s="354" t="s">
        <v>54</v>
      </c>
      <c r="AE379" s="354" t="s">
        <v>459</v>
      </c>
      <c r="AF379" s="354" t="s">
        <v>2063</v>
      </c>
      <c r="AG379" s="354"/>
      <c r="AH379" s="270" t="s">
        <v>41</v>
      </c>
      <c r="AI379" s="270"/>
      <c r="AJ379" s="270"/>
      <c r="AK379" s="270" t="s">
        <v>1094</v>
      </c>
      <c r="AL379" s="270" t="s">
        <v>1447</v>
      </c>
      <c r="AM379" s="270" t="s">
        <v>75</v>
      </c>
      <c r="AN379" s="270"/>
      <c r="AO379" s="270"/>
      <c r="AP379" s="270" t="s">
        <v>1094</v>
      </c>
      <c r="AQ379" s="354"/>
      <c r="AR379" s="354" t="s">
        <v>2619</v>
      </c>
      <c r="AS379" s="349">
        <v>0</v>
      </c>
      <c r="AT379" s="360" t="s">
        <v>523</v>
      </c>
      <c r="AU379" s="54"/>
      <c r="AV379" s="54"/>
    </row>
    <row r="380" spans="1:48" s="40" customFormat="1" ht="154" x14ac:dyDescent="0.15">
      <c r="A380" s="302" t="s">
        <v>1256</v>
      </c>
      <c r="B380" s="213" t="s">
        <v>1298</v>
      </c>
      <c r="C380" s="213" t="s">
        <v>1388</v>
      </c>
      <c r="D380" s="172" t="s">
        <v>1144</v>
      </c>
      <c r="E380" s="174" t="s">
        <v>1144</v>
      </c>
      <c r="F380" s="209" t="s">
        <v>1144</v>
      </c>
      <c r="G380" s="231"/>
      <c r="H380" s="176" t="s">
        <v>54</v>
      </c>
      <c r="I380" s="176" t="s">
        <v>40</v>
      </c>
      <c r="J380" s="177" t="s">
        <v>124</v>
      </c>
      <c r="K380" s="178" t="s">
        <v>421</v>
      </c>
      <c r="L380" s="178"/>
      <c r="M380" s="178" t="s">
        <v>421</v>
      </c>
      <c r="N380" s="209" t="s">
        <v>1144</v>
      </c>
      <c r="O380" s="177"/>
      <c r="P380" s="429"/>
      <c r="Q380" s="172" t="s">
        <v>453</v>
      </c>
      <c r="R380" s="172" t="s">
        <v>1683</v>
      </c>
      <c r="S380" s="465" t="s">
        <v>899</v>
      </c>
      <c r="T380" s="349">
        <v>0</v>
      </c>
      <c r="U380" s="350">
        <f t="shared" si="49"/>
        <v>0</v>
      </c>
      <c r="V380" s="351"/>
      <c r="W380" s="351"/>
      <c r="X380" s="352"/>
      <c r="Y380" s="351"/>
      <c r="Z380" s="352"/>
      <c r="AA380" s="358" t="s">
        <v>1450</v>
      </c>
      <c r="AB380" s="270" t="s">
        <v>1450</v>
      </c>
      <c r="AC380" s="354" t="s">
        <v>54</v>
      </c>
      <c r="AD380" s="354" t="s">
        <v>54</v>
      </c>
      <c r="AE380" s="354" t="s">
        <v>459</v>
      </c>
      <c r="AF380" s="354" t="s">
        <v>2063</v>
      </c>
      <c r="AG380" s="354"/>
      <c r="AH380" s="270" t="s">
        <v>41</v>
      </c>
      <c r="AI380" s="270"/>
      <c r="AJ380" s="270"/>
      <c r="AK380" s="270" t="s">
        <v>1094</v>
      </c>
      <c r="AL380" s="270" t="s">
        <v>1447</v>
      </c>
      <c r="AM380" s="270" t="s">
        <v>74</v>
      </c>
      <c r="AN380" s="270"/>
      <c r="AO380" s="270"/>
      <c r="AP380" s="270" t="s">
        <v>1094</v>
      </c>
      <c r="AQ380" s="354"/>
      <c r="AR380" s="354" t="s">
        <v>2619</v>
      </c>
      <c r="AS380" s="349">
        <v>0</v>
      </c>
      <c r="AT380" s="360" t="s">
        <v>523</v>
      </c>
      <c r="AU380" s="54"/>
      <c r="AV380" s="54"/>
    </row>
    <row r="381" spans="1:48" s="40" customFormat="1" ht="154" x14ac:dyDescent="0.15">
      <c r="A381" s="302" t="s">
        <v>1256</v>
      </c>
      <c r="B381" s="213" t="s">
        <v>1298</v>
      </c>
      <c r="C381" s="213" t="s">
        <v>1388</v>
      </c>
      <c r="D381" s="172" t="s">
        <v>1144</v>
      </c>
      <c r="E381" s="174" t="s">
        <v>1144</v>
      </c>
      <c r="F381" s="209" t="s">
        <v>1144</v>
      </c>
      <c r="G381" s="231"/>
      <c r="H381" s="176" t="s">
        <v>54</v>
      </c>
      <c r="I381" s="176" t="s">
        <v>40</v>
      </c>
      <c r="J381" s="177" t="s">
        <v>124</v>
      </c>
      <c r="K381" s="178" t="s">
        <v>421</v>
      </c>
      <c r="L381" s="178"/>
      <c r="M381" s="178" t="s">
        <v>421</v>
      </c>
      <c r="N381" s="209" t="s">
        <v>1144</v>
      </c>
      <c r="O381" s="177"/>
      <c r="P381" s="429"/>
      <c r="Q381" s="172" t="s">
        <v>453</v>
      </c>
      <c r="R381" s="172" t="s">
        <v>1683</v>
      </c>
      <c r="S381" s="465" t="s">
        <v>900</v>
      </c>
      <c r="T381" s="349">
        <v>0</v>
      </c>
      <c r="U381" s="350">
        <f t="shared" si="49"/>
        <v>0</v>
      </c>
      <c r="V381" s="351"/>
      <c r="W381" s="351"/>
      <c r="X381" s="352"/>
      <c r="Y381" s="351"/>
      <c r="Z381" s="352"/>
      <c r="AA381" s="358" t="s">
        <v>1450</v>
      </c>
      <c r="AB381" s="270" t="s">
        <v>1450</v>
      </c>
      <c r="AC381" s="354" t="s">
        <v>54</v>
      </c>
      <c r="AD381" s="354" t="s">
        <v>54</v>
      </c>
      <c r="AE381" s="354" t="s">
        <v>459</v>
      </c>
      <c r="AF381" s="354" t="s">
        <v>2063</v>
      </c>
      <c r="AG381" s="354"/>
      <c r="AH381" s="270" t="s">
        <v>41</v>
      </c>
      <c r="AI381" s="270"/>
      <c r="AJ381" s="270"/>
      <c r="AK381" s="270" t="s">
        <v>1094</v>
      </c>
      <c r="AL381" s="270" t="s">
        <v>1447</v>
      </c>
      <c r="AM381" s="270" t="s">
        <v>74</v>
      </c>
      <c r="AN381" s="270"/>
      <c r="AO381" s="270"/>
      <c r="AP381" s="270" t="s">
        <v>1094</v>
      </c>
      <c r="AQ381" s="354"/>
      <c r="AR381" s="354" t="s">
        <v>2619</v>
      </c>
      <c r="AS381" s="349">
        <v>0</v>
      </c>
      <c r="AT381" s="360" t="s">
        <v>523</v>
      </c>
      <c r="AU381" s="54"/>
      <c r="AV381" s="54"/>
    </row>
    <row r="382" spans="1:48" s="40" customFormat="1" ht="154" x14ac:dyDescent="0.15">
      <c r="A382" s="302" t="s">
        <v>1256</v>
      </c>
      <c r="B382" s="213" t="s">
        <v>1298</v>
      </c>
      <c r="C382" s="213" t="s">
        <v>1388</v>
      </c>
      <c r="D382" s="172" t="s">
        <v>1144</v>
      </c>
      <c r="E382" s="174" t="s">
        <v>1144</v>
      </c>
      <c r="F382" s="209" t="s">
        <v>1144</v>
      </c>
      <c r="G382" s="231"/>
      <c r="H382" s="176" t="s">
        <v>54</v>
      </c>
      <c r="I382" s="176" t="s">
        <v>40</v>
      </c>
      <c r="J382" s="177" t="s">
        <v>124</v>
      </c>
      <c r="K382" s="178" t="s">
        <v>421</v>
      </c>
      <c r="L382" s="178"/>
      <c r="M382" s="178" t="s">
        <v>421</v>
      </c>
      <c r="N382" s="209" t="s">
        <v>1144</v>
      </c>
      <c r="O382" s="177"/>
      <c r="P382" s="429"/>
      <c r="Q382" s="172" t="s">
        <v>453</v>
      </c>
      <c r="R382" s="172" t="s">
        <v>1683</v>
      </c>
      <c r="S382" s="465" t="s">
        <v>901</v>
      </c>
      <c r="T382" s="349">
        <v>0</v>
      </c>
      <c r="U382" s="350">
        <f t="shared" si="49"/>
        <v>0</v>
      </c>
      <c r="V382" s="351"/>
      <c r="W382" s="351"/>
      <c r="X382" s="352"/>
      <c r="Y382" s="351"/>
      <c r="Z382" s="352"/>
      <c r="AA382" s="358" t="s">
        <v>1450</v>
      </c>
      <c r="AB382" s="270" t="s">
        <v>1450</v>
      </c>
      <c r="AC382" s="354" t="s">
        <v>54</v>
      </c>
      <c r="AD382" s="354" t="s">
        <v>54</v>
      </c>
      <c r="AE382" s="354" t="s">
        <v>459</v>
      </c>
      <c r="AF382" s="354" t="s">
        <v>2063</v>
      </c>
      <c r="AG382" s="354"/>
      <c r="AH382" s="270" t="s">
        <v>41</v>
      </c>
      <c r="AI382" s="270"/>
      <c r="AJ382" s="270"/>
      <c r="AK382" s="270" t="s">
        <v>1094</v>
      </c>
      <c r="AL382" s="270" t="s">
        <v>1447</v>
      </c>
      <c r="AM382" s="270" t="s">
        <v>74</v>
      </c>
      <c r="AN382" s="270"/>
      <c r="AO382" s="270"/>
      <c r="AP382" s="270" t="s">
        <v>1094</v>
      </c>
      <c r="AQ382" s="354"/>
      <c r="AR382" s="354" t="s">
        <v>2619</v>
      </c>
      <c r="AS382" s="349">
        <v>0</v>
      </c>
      <c r="AT382" s="360" t="s">
        <v>523</v>
      </c>
      <c r="AU382" s="54"/>
      <c r="AV382" s="54"/>
    </row>
    <row r="383" spans="1:48" s="40" customFormat="1" ht="154" x14ac:dyDescent="0.15">
      <c r="A383" s="302" t="s">
        <v>1256</v>
      </c>
      <c r="B383" s="213" t="s">
        <v>1298</v>
      </c>
      <c r="C383" s="213" t="s">
        <v>1388</v>
      </c>
      <c r="D383" s="172" t="s">
        <v>1144</v>
      </c>
      <c r="E383" s="174" t="s">
        <v>1144</v>
      </c>
      <c r="F383" s="209" t="s">
        <v>1144</v>
      </c>
      <c r="G383" s="231"/>
      <c r="H383" s="176" t="s">
        <v>54</v>
      </c>
      <c r="I383" s="176" t="s">
        <v>40</v>
      </c>
      <c r="J383" s="177" t="s">
        <v>124</v>
      </c>
      <c r="K383" s="178" t="s">
        <v>421</v>
      </c>
      <c r="L383" s="178"/>
      <c r="M383" s="178" t="s">
        <v>421</v>
      </c>
      <c r="N383" s="209" t="s">
        <v>1144</v>
      </c>
      <c r="O383" s="177"/>
      <c r="P383" s="429"/>
      <c r="Q383" s="172" t="s">
        <v>453</v>
      </c>
      <c r="R383" s="172" t="s">
        <v>1683</v>
      </c>
      <c r="S383" s="465" t="s">
        <v>902</v>
      </c>
      <c r="T383" s="349">
        <v>0</v>
      </c>
      <c r="U383" s="350">
        <f t="shared" si="49"/>
        <v>0</v>
      </c>
      <c r="V383" s="351"/>
      <c r="W383" s="351"/>
      <c r="X383" s="352"/>
      <c r="Y383" s="351"/>
      <c r="Z383" s="352"/>
      <c r="AA383" s="358" t="s">
        <v>1450</v>
      </c>
      <c r="AB383" s="270" t="s">
        <v>1450</v>
      </c>
      <c r="AC383" s="354" t="s">
        <v>54</v>
      </c>
      <c r="AD383" s="354" t="s">
        <v>54</v>
      </c>
      <c r="AE383" s="354" t="s">
        <v>459</v>
      </c>
      <c r="AF383" s="354" t="s">
        <v>2063</v>
      </c>
      <c r="AG383" s="354"/>
      <c r="AH383" s="270" t="s">
        <v>41</v>
      </c>
      <c r="AI383" s="270"/>
      <c r="AJ383" s="270"/>
      <c r="AK383" s="270" t="s">
        <v>1094</v>
      </c>
      <c r="AL383" s="270" t="s">
        <v>1447</v>
      </c>
      <c r="AM383" s="270" t="s">
        <v>75</v>
      </c>
      <c r="AN383" s="270"/>
      <c r="AO383" s="270"/>
      <c r="AP383" s="270" t="s">
        <v>1094</v>
      </c>
      <c r="AQ383" s="354"/>
      <c r="AR383" s="354" t="s">
        <v>2619</v>
      </c>
      <c r="AS383" s="349">
        <v>0</v>
      </c>
      <c r="AT383" s="360" t="s">
        <v>523</v>
      </c>
      <c r="AU383" s="54"/>
      <c r="AV383" s="54"/>
    </row>
    <row r="384" spans="1:48" s="40" customFormat="1" ht="154" x14ac:dyDescent="0.15">
      <c r="A384" s="302" t="s">
        <v>1256</v>
      </c>
      <c r="B384" s="213" t="s">
        <v>1298</v>
      </c>
      <c r="C384" s="213" t="s">
        <v>1388</v>
      </c>
      <c r="D384" s="172" t="s">
        <v>1144</v>
      </c>
      <c r="E384" s="174" t="s">
        <v>1144</v>
      </c>
      <c r="F384" s="209" t="s">
        <v>1144</v>
      </c>
      <c r="G384" s="231"/>
      <c r="H384" s="176" t="s">
        <v>54</v>
      </c>
      <c r="I384" s="176" t="s">
        <v>40</v>
      </c>
      <c r="J384" s="177" t="s">
        <v>124</v>
      </c>
      <c r="K384" s="178" t="s">
        <v>421</v>
      </c>
      <c r="L384" s="178"/>
      <c r="M384" s="178" t="s">
        <v>421</v>
      </c>
      <c r="N384" s="209" t="s">
        <v>1144</v>
      </c>
      <c r="O384" s="177"/>
      <c r="P384" s="429"/>
      <c r="Q384" s="172" t="s">
        <v>453</v>
      </c>
      <c r="R384" s="172" t="s">
        <v>1683</v>
      </c>
      <c r="S384" s="465" t="s">
        <v>903</v>
      </c>
      <c r="T384" s="349">
        <v>0</v>
      </c>
      <c r="U384" s="350">
        <f t="shared" si="49"/>
        <v>0</v>
      </c>
      <c r="V384" s="351"/>
      <c r="W384" s="351"/>
      <c r="X384" s="352"/>
      <c r="Y384" s="351"/>
      <c r="Z384" s="352"/>
      <c r="AA384" s="358" t="s">
        <v>1450</v>
      </c>
      <c r="AB384" s="270" t="s">
        <v>1450</v>
      </c>
      <c r="AC384" s="354" t="s">
        <v>54</v>
      </c>
      <c r="AD384" s="354" t="s">
        <v>54</v>
      </c>
      <c r="AE384" s="354" t="s">
        <v>459</v>
      </c>
      <c r="AF384" s="354" t="s">
        <v>2063</v>
      </c>
      <c r="AG384" s="354"/>
      <c r="AH384" s="270" t="s">
        <v>41</v>
      </c>
      <c r="AI384" s="270"/>
      <c r="AJ384" s="270"/>
      <c r="AK384" s="270" t="s">
        <v>1094</v>
      </c>
      <c r="AL384" s="270" t="s">
        <v>1447</v>
      </c>
      <c r="AM384" s="270" t="s">
        <v>75</v>
      </c>
      <c r="AN384" s="270"/>
      <c r="AO384" s="270"/>
      <c r="AP384" s="270" t="s">
        <v>1094</v>
      </c>
      <c r="AQ384" s="354"/>
      <c r="AR384" s="354" t="s">
        <v>2619</v>
      </c>
      <c r="AS384" s="349">
        <v>0</v>
      </c>
      <c r="AT384" s="360" t="s">
        <v>523</v>
      </c>
      <c r="AU384" s="54"/>
      <c r="AV384" s="54"/>
    </row>
    <row r="385" spans="1:48" s="40" customFormat="1" ht="154" x14ac:dyDescent="0.15">
      <c r="A385" s="302" t="s">
        <v>1256</v>
      </c>
      <c r="B385" s="213" t="s">
        <v>1298</v>
      </c>
      <c r="C385" s="213" t="s">
        <v>1388</v>
      </c>
      <c r="D385" s="172" t="s">
        <v>1144</v>
      </c>
      <c r="E385" s="174" t="s">
        <v>1144</v>
      </c>
      <c r="F385" s="209" t="s">
        <v>1144</v>
      </c>
      <c r="G385" s="231"/>
      <c r="H385" s="176" t="s">
        <v>54</v>
      </c>
      <c r="I385" s="176" t="s">
        <v>40</v>
      </c>
      <c r="J385" s="177" t="s">
        <v>124</v>
      </c>
      <c r="K385" s="178" t="s">
        <v>421</v>
      </c>
      <c r="L385" s="178"/>
      <c r="M385" s="178" t="s">
        <v>421</v>
      </c>
      <c r="N385" s="209" t="s">
        <v>1144</v>
      </c>
      <c r="O385" s="177"/>
      <c r="P385" s="429"/>
      <c r="Q385" s="172" t="s">
        <v>453</v>
      </c>
      <c r="R385" s="172" t="s">
        <v>1683</v>
      </c>
      <c r="S385" s="465" t="s">
        <v>904</v>
      </c>
      <c r="T385" s="349">
        <v>0</v>
      </c>
      <c r="U385" s="350">
        <f t="shared" si="49"/>
        <v>0</v>
      </c>
      <c r="V385" s="351"/>
      <c r="W385" s="351"/>
      <c r="X385" s="352"/>
      <c r="Y385" s="351"/>
      <c r="Z385" s="352"/>
      <c r="AA385" s="358" t="s">
        <v>1450</v>
      </c>
      <c r="AB385" s="270" t="s">
        <v>1450</v>
      </c>
      <c r="AC385" s="354" t="s">
        <v>54</v>
      </c>
      <c r="AD385" s="354" t="s">
        <v>54</v>
      </c>
      <c r="AE385" s="354" t="s">
        <v>459</v>
      </c>
      <c r="AF385" s="354" t="s">
        <v>2063</v>
      </c>
      <c r="AG385" s="354"/>
      <c r="AH385" s="270" t="s">
        <v>41</v>
      </c>
      <c r="AI385" s="270"/>
      <c r="AJ385" s="270"/>
      <c r="AK385" s="270" t="s">
        <v>1094</v>
      </c>
      <c r="AL385" s="270" t="s">
        <v>1447</v>
      </c>
      <c r="AM385" s="270" t="s">
        <v>75</v>
      </c>
      <c r="AN385" s="270"/>
      <c r="AO385" s="270"/>
      <c r="AP385" s="270" t="s">
        <v>1094</v>
      </c>
      <c r="AQ385" s="354"/>
      <c r="AR385" s="354" t="s">
        <v>2619</v>
      </c>
      <c r="AS385" s="349">
        <v>0</v>
      </c>
      <c r="AT385" s="360" t="s">
        <v>523</v>
      </c>
      <c r="AU385" s="54"/>
      <c r="AV385" s="54"/>
    </row>
    <row r="386" spans="1:48" s="40" customFormat="1" ht="154" x14ac:dyDescent="0.15">
      <c r="A386" s="302" t="s">
        <v>1256</v>
      </c>
      <c r="B386" s="213" t="s">
        <v>1298</v>
      </c>
      <c r="C386" s="213" t="s">
        <v>1388</v>
      </c>
      <c r="D386" s="172" t="s">
        <v>1144</v>
      </c>
      <c r="E386" s="174" t="s">
        <v>1144</v>
      </c>
      <c r="F386" s="209" t="s">
        <v>1144</v>
      </c>
      <c r="G386" s="231"/>
      <c r="H386" s="176" t="s">
        <v>54</v>
      </c>
      <c r="I386" s="176" t="s">
        <v>40</v>
      </c>
      <c r="J386" s="177" t="s">
        <v>124</v>
      </c>
      <c r="K386" s="178" t="s">
        <v>421</v>
      </c>
      <c r="L386" s="178"/>
      <c r="M386" s="178" t="s">
        <v>421</v>
      </c>
      <c r="N386" s="209" t="s">
        <v>1144</v>
      </c>
      <c r="O386" s="177"/>
      <c r="P386" s="429"/>
      <c r="Q386" s="172" t="s">
        <v>453</v>
      </c>
      <c r="R386" s="172" t="s">
        <v>1683</v>
      </c>
      <c r="S386" s="465" t="s">
        <v>905</v>
      </c>
      <c r="T386" s="349">
        <v>0</v>
      </c>
      <c r="U386" s="350">
        <f t="shared" si="49"/>
        <v>0</v>
      </c>
      <c r="V386" s="351"/>
      <c r="W386" s="351"/>
      <c r="X386" s="352"/>
      <c r="Y386" s="351"/>
      <c r="Z386" s="352"/>
      <c r="AA386" s="358" t="s">
        <v>1450</v>
      </c>
      <c r="AB386" s="270" t="s">
        <v>1450</v>
      </c>
      <c r="AC386" s="354" t="s">
        <v>54</v>
      </c>
      <c r="AD386" s="354" t="s">
        <v>54</v>
      </c>
      <c r="AE386" s="354" t="s">
        <v>459</v>
      </c>
      <c r="AF386" s="354" t="s">
        <v>2063</v>
      </c>
      <c r="AG386" s="354"/>
      <c r="AH386" s="270" t="s">
        <v>41</v>
      </c>
      <c r="AI386" s="270"/>
      <c r="AJ386" s="270"/>
      <c r="AK386" s="270" t="s">
        <v>1094</v>
      </c>
      <c r="AL386" s="270" t="s">
        <v>1447</v>
      </c>
      <c r="AM386" s="270" t="s">
        <v>75</v>
      </c>
      <c r="AN386" s="270"/>
      <c r="AO386" s="270"/>
      <c r="AP386" s="270" t="s">
        <v>1094</v>
      </c>
      <c r="AQ386" s="354"/>
      <c r="AR386" s="354" t="s">
        <v>2619</v>
      </c>
      <c r="AS386" s="349">
        <v>0</v>
      </c>
      <c r="AT386" s="360" t="s">
        <v>523</v>
      </c>
      <c r="AU386" s="54"/>
      <c r="AV386" s="54"/>
    </row>
    <row r="387" spans="1:48" s="40" customFormat="1" ht="154" x14ac:dyDescent="0.15">
      <c r="A387" s="302" t="s">
        <v>1256</v>
      </c>
      <c r="B387" s="213" t="s">
        <v>1298</v>
      </c>
      <c r="C387" s="213" t="s">
        <v>1388</v>
      </c>
      <c r="D387" s="172" t="s">
        <v>1144</v>
      </c>
      <c r="E387" s="174" t="s">
        <v>1144</v>
      </c>
      <c r="F387" s="209" t="s">
        <v>1144</v>
      </c>
      <c r="G387" s="231"/>
      <c r="H387" s="176" t="s">
        <v>54</v>
      </c>
      <c r="I387" s="176" t="s">
        <v>40</v>
      </c>
      <c r="J387" s="177" t="s">
        <v>124</v>
      </c>
      <c r="K387" s="178" t="s">
        <v>421</v>
      </c>
      <c r="L387" s="178"/>
      <c r="M387" s="178" t="s">
        <v>421</v>
      </c>
      <c r="N387" s="209" t="s">
        <v>1144</v>
      </c>
      <c r="O387" s="177"/>
      <c r="P387" s="429"/>
      <c r="Q387" s="172" t="s">
        <v>453</v>
      </c>
      <c r="R387" s="172" t="s">
        <v>1683</v>
      </c>
      <c r="S387" s="465" t="s">
        <v>906</v>
      </c>
      <c r="T387" s="349">
        <v>0</v>
      </c>
      <c r="U387" s="350">
        <f t="shared" si="49"/>
        <v>0</v>
      </c>
      <c r="V387" s="351"/>
      <c r="W387" s="351"/>
      <c r="X387" s="352"/>
      <c r="Y387" s="351"/>
      <c r="Z387" s="352"/>
      <c r="AA387" s="270" t="s">
        <v>1518</v>
      </c>
      <c r="AB387" s="353">
        <v>600000</v>
      </c>
      <c r="AC387" s="354" t="s">
        <v>54</v>
      </c>
      <c r="AD387" s="354" t="s">
        <v>54</v>
      </c>
      <c r="AE387" s="354" t="s">
        <v>459</v>
      </c>
      <c r="AF387" s="354" t="s">
        <v>2063</v>
      </c>
      <c r="AG387" s="354"/>
      <c r="AH387" s="270" t="s">
        <v>41</v>
      </c>
      <c r="AI387" s="270"/>
      <c r="AJ387" s="270"/>
      <c r="AK387" s="270" t="s">
        <v>1094</v>
      </c>
      <c r="AL387" s="270" t="s">
        <v>1446</v>
      </c>
      <c r="AM387" s="270" t="s">
        <v>75</v>
      </c>
      <c r="AN387" s="270"/>
      <c r="AO387" s="270"/>
      <c r="AP387" s="270" t="s">
        <v>1094</v>
      </c>
      <c r="AQ387" s="354"/>
      <c r="AR387" s="354" t="s">
        <v>2619</v>
      </c>
      <c r="AS387" s="349">
        <v>0</v>
      </c>
      <c r="AT387" s="360" t="s">
        <v>523</v>
      </c>
      <c r="AU387" s="54"/>
      <c r="AV387" s="54"/>
    </row>
    <row r="388" spans="1:48" s="40" customFormat="1" ht="11.25" customHeight="1" x14ac:dyDescent="0.15">
      <c r="A388" s="302" t="s">
        <v>1256</v>
      </c>
      <c r="B388" s="213" t="s">
        <v>1298</v>
      </c>
      <c r="C388" s="213" t="s">
        <v>1388</v>
      </c>
      <c r="D388" s="172" t="s">
        <v>1144</v>
      </c>
      <c r="E388" s="174" t="s">
        <v>1144</v>
      </c>
      <c r="F388" s="209" t="s">
        <v>1144</v>
      </c>
      <c r="G388" s="231"/>
      <c r="H388" s="176" t="s">
        <v>54</v>
      </c>
      <c r="I388" s="176" t="s">
        <v>40</v>
      </c>
      <c r="J388" s="177" t="s">
        <v>124</v>
      </c>
      <c r="K388" s="178" t="s">
        <v>421</v>
      </c>
      <c r="L388" s="178"/>
      <c r="M388" s="178" t="s">
        <v>421</v>
      </c>
      <c r="N388" s="209" t="s">
        <v>1144</v>
      </c>
      <c r="O388" s="177"/>
      <c r="P388" s="429"/>
      <c r="Q388" s="172" t="s">
        <v>453</v>
      </c>
      <c r="R388" s="172" t="s">
        <v>1683</v>
      </c>
      <c r="S388" s="465" t="s">
        <v>907</v>
      </c>
      <c r="T388" s="349">
        <v>0</v>
      </c>
      <c r="U388" s="350">
        <f t="shared" si="49"/>
        <v>0</v>
      </c>
      <c r="V388" s="351"/>
      <c r="W388" s="351"/>
      <c r="X388" s="352"/>
      <c r="Y388" s="351"/>
      <c r="Z388" s="352"/>
      <c r="AA388" s="358" t="s">
        <v>1450</v>
      </c>
      <c r="AB388" s="270" t="s">
        <v>1450</v>
      </c>
      <c r="AC388" s="354" t="s">
        <v>54</v>
      </c>
      <c r="AD388" s="354" t="s">
        <v>54</v>
      </c>
      <c r="AE388" s="354" t="s">
        <v>459</v>
      </c>
      <c r="AF388" s="354" t="s">
        <v>2063</v>
      </c>
      <c r="AG388" s="354"/>
      <c r="AH388" s="270" t="s">
        <v>41</v>
      </c>
      <c r="AI388" s="270"/>
      <c r="AJ388" s="270"/>
      <c r="AK388" s="270" t="s">
        <v>1094</v>
      </c>
      <c r="AL388" s="270" t="s">
        <v>1447</v>
      </c>
      <c r="AM388" s="270" t="s">
        <v>75</v>
      </c>
      <c r="AN388" s="270"/>
      <c r="AO388" s="270"/>
      <c r="AP388" s="270" t="s">
        <v>1094</v>
      </c>
      <c r="AQ388" s="354"/>
      <c r="AR388" s="354" t="s">
        <v>2619</v>
      </c>
      <c r="AS388" s="349">
        <v>0</v>
      </c>
      <c r="AT388" s="360" t="s">
        <v>523</v>
      </c>
      <c r="AU388" s="54"/>
      <c r="AV388" s="54"/>
    </row>
    <row r="389" spans="1:48" s="40" customFormat="1" ht="154" x14ac:dyDescent="0.15">
      <c r="A389" s="302" t="s">
        <v>1256</v>
      </c>
      <c r="B389" s="213" t="s">
        <v>1298</v>
      </c>
      <c r="C389" s="213" t="s">
        <v>1388</v>
      </c>
      <c r="D389" s="172" t="s">
        <v>1144</v>
      </c>
      <c r="E389" s="174" t="s">
        <v>1144</v>
      </c>
      <c r="F389" s="209" t="s">
        <v>1144</v>
      </c>
      <c r="G389" s="231"/>
      <c r="H389" s="176" t="s">
        <v>54</v>
      </c>
      <c r="I389" s="176" t="s">
        <v>40</v>
      </c>
      <c r="J389" s="177" t="s">
        <v>124</v>
      </c>
      <c r="K389" s="178" t="s">
        <v>421</v>
      </c>
      <c r="L389" s="178"/>
      <c r="M389" s="178" t="s">
        <v>421</v>
      </c>
      <c r="N389" s="209" t="s">
        <v>1144</v>
      </c>
      <c r="O389" s="177"/>
      <c r="P389" s="429"/>
      <c r="Q389" s="172" t="s">
        <v>453</v>
      </c>
      <c r="R389" s="172" t="s">
        <v>1683</v>
      </c>
      <c r="S389" s="465" t="s">
        <v>908</v>
      </c>
      <c r="T389" s="349">
        <v>0</v>
      </c>
      <c r="U389" s="350">
        <f t="shared" si="49"/>
        <v>0</v>
      </c>
      <c r="V389" s="351"/>
      <c r="W389" s="351"/>
      <c r="X389" s="352"/>
      <c r="Y389" s="351"/>
      <c r="Z389" s="352"/>
      <c r="AA389" s="358" t="s">
        <v>1450</v>
      </c>
      <c r="AB389" s="270" t="s">
        <v>1450</v>
      </c>
      <c r="AC389" s="354" t="s">
        <v>54</v>
      </c>
      <c r="AD389" s="354" t="s">
        <v>54</v>
      </c>
      <c r="AE389" s="354" t="s">
        <v>459</v>
      </c>
      <c r="AF389" s="354" t="s">
        <v>2063</v>
      </c>
      <c r="AG389" s="354"/>
      <c r="AH389" s="270" t="s">
        <v>41</v>
      </c>
      <c r="AI389" s="270"/>
      <c r="AJ389" s="270"/>
      <c r="AK389" s="270" t="s">
        <v>1094</v>
      </c>
      <c r="AL389" s="270" t="s">
        <v>1447</v>
      </c>
      <c r="AM389" s="270" t="s">
        <v>75</v>
      </c>
      <c r="AN389" s="270"/>
      <c r="AO389" s="270"/>
      <c r="AP389" s="270" t="s">
        <v>1094</v>
      </c>
      <c r="AQ389" s="354"/>
      <c r="AR389" s="354" t="s">
        <v>2619</v>
      </c>
      <c r="AS389" s="349">
        <v>0</v>
      </c>
      <c r="AT389" s="360" t="s">
        <v>523</v>
      </c>
      <c r="AU389" s="54"/>
      <c r="AV389" s="54"/>
    </row>
    <row r="390" spans="1:48" s="40" customFormat="1" ht="154" x14ac:dyDescent="0.15">
      <c r="A390" s="302" t="s">
        <v>1256</v>
      </c>
      <c r="B390" s="213" t="s">
        <v>1298</v>
      </c>
      <c r="C390" s="213" t="s">
        <v>1388</v>
      </c>
      <c r="D390" s="172" t="s">
        <v>1144</v>
      </c>
      <c r="E390" s="174" t="s">
        <v>1144</v>
      </c>
      <c r="F390" s="209" t="s">
        <v>1144</v>
      </c>
      <c r="G390" s="231"/>
      <c r="H390" s="176" t="s">
        <v>54</v>
      </c>
      <c r="I390" s="176" t="s">
        <v>40</v>
      </c>
      <c r="J390" s="177" t="s">
        <v>124</v>
      </c>
      <c r="K390" s="178" t="s">
        <v>421</v>
      </c>
      <c r="L390" s="178"/>
      <c r="M390" s="178" t="s">
        <v>421</v>
      </c>
      <c r="N390" s="209" t="s">
        <v>1144</v>
      </c>
      <c r="O390" s="177"/>
      <c r="P390" s="429"/>
      <c r="Q390" s="172" t="s">
        <v>453</v>
      </c>
      <c r="R390" s="172" t="s">
        <v>1683</v>
      </c>
      <c r="S390" s="465" t="s">
        <v>1425</v>
      </c>
      <c r="T390" s="349">
        <v>0</v>
      </c>
      <c r="U390" s="350">
        <f t="shared" si="49"/>
        <v>0</v>
      </c>
      <c r="V390" s="351"/>
      <c r="W390" s="351"/>
      <c r="X390" s="352"/>
      <c r="Y390" s="351"/>
      <c r="Z390" s="352"/>
      <c r="AA390" s="270" t="s">
        <v>1632</v>
      </c>
      <c r="AB390" s="353">
        <v>300000</v>
      </c>
      <c r="AC390" s="354" t="s">
        <v>54</v>
      </c>
      <c r="AD390" s="354" t="s">
        <v>54</v>
      </c>
      <c r="AE390" s="354" t="s">
        <v>459</v>
      </c>
      <c r="AF390" s="354" t="s">
        <v>2063</v>
      </c>
      <c r="AG390" s="354"/>
      <c r="AH390" s="270" t="s">
        <v>41</v>
      </c>
      <c r="AI390" s="270"/>
      <c r="AJ390" s="270"/>
      <c r="AK390" s="270" t="s">
        <v>1094</v>
      </c>
      <c r="AL390" s="270" t="s">
        <v>1446</v>
      </c>
      <c r="AM390" s="270" t="s">
        <v>74</v>
      </c>
      <c r="AN390" s="270"/>
      <c r="AO390" s="270"/>
      <c r="AP390" s="270" t="s">
        <v>1094</v>
      </c>
      <c r="AQ390" s="354" t="s">
        <v>2003</v>
      </c>
      <c r="AR390" s="354" t="s">
        <v>2619</v>
      </c>
      <c r="AS390" s="349">
        <v>0</v>
      </c>
      <c r="AT390" s="360" t="s">
        <v>523</v>
      </c>
      <c r="AU390" s="54"/>
      <c r="AV390" s="54"/>
    </row>
    <row r="391" spans="1:48" s="40" customFormat="1" ht="70" x14ac:dyDescent="0.15">
      <c r="A391" s="302" t="s">
        <v>1256</v>
      </c>
      <c r="B391" s="214" t="s">
        <v>1298</v>
      </c>
      <c r="C391" s="214" t="s">
        <v>1388</v>
      </c>
      <c r="D391" s="428" t="s">
        <v>1144</v>
      </c>
      <c r="E391" s="209" t="s">
        <v>1144</v>
      </c>
      <c r="F391" s="209" t="s">
        <v>1144</v>
      </c>
      <c r="G391" s="232"/>
      <c r="H391" s="176" t="s">
        <v>54</v>
      </c>
      <c r="I391" s="176" t="s">
        <v>40</v>
      </c>
      <c r="J391" s="177" t="s">
        <v>124</v>
      </c>
      <c r="K391" s="178" t="s">
        <v>421</v>
      </c>
      <c r="L391" s="178" t="s">
        <v>421</v>
      </c>
      <c r="M391" s="178" t="s">
        <v>421</v>
      </c>
      <c r="N391" s="209" t="s">
        <v>1144</v>
      </c>
      <c r="O391" s="177" t="s">
        <v>458</v>
      </c>
      <c r="P391" s="429"/>
      <c r="Q391" s="428" t="s">
        <v>453</v>
      </c>
      <c r="R391" s="172" t="s">
        <v>1893</v>
      </c>
      <c r="S391" s="465" t="s">
        <v>2259</v>
      </c>
      <c r="T391" s="356">
        <v>23000000</v>
      </c>
      <c r="U391" s="350">
        <f t="shared" si="49"/>
        <v>0.46</v>
      </c>
      <c r="V391" s="367"/>
      <c r="W391" s="351"/>
      <c r="X391" s="352"/>
      <c r="Y391" s="351"/>
      <c r="Z391" s="352"/>
      <c r="AA391" s="270" t="s">
        <v>1633</v>
      </c>
      <c r="AB391" s="370">
        <v>700000</v>
      </c>
      <c r="AC391" s="354" t="s">
        <v>54</v>
      </c>
      <c r="AD391" s="354" t="s">
        <v>54</v>
      </c>
      <c r="AE391" s="354" t="s">
        <v>465</v>
      </c>
      <c r="AF391" s="354" t="s">
        <v>2066</v>
      </c>
      <c r="AG391" s="354"/>
      <c r="AH391" s="270" t="s">
        <v>39</v>
      </c>
      <c r="AI391" s="270"/>
      <c r="AJ391" s="270"/>
      <c r="AK391" s="270" t="s">
        <v>1094</v>
      </c>
      <c r="AL391" s="270" t="s">
        <v>1446</v>
      </c>
      <c r="AM391" s="270" t="s">
        <v>74</v>
      </c>
      <c r="AN391" s="270" t="s">
        <v>2268</v>
      </c>
      <c r="AO391" s="270"/>
      <c r="AP391" s="270" t="s">
        <v>1094</v>
      </c>
      <c r="AQ391" s="354" t="s">
        <v>2067</v>
      </c>
      <c r="AR391" s="354" t="s">
        <v>2619</v>
      </c>
      <c r="AS391" s="356">
        <v>23000000</v>
      </c>
      <c r="AT391" s="360"/>
      <c r="AU391" s="54"/>
      <c r="AV391" s="54"/>
    </row>
    <row r="392" spans="1:48" s="40" customFormat="1" ht="154" x14ac:dyDescent="0.15">
      <c r="A392" s="302" t="s">
        <v>1256</v>
      </c>
      <c r="B392" s="214" t="s">
        <v>1298</v>
      </c>
      <c r="C392" s="214" t="s">
        <v>1388</v>
      </c>
      <c r="D392" s="428" t="s">
        <v>1144</v>
      </c>
      <c r="E392" s="209" t="s">
        <v>1144</v>
      </c>
      <c r="F392" s="209" t="s">
        <v>1144</v>
      </c>
      <c r="G392" s="232"/>
      <c r="H392" s="176" t="s">
        <v>54</v>
      </c>
      <c r="I392" s="176" t="s">
        <v>40</v>
      </c>
      <c r="J392" s="177" t="s">
        <v>124</v>
      </c>
      <c r="K392" s="178" t="s">
        <v>421</v>
      </c>
      <c r="L392" s="178" t="s">
        <v>421</v>
      </c>
      <c r="M392" s="178" t="s">
        <v>421</v>
      </c>
      <c r="N392" s="209" t="s">
        <v>1144</v>
      </c>
      <c r="O392" s="177" t="s">
        <v>458</v>
      </c>
      <c r="P392" s="429"/>
      <c r="Q392" s="428" t="s">
        <v>453</v>
      </c>
      <c r="R392" s="172" t="s">
        <v>1683</v>
      </c>
      <c r="S392" s="465" t="s">
        <v>463</v>
      </c>
      <c r="T392" s="356">
        <v>201930000</v>
      </c>
      <c r="U392" s="350">
        <f t="shared" ref="U392" si="50">T392/$G$370</f>
        <v>4.0385999999999997</v>
      </c>
      <c r="V392" s="367"/>
      <c r="W392" s="351"/>
      <c r="X392" s="352"/>
      <c r="Y392" s="351"/>
      <c r="Z392" s="352"/>
      <c r="AA392" s="270" t="s">
        <v>1633</v>
      </c>
      <c r="AB392" s="370">
        <v>700000</v>
      </c>
      <c r="AC392" s="354" t="s">
        <v>54</v>
      </c>
      <c r="AD392" s="354" t="s">
        <v>54</v>
      </c>
      <c r="AE392" s="354" t="s">
        <v>465</v>
      </c>
      <c r="AF392" s="354" t="s">
        <v>2066</v>
      </c>
      <c r="AG392" s="354"/>
      <c r="AH392" s="270" t="s">
        <v>39</v>
      </c>
      <c r="AI392" s="270">
        <v>2020</v>
      </c>
      <c r="AJ392" s="270">
        <v>2030</v>
      </c>
      <c r="AK392" s="270" t="s">
        <v>461</v>
      </c>
      <c r="AL392" s="270" t="s">
        <v>1446</v>
      </c>
      <c r="AM392" s="270" t="s">
        <v>74</v>
      </c>
      <c r="AN392" s="270" t="s">
        <v>462</v>
      </c>
      <c r="AO392" s="270"/>
      <c r="AP392" s="270" t="s">
        <v>1094</v>
      </c>
      <c r="AQ392" s="354" t="s">
        <v>2067</v>
      </c>
      <c r="AR392" s="354" t="s">
        <v>2619</v>
      </c>
      <c r="AS392" s="356">
        <v>201930000</v>
      </c>
      <c r="AT392" s="360" t="s">
        <v>464</v>
      </c>
      <c r="AU392" s="54"/>
      <c r="AV392" s="54"/>
    </row>
    <row r="393" spans="1:48" s="40" customFormat="1" ht="154" x14ac:dyDescent="0.15">
      <c r="A393" s="302" t="s">
        <v>1256</v>
      </c>
      <c r="B393" s="214" t="s">
        <v>1298</v>
      </c>
      <c r="C393" s="214" t="s">
        <v>1388</v>
      </c>
      <c r="D393" s="428" t="s">
        <v>1144</v>
      </c>
      <c r="E393" s="209" t="s">
        <v>1144</v>
      </c>
      <c r="F393" s="209" t="s">
        <v>1144</v>
      </c>
      <c r="G393" s="232"/>
      <c r="H393" s="176" t="s">
        <v>54</v>
      </c>
      <c r="I393" s="176" t="s">
        <v>40</v>
      </c>
      <c r="J393" s="177" t="s">
        <v>124</v>
      </c>
      <c r="K393" s="178" t="s">
        <v>421</v>
      </c>
      <c r="L393" s="178" t="s">
        <v>421</v>
      </c>
      <c r="M393" s="178" t="s">
        <v>421</v>
      </c>
      <c r="N393" s="209" t="s">
        <v>1144</v>
      </c>
      <c r="O393" s="177" t="s">
        <v>458</v>
      </c>
      <c r="P393" s="429"/>
      <c r="Q393" s="428" t="s">
        <v>453</v>
      </c>
      <c r="R393" s="172" t="s">
        <v>1683</v>
      </c>
      <c r="S393" s="465" t="s">
        <v>2200</v>
      </c>
      <c r="T393" s="359">
        <v>218000.00000000003</v>
      </c>
      <c r="U393" s="350">
        <f t="shared" si="49"/>
        <v>4.3600000000000002E-3</v>
      </c>
      <c r="V393" s="367"/>
      <c r="W393" s="351"/>
      <c r="X393" s="352"/>
      <c r="Y393" s="351"/>
      <c r="Z393" s="352"/>
      <c r="AA393" s="270"/>
      <c r="AB393" s="370"/>
      <c r="AC393" s="354" t="s">
        <v>54</v>
      </c>
      <c r="AD393" s="354" t="s">
        <v>54</v>
      </c>
      <c r="AE393" s="354" t="s">
        <v>2208</v>
      </c>
      <c r="AF393" s="354" t="s">
        <v>2066</v>
      </c>
      <c r="AG393" s="354"/>
      <c r="AH393" s="270" t="s">
        <v>33</v>
      </c>
      <c r="AI393" s="270"/>
      <c r="AJ393" s="270"/>
      <c r="AK393" s="270" t="s">
        <v>2210</v>
      </c>
      <c r="AL393" s="270"/>
      <c r="AM393" s="270" t="s">
        <v>74</v>
      </c>
      <c r="AN393" s="270" t="s">
        <v>2191</v>
      </c>
      <c r="AO393" s="270" t="s">
        <v>426</v>
      </c>
      <c r="AP393" s="270" t="s">
        <v>1997</v>
      </c>
      <c r="AQ393" s="354" t="s">
        <v>2003</v>
      </c>
      <c r="AR393" s="354" t="s">
        <v>2619</v>
      </c>
      <c r="AS393" s="356">
        <v>218000.00000000003</v>
      </c>
      <c r="AT393" s="360" t="s">
        <v>2209</v>
      </c>
      <c r="AU393" s="54"/>
      <c r="AV393" s="54"/>
    </row>
    <row r="394" spans="1:48" s="40" customFormat="1" ht="154" x14ac:dyDescent="0.15">
      <c r="A394" s="304" t="s">
        <v>1256</v>
      </c>
      <c r="B394" s="172" t="s">
        <v>1299</v>
      </c>
      <c r="C394" s="177" t="s">
        <v>1563</v>
      </c>
      <c r="D394" s="177" t="s">
        <v>1160</v>
      </c>
      <c r="E394" s="178" t="s">
        <v>1144</v>
      </c>
      <c r="F394" s="209" t="s">
        <v>1144</v>
      </c>
      <c r="G394" s="230">
        <v>600000000</v>
      </c>
      <c r="H394" s="176" t="s">
        <v>54</v>
      </c>
      <c r="I394" s="176" t="s">
        <v>38</v>
      </c>
      <c r="J394" s="177" t="s">
        <v>124</v>
      </c>
      <c r="K394" s="178" t="s">
        <v>421</v>
      </c>
      <c r="L394" s="178"/>
      <c r="M394" s="178" t="s">
        <v>421</v>
      </c>
      <c r="N394" s="209" t="s">
        <v>1144</v>
      </c>
      <c r="O394" s="177"/>
      <c r="P394" s="429"/>
      <c r="Q394" s="172" t="s">
        <v>1541</v>
      </c>
      <c r="R394" s="172" t="s">
        <v>1683</v>
      </c>
      <c r="S394" s="465" t="s">
        <v>1497</v>
      </c>
      <c r="T394" s="356">
        <v>0</v>
      </c>
      <c r="U394" s="350">
        <f>T394/$G$394</f>
        <v>0</v>
      </c>
      <c r="V394" s="377"/>
      <c r="W394" s="351"/>
      <c r="X394" s="352"/>
      <c r="Y394" s="351"/>
      <c r="Z394" s="352"/>
      <c r="AA394" s="270" t="s">
        <v>1519</v>
      </c>
      <c r="AB394" s="358" t="s">
        <v>1450</v>
      </c>
      <c r="AC394" s="354" t="s">
        <v>1094</v>
      </c>
      <c r="AD394" s="354" t="s">
        <v>1094</v>
      </c>
      <c r="AE394" s="354" t="s">
        <v>1537</v>
      </c>
      <c r="AF394" s="354" t="s">
        <v>1094</v>
      </c>
      <c r="AG394" s="354"/>
      <c r="AH394" s="270" t="s">
        <v>1094</v>
      </c>
      <c r="AI394" s="270"/>
      <c r="AJ394" s="270"/>
      <c r="AK394" s="270" t="s">
        <v>1094</v>
      </c>
      <c r="AL394" s="270" t="s">
        <v>1450</v>
      </c>
      <c r="AM394" s="270" t="s">
        <v>1094</v>
      </c>
      <c r="AN394" s="270"/>
      <c r="AO394" s="270"/>
      <c r="AP394" s="270" t="s">
        <v>1094</v>
      </c>
      <c r="AQ394" s="354"/>
      <c r="AR394" s="354"/>
      <c r="AS394" s="356"/>
      <c r="AT394" s="360"/>
      <c r="AU394" s="54"/>
      <c r="AV394" s="54"/>
    </row>
    <row r="395" spans="1:48" s="40" customFormat="1" ht="154" x14ac:dyDescent="0.15">
      <c r="A395" s="302" t="s">
        <v>1256</v>
      </c>
      <c r="B395" s="213" t="s">
        <v>1299</v>
      </c>
      <c r="C395" s="177" t="s">
        <v>1538</v>
      </c>
      <c r="D395" s="177" t="s">
        <v>1144</v>
      </c>
      <c r="E395" s="178" t="s">
        <v>1144</v>
      </c>
      <c r="F395" s="209" t="s">
        <v>1144</v>
      </c>
      <c r="G395" s="231"/>
      <c r="H395" s="176" t="s">
        <v>54</v>
      </c>
      <c r="I395" s="176" t="s">
        <v>38</v>
      </c>
      <c r="J395" s="177" t="s">
        <v>124</v>
      </c>
      <c r="K395" s="178" t="s">
        <v>421</v>
      </c>
      <c r="L395" s="178"/>
      <c r="M395" s="178" t="s">
        <v>421</v>
      </c>
      <c r="N395" s="209" t="s">
        <v>1144</v>
      </c>
      <c r="O395" s="177"/>
      <c r="P395" s="429"/>
      <c r="Q395" s="172" t="s">
        <v>1541</v>
      </c>
      <c r="R395" s="172" t="s">
        <v>1683</v>
      </c>
      <c r="S395" s="465" t="s">
        <v>1497</v>
      </c>
      <c r="T395" s="356">
        <v>0</v>
      </c>
      <c r="U395" s="350">
        <f>T395/$G$394</f>
        <v>0</v>
      </c>
      <c r="V395" s="351"/>
      <c r="W395" s="351"/>
      <c r="X395" s="352"/>
      <c r="Y395" s="351"/>
      <c r="Z395" s="352"/>
      <c r="AA395" s="270" t="s">
        <v>1519</v>
      </c>
      <c r="AB395" s="270" t="s">
        <v>1450</v>
      </c>
      <c r="AC395" s="354" t="s">
        <v>1094</v>
      </c>
      <c r="AD395" s="354" t="s">
        <v>1094</v>
      </c>
      <c r="AE395" s="354" t="s">
        <v>1537</v>
      </c>
      <c r="AF395" s="354" t="s">
        <v>1094</v>
      </c>
      <c r="AG395" s="354"/>
      <c r="AH395" s="270" t="s">
        <v>1094</v>
      </c>
      <c r="AI395" s="270"/>
      <c r="AJ395" s="270"/>
      <c r="AK395" s="270" t="s">
        <v>1094</v>
      </c>
      <c r="AL395" s="270" t="s">
        <v>1450</v>
      </c>
      <c r="AM395" s="270" t="s">
        <v>1094</v>
      </c>
      <c r="AN395" s="270"/>
      <c r="AO395" s="270"/>
      <c r="AP395" s="270" t="s">
        <v>1094</v>
      </c>
      <c r="AQ395" s="354"/>
      <c r="AR395" s="354"/>
      <c r="AS395" s="356"/>
      <c r="AT395" s="360"/>
      <c r="AU395" s="54"/>
      <c r="AV395" s="54"/>
    </row>
    <row r="396" spans="1:48" s="40" customFormat="1" ht="154" x14ac:dyDescent="0.15">
      <c r="A396" s="302" t="s">
        <v>1256</v>
      </c>
      <c r="B396" s="214" t="s">
        <v>1299</v>
      </c>
      <c r="C396" s="177" t="s">
        <v>1585</v>
      </c>
      <c r="D396" s="177" t="s">
        <v>1144</v>
      </c>
      <c r="E396" s="178" t="s">
        <v>1144</v>
      </c>
      <c r="F396" s="209" t="s">
        <v>1144</v>
      </c>
      <c r="G396" s="232"/>
      <c r="H396" s="176" t="s">
        <v>54</v>
      </c>
      <c r="I396" s="176" t="s">
        <v>38</v>
      </c>
      <c r="J396" s="177" t="s">
        <v>124</v>
      </c>
      <c r="K396" s="178" t="s">
        <v>421</v>
      </c>
      <c r="L396" s="178"/>
      <c r="M396" s="178" t="s">
        <v>421</v>
      </c>
      <c r="N396" s="209" t="s">
        <v>1144</v>
      </c>
      <c r="O396" s="177"/>
      <c r="P396" s="429"/>
      <c r="Q396" s="428" t="s">
        <v>1541</v>
      </c>
      <c r="R396" s="172" t="s">
        <v>1683</v>
      </c>
      <c r="S396" s="469" t="s">
        <v>1426</v>
      </c>
      <c r="T396" s="349">
        <v>0</v>
      </c>
      <c r="U396" s="350">
        <f>T396/$G$394</f>
        <v>0</v>
      </c>
      <c r="V396" s="351"/>
      <c r="W396" s="351"/>
      <c r="X396" s="352"/>
      <c r="Y396" s="351"/>
      <c r="Z396" s="352"/>
      <c r="AA396" s="358" t="s">
        <v>1450</v>
      </c>
      <c r="AB396" s="270" t="s">
        <v>1450</v>
      </c>
      <c r="AC396" s="354" t="s">
        <v>54</v>
      </c>
      <c r="AD396" s="354" t="s">
        <v>54</v>
      </c>
      <c r="AE396" s="354" t="s">
        <v>466</v>
      </c>
      <c r="AF396" s="354" t="s">
        <v>2063</v>
      </c>
      <c r="AG396" s="354"/>
      <c r="AH396" s="270" t="s">
        <v>41</v>
      </c>
      <c r="AI396" s="270"/>
      <c r="AJ396" s="270"/>
      <c r="AK396" s="270" t="s">
        <v>1094</v>
      </c>
      <c r="AL396" s="270" t="s">
        <v>1447</v>
      </c>
      <c r="AM396" s="270" t="s">
        <v>74</v>
      </c>
      <c r="AN396" s="270"/>
      <c r="AO396" s="270"/>
      <c r="AP396" s="270" t="s">
        <v>1094</v>
      </c>
      <c r="AQ396" s="354" t="s">
        <v>2067</v>
      </c>
      <c r="AR396" s="354" t="s">
        <v>2619</v>
      </c>
      <c r="AS396" s="349">
        <v>0</v>
      </c>
      <c r="AT396" s="360" t="s">
        <v>523</v>
      </c>
      <c r="AU396" s="54"/>
      <c r="AV396" s="54"/>
    </row>
    <row r="397" spans="1:48" s="40" customFormat="1" ht="29.25" customHeight="1" x14ac:dyDescent="0.15">
      <c r="A397" s="302" t="s">
        <v>1256</v>
      </c>
      <c r="B397" s="184" t="s">
        <v>1300</v>
      </c>
      <c r="C397" s="184" t="s">
        <v>1389</v>
      </c>
      <c r="D397" s="184" t="s">
        <v>1144</v>
      </c>
      <c r="E397" s="431" t="s">
        <v>1144</v>
      </c>
      <c r="F397" s="209" t="s">
        <v>1144</v>
      </c>
      <c r="G397" s="181"/>
      <c r="H397" s="176" t="s">
        <v>54</v>
      </c>
      <c r="I397" s="176" t="s">
        <v>40</v>
      </c>
      <c r="J397" s="177" t="s">
        <v>124</v>
      </c>
      <c r="K397" s="178" t="s">
        <v>421</v>
      </c>
      <c r="L397" s="431" t="s">
        <v>421</v>
      </c>
      <c r="M397" s="178" t="s">
        <v>421</v>
      </c>
      <c r="N397" s="209" t="s">
        <v>1144</v>
      </c>
      <c r="O397" s="177"/>
      <c r="P397" s="429" t="s">
        <v>1134</v>
      </c>
      <c r="Q397" s="184" t="s">
        <v>453</v>
      </c>
      <c r="R397" s="172" t="s">
        <v>1683</v>
      </c>
      <c r="S397" s="465" t="s">
        <v>941</v>
      </c>
      <c r="T397" s="359">
        <v>970100.00000000012</v>
      </c>
      <c r="U397" s="350">
        <f>T397/$G$398</f>
        <v>5.1057894736842111E-3</v>
      </c>
      <c r="V397" s="351"/>
      <c r="W397" s="351"/>
      <c r="X397" s="352"/>
      <c r="Y397" s="351"/>
      <c r="Z397" s="352"/>
      <c r="AA397" s="270"/>
      <c r="AB397" s="353"/>
      <c r="AC397" s="354" t="s">
        <v>52</v>
      </c>
      <c r="AD397" s="354" t="s">
        <v>418</v>
      </c>
      <c r="AE397" s="270" t="s">
        <v>247</v>
      </c>
      <c r="AF397" s="354" t="s">
        <v>2063</v>
      </c>
      <c r="AG397" s="354"/>
      <c r="AH397" s="270" t="s">
        <v>35</v>
      </c>
      <c r="AI397" s="270">
        <v>2024</v>
      </c>
      <c r="AJ397" s="270">
        <v>2025</v>
      </c>
      <c r="AK397" s="270" t="s">
        <v>2214</v>
      </c>
      <c r="AL397" s="270"/>
      <c r="AM397" s="270" t="s">
        <v>74</v>
      </c>
      <c r="AN397" s="270" t="s">
        <v>2207</v>
      </c>
      <c r="AO397" s="270"/>
      <c r="AP397" s="270" t="s">
        <v>1996</v>
      </c>
      <c r="AQ397" s="354" t="s">
        <v>2067</v>
      </c>
      <c r="AR397" s="354" t="s">
        <v>2624</v>
      </c>
      <c r="AS397" s="356">
        <v>970100.00000000012</v>
      </c>
      <c r="AT397" s="360" t="s">
        <v>2215</v>
      </c>
      <c r="AU397" s="54"/>
      <c r="AV397" s="54"/>
    </row>
    <row r="398" spans="1:48" s="40" customFormat="1" ht="154" x14ac:dyDescent="0.15">
      <c r="A398" s="302" t="s">
        <v>1256</v>
      </c>
      <c r="B398" s="214" t="s">
        <v>1300</v>
      </c>
      <c r="C398" s="214" t="s">
        <v>1389</v>
      </c>
      <c r="D398" s="428" t="s">
        <v>1144</v>
      </c>
      <c r="E398" s="433" t="s">
        <v>1144</v>
      </c>
      <c r="F398" s="209" t="s">
        <v>1144</v>
      </c>
      <c r="G398" s="230">
        <v>190000000</v>
      </c>
      <c r="H398" s="176" t="s">
        <v>54</v>
      </c>
      <c r="I398" s="176" t="s">
        <v>40</v>
      </c>
      <c r="J398" s="177" t="s">
        <v>124</v>
      </c>
      <c r="K398" s="178" t="s">
        <v>421</v>
      </c>
      <c r="L398" s="433" t="s">
        <v>421</v>
      </c>
      <c r="M398" s="178" t="s">
        <v>421</v>
      </c>
      <c r="N398" s="209" t="s">
        <v>1144</v>
      </c>
      <c r="O398" s="177" t="s">
        <v>455</v>
      </c>
      <c r="P398" s="429"/>
      <c r="Q398" s="428" t="s">
        <v>453</v>
      </c>
      <c r="R398" s="172" t="s">
        <v>1683</v>
      </c>
      <c r="S398" s="465" t="s">
        <v>454</v>
      </c>
      <c r="T398" s="398">
        <v>0</v>
      </c>
      <c r="U398" s="350">
        <f>T398/$G$398</f>
        <v>0</v>
      </c>
      <c r="V398" s="367"/>
      <c r="W398" s="351"/>
      <c r="X398" s="352"/>
      <c r="Y398" s="351"/>
      <c r="Z398" s="352"/>
      <c r="AA398" s="270" t="s">
        <v>1547</v>
      </c>
      <c r="AB398" s="370">
        <v>600000</v>
      </c>
      <c r="AC398" s="354" t="s">
        <v>54</v>
      </c>
      <c r="AD398" s="354" t="s">
        <v>54</v>
      </c>
      <c r="AE398" s="354" t="s">
        <v>455</v>
      </c>
      <c r="AF398" s="354" t="s">
        <v>2063</v>
      </c>
      <c r="AG398" s="354"/>
      <c r="AH398" s="270" t="s">
        <v>41</v>
      </c>
      <c r="AI398" s="270"/>
      <c r="AJ398" s="270"/>
      <c r="AK398" s="270" t="s">
        <v>1094</v>
      </c>
      <c r="AL398" s="270" t="s">
        <v>1446</v>
      </c>
      <c r="AM398" s="270" t="s">
        <v>74</v>
      </c>
      <c r="AN398" s="270" t="s">
        <v>167</v>
      </c>
      <c r="AO398" s="270"/>
      <c r="AP398" s="270" t="s">
        <v>1094</v>
      </c>
      <c r="AQ398" s="354" t="s">
        <v>2067</v>
      </c>
      <c r="AR398" s="354" t="s">
        <v>2619</v>
      </c>
      <c r="AS398" s="349">
        <v>0</v>
      </c>
      <c r="AT398" s="360" t="s">
        <v>456</v>
      </c>
      <c r="AU398" s="54"/>
      <c r="AV398" s="54"/>
    </row>
    <row r="399" spans="1:48" s="40" customFormat="1" ht="51.75" customHeight="1" x14ac:dyDescent="0.15">
      <c r="A399" s="304" t="s">
        <v>1256</v>
      </c>
      <c r="B399" s="172" t="s">
        <v>1301</v>
      </c>
      <c r="C399" s="172" t="s">
        <v>1390</v>
      </c>
      <c r="D399" s="172" t="s">
        <v>1144</v>
      </c>
      <c r="E399" s="432" t="s">
        <v>1144</v>
      </c>
      <c r="F399" s="209" t="s">
        <v>1144</v>
      </c>
      <c r="G399" s="230">
        <v>900000000</v>
      </c>
      <c r="H399" s="176" t="s">
        <v>54</v>
      </c>
      <c r="I399" s="176" t="s">
        <v>40</v>
      </c>
      <c r="J399" s="177" t="s">
        <v>124</v>
      </c>
      <c r="K399" s="178" t="s">
        <v>421</v>
      </c>
      <c r="L399" s="178" t="s">
        <v>421</v>
      </c>
      <c r="M399" s="178" t="s">
        <v>421</v>
      </c>
      <c r="N399" s="209" t="s">
        <v>1144</v>
      </c>
      <c r="O399" s="177"/>
      <c r="P399" s="429"/>
      <c r="Q399" s="172" t="s">
        <v>1542</v>
      </c>
      <c r="R399" s="172" t="s">
        <v>1683</v>
      </c>
      <c r="S399" s="466" t="s">
        <v>648</v>
      </c>
      <c r="T399" s="356">
        <v>650411.60941888927</v>
      </c>
      <c r="U399" s="350">
        <f>T399/$G$399</f>
        <v>7.2267956602098805E-4</v>
      </c>
      <c r="V399" s="357">
        <v>650411.60941888927</v>
      </c>
      <c r="W399" s="371"/>
      <c r="X399" s="352"/>
      <c r="Y399" s="351"/>
      <c r="Z399" s="352"/>
      <c r="AA399" s="358" t="s">
        <v>1450</v>
      </c>
      <c r="AB399" s="270" t="s">
        <v>1450</v>
      </c>
      <c r="AC399" s="354" t="s">
        <v>54</v>
      </c>
      <c r="AD399" s="354" t="s">
        <v>54</v>
      </c>
      <c r="AE399" s="354" t="s">
        <v>646</v>
      </c>
      <c r="AF399" s="354" t="s">
        <v>2066</v>
      </c>
      <c r="AG399" s="354"/>
      <c r="AH399" s="270" t="s">
        <v>37</v>
      </c>
      <c r="AI399" s="270" t="s">
        <v>2017</v>
      </c>
      <c r="AJ399" s="270">
        <v>2020</v>
      </c>
      <c r="AK399" s="270" t="s">
        <v>649</v>
      </c>
      <c r="AL399" s="270" t="s">
        <v>1450</v>
      </c>
      <c r="AM399" s="270" t="s">
        <v>75</v>
      </c>
      <c r="AN399" s="270" t="s">
        <v>135</v>
      </c>
      <c r="AO399" s="270" t="s">
        <v>531</v>
      </c>
      <c r="AP399" s="270" t="s">
        <v>531</v>
      </c>
      <c r="AQ399" s="354" t="s">
        <v>2068</v>
      </c>
      <c r="AR399" s="354" t="s">
        <v>2619</v>
      </c>
      <c r="AS399" s="356">
        <v>650411.60941888927</v>
      </c>
      <c r="AT399" s="399"/>
      <c r="AU399" s="54"/>
      <c r="AV399" s="54"/>
    </row>
    <row r="400" spans="1:48" s="40" customFormat="1" ht="51.75" customHeight="1" x14ac:dyDescent="0.15">
      <c r="A400" s="302" t="s">
        <v>1256</v>
      </c>
      <c r="B400" s="213" t="s">
        <v>1301</v>
      </c>
      <c r="C400" s="213" t="s">
        <v>1390</v>
      </c>
      <c r="D400" s="172" t="s">
        <v>1144</v>
      </c>
      <c r="E400" s="432" t="s">
        <v>1144</v>
      </c>
      <c r="F400" s="209" t="s">
        <v>1144</v>
      </c>
      <c r="G400" s="231"/>
      <c r="H400" s="176" t="s">
        <v>54</v>
      </c>
      <c r="I400" s="176" t="s">
        <v>40</v>
      </c>
      <c r="J400" s="177" t="s">
        <v>124</v>
      </c>
      <c r="K400" s="178" t="s">
        <v>421</v>
      </c>
      <c r="L400" s="178" t="s">
        <v>421</v>
      </c>
      <c r="M400" s="178" t="s">
        <v>421</v>
      </c>
      <c r="N400" s="209" t="s">
        <v>1144</v>
      </c>
      <c r="O400" s="177"/>
      <c r="P400" s="429"/>
      <c r="Q400" s="172" t="s">
        <v>1542</v>
      </c>
      <c r="R400" s="172" t="s">
        <v>1683</v>
      </c>
      <c r="S400" s="465" t="s">
        <v>709</v>
      </c>
      <c r="T400" s="349">
        <v>17000000</v>
      </c>
      <c r="U400" s="350">
        <f>T400/$G$399</f>
        <v>1.8888888888888889E-2</v>
      </c>
      <c r="V400" s="382"/>
      <c r="W400" s="351"/>
      <c r="X400" s="352"/>
      <c r="Y400" s="351"/>
      <c r="Z400" s="352"/>
      <c r="AA400" s="270" t="s">
        <v>1654</v>
      </c>
      <c r="AB400" s="374">
        <v>500000</v>
      </c>
      <c r="AC400" s="354" t="s">
        <v>54</v>
      </c>
      <c r="AD400" s="354" t="s">
        <v>54</v>
      </c>
      <c r="AE400" s="354" t="s">
        <v>2305</v>
      </c>
      <c r="AF400" s="354" t="s">
        <v>2063</v>
      </c>
      <c r="AG400" s="354"/>
      <c r="AH400" s="270" t="s">
        <v>39</v>
      </c>
      <c r="AI400" s="270"/>
      <c r="AJ400" s="270"/>
      <c r="AK400" s="270" t="s">
        <v>1094</v>
      </c>
      <c r="AL400" s="270" t="s">
        <v>1446</v>
      </c>
      <c r="AM400" s="270" t="s">
        <v>75</v>
      </c>
      <c r="AN400" s="270"/>
      <c r="AO400" s="270"/>
      <c r="AP400" s="270" t="s">
        <v>1094</v>
      </c>
      <c r="AQ400" s="354" t="s">
        <v>2068</v>
      </c>
      <c r="AR400" s="354" t="s">
        <v>2619</v>
      </c>
      <c r="AS400" s="349">
        <v>17000000</v>
      </c>
      <c r="AT400" s="399"/>
      <c r="AU400" s="54"/>
      <c r="AV400" s="54"/>
    </row>
    <row r="401" spans="1:48" s="40" customFormat="1" ht="51.75" customHeight="1" x14ac:dyDescent="0.15">
      <c r="A401" s="302" t="s">
        <v>1256</v>
      </c>
      <c r="B401" s="213" t="s">
        <v>1301</v>
      </c>
      <c r="C401" s="213" t="s">
        <v>1390</v>
      </c>
      <c r="D401" s="172" t="s">
        <v>1144</v>
      </c>
      <c r="E401" s="432" t="s">
        <v>1144</v>
      </c>
      <c r="F401" s="209" t="s">
        <v>1144</v>
      </c>
      <c r="G401" s="231"/>
      <c r="H401" s="176" t="s">
        <v>54</v>
      </c>
      <c r="I401" s="176" t="s">
        <v>40</v>
      </c>
      <c r="J401" s="177" t="s">
        <v>124</v>
      </c>
      <c r="K401" s="178" t="s">
        <v>421</v>
      </c>
      <c r="L401" s="178" t="s">
        <v>421</v>
      </c>
      <c r="M401" s="178" t="s">
        <v>421</v>
      </c>
      <c r="N401" s="209" t="s">
        <v>1144</v>
      </c>
      <c r="O401" s="177"/>
      <c r="P401" s="429"/>
      <c r="Q401" s="172" t="s">
        <v>1542</v>
      </c>
      <c r="R401" s="172" t="s">
        <v>1683</v>
      </c>
      <c r="S401" s="466" t="s">
        <v>956</v>
      </c>
      <c r="T401" s="356">
        <v>48500</v>
      </c>
      <c r="U401" s="350">
        <f>T401/$G$399</f>
        <v>5.3888888888888889E-5</v>
      </c>
      <c r="V401" s="351">
        <v>24250</v>
      </c>
      <c r="W401" s="371">
        <v>24250</v>
      </c>
      <c r="X401" s="352"/>
      <c r="Y401" s="351"/>
      <c r="Z401" s="352"/>
      <c r="AA401" s="358" t="s">
        <v>1450</v>
      </c>
      <c r="AB401" s="270" t="s">
        <v>1450</v>
      </c>
      <c r="AC401" s="354" t="s">
        <v>54</v>
      </c>
      <c r="AD401" s="354" t="s">
        <v>54</v>
      </c>
      <c r="AE401" s="354" t="s">
        <v>682</v>
      </c>
      <c r="AF401" s="354" t="s">
        <v>2065</v>
      </c>
      <c r="AG401" s="354"/>
      <c r="AH401" s="270" t="s">
        <v>37</v>
      </c>
      <c r="AI401" s="270" t="s">
        <v>2017</v>
      </c>
      <c r="AJ401" s="270">
        <v>2022</v>
      </c>
      <c r="AK401" s="270" t="s">
        <v>957</v>
      </c>
      <c r="AL401" s="270" t="s">
        <v>1450</v>
      </c>
      <c r="AM401" s="270" t="s">
        <v>74</v>
      </c>
      <c r="AN401" s="270" t="s">
        <v>681</v>
      </c>
      <c r="AO401" s="270" t="s">
        <v>424</v>
      </c>
      <c r="AP401" s="270" t="s">
        <v>1997</v>
      </c>
      <c r="AQ401" s="354" t="s">
        <v>2003</v>
      </c>
      <c r="AR401" s="354" t="s">
        <v>2619</v>
      </c>
      <c r="AS401" s="356">
        <v>48500</v>
      </c>
      <c r="AT401" s="399" t="s">
        <v>958</v>
      </c>
      <c r="AU401" s="54"/>
      <c r="AV401" s="54"/>
    </row>
    <row r="402" spans="1:48" s="40" customFormat="1" ht="154" x14ac:dyDescent="0.15">
      <c r="A402" s="303" t="s">
        <v>1256</v>
      </c>
      <c r="B402" s="214" t="s">
        <v>1301</v>
      </c>
      <c r="C402" s="214" t="s">
        <v>1390</v>
      </c>
      <c r="D402" s="428" t="s">
        <v>1144</v>
      </c>
      <c r="E402" s="433" t="s">
        <v>1144</v>
      </c>
      <c r="F402" s="209" t="s">
        <v>1144</v>
      </c>
      <c r="G402" s="232"/>
      <c r="H402" s="176" t="s">
        <v>54</v>
      </c>
      <c r="I402" s="176" t="s">
        <v>40</v>
      </c>
      <c r="J402" s="177" t="s">
        <v>124</v>
      </c>
      <c r="K402" s="178" t="s">
        <v>421</v>
      </c>
      <c r="L402" s="178" t="s">
        <v>421</v>
      </c>
      <c r="M402" s="178" t="s">
        <v>421</v>
      </c>
      <c r="N402" s="209" t="s">
        <v>1144</v>
      </c>
      <c r="O402" s="177" t="s">
        <v>478</v>
      </c>
      <c r="P402" s="429"/>
      <c r="Q402" s="428" t="s">
        <v>1542</v>
      </c>
      <c r="R402" s="428" t="s">
        <v>1683</v>
      </c>
      <c r="S402" s="465" t="s">
        <v>477</v>
      </c>
      <c r="T402" s="356">
        <v>18000000</v>
      </c>
      <c r="U402" s="350">
        <f>T402/$G$399</f>
        <v>0.02</v>
      </c>
      <c r="V402" s="382"/>
      <c r="W402" s="351"/>
      <c r="X402" s="352"/>
      <c r="Y402" s="351"/>
      <c r="Z402" s="352"/>
      <c r="AA402" s="270" t="s">
        <v>1560</v>
      </c>
      <c r="AB402" s="374">
        <v>800000</v>
      </c>
      <c r="AC402" s="354" t="s">
        <v>54</v>
      </c>
      <c r="AD402" s="354" t="s">
        <v>54</v>
      </c>
      <c r="AE402" s="354" t="s">
        <v>466</v>
      </c>
      <c r="AF402" s="354" t="s">
        <v>2063</v>
      </c>
      <c r="AG402" s="354"/>
      <c r="AH402" s="270" t="s">
        <v>39</v>
      </c>
      <c r="AI402" s="270"/>
      <c r="AJ402" s="270"/>
      <c r="AK402" s="270" t="s">
        <v>1094</v>
      </c>
      <c r="AL402" s="270" t="s">
        <v>1446</v>
      </c>
      <c r="AM402" s="270" t="s">
        <v>75</v>
      </c>
      <c r="AN402" s="270" t="s">
        <v>479</v>
      </c>
      <c r="AO402" s="270"/>
      <c r="AP402" s="270" t="s">
        <v>1094</v>
      </c>
      <c r="AQ402" s="354" t="s">
        <v>2068</v>
      </c>
      <c r="AR402" s="354" t="s">
        <v>2619</v>
      </c>
      <c r="AS402" s="356">
        <v>18000000</v>
      </c>
      <c r="AT402" s="399" t="s">
        <v>480</v>
      </c>
      <c r="AU402" s="54"/>
      <c r="AV402" s="54"/>
    </row>
    <row r="403" spans="1:48" s="40" customFormat="1" ht="137.5" customHeight="1" x14ac:dyDescent="0.15">
      <c r="A403" s="305" t="s">
        <v>1257</v>
      </c>
      <c r="B403" s="184" t="s">
        <v>1302</v>
      </c>
      <c r="C403" s="177" t="s">
        <v>1391</v>
      </c>
      <c r="D403" s="177" t="s">
        <v>1144</v>
      </c>
      <c r="E403" s="176" t="s">
        <v>264</v>
      </c>
      <c r="F403" s="209" t="s">
        <v>1144</v>
      </c>
      <c r="G403" s="208">
        <v>23200000</v>
      </c>
      <c r="H403" s="176" t="s">
        <v>51</v>
      </c>
      <c r="I403" s="176" t="s">
        <v>40</v>
      </c>
      <c r="J403" s="177" t="s">
        <v>107</v>
      </c>
      <c r="K403" s="178" t="s">
        <v>76</v>
      </c>
      <c r="L403" s="178" t="s">
        <v>76</v>
      </c>
      <c r="M403" s="178" t="s">
        <v>421</v>
      </c>
      <c r="N403" s="209" t="s">
        <v>1144</v>
      </c>
      <c r="O403" s="177" t="s">
        <v>153</v>
      </c>
      <c r="P403" s="429" t="s">
        <v>1135</v>
      </c>
      <c r="Q403" s="177" t="s">
        <v>154</v>
      </c>
      <c r="R403" s="177" t="s">
        <v>1684</v>
      </c>
      <c r="S403" s="466" t="s">
        <v>262</v>
      </c>
      <c r="T403" s="356">
        <v>1366278.4015709851</v>
      </c>
      <c r="U403" s="350">
        <f>T403/$G$404</f>
        <v>5.8891310412542461E-2</v>
      </c>
      <c r="V403" s="357">
        <v>109599.11724937221</v>
      </c>
      <c r="W403" s="371">
        <v>134210.74084376448</v>
      </c>
      <c r="X403" s="352">
        <v>120440.39502689359</v>
      </c>
      <c r="Y403" s="351">
        <v>903534.62188354181</v>
      </c>
      <c r="Z403" s="352">
        <v>98493.526567413108</v>
      </c>
      <c r="AA403" s="358" t="s">
        <v>1450</v>
      </c>
      <c r="AB403" s="270" t="s">
        <v>1450</v>
      </c>
      <c r="AC403" s="354" t="s">
        <v>416</v>
      </c>
      <c r="AD403" s="354" t="s">
        <v>416</v>
      </c>
      <c r="AE403" s="354" t="s">
        <v>269</v>
      </c>
      <c r="AF403" s="354" t="s">
        <v>2063</v>
      </c>
      <c r="AG403" s="354"/>
      <c r="AH403" s="270" t="s">
        <v>35</v>
      </c>
      <c r="AI403" s="270" t="s">
        <v>2017</v>
      </c>
      <c r="AJ403" s="270">
        <v>2026</v>
      </c>
      <c r="AK403" s="270" t="s">
        <v>2547</v>
      </c>
      <c r="AL403" s="270" t="s">
        <v>1450</v>
      </c>
      <c r="AM403" s="270" t="s">
        <v>74</v>
      </c>
      <c r="AN403" s="270" t="s">
        <v>2238</v>
      </c>
      <c r="AO403" s="270" t="s">
        <v>424</v>
      </c>
      <c r="AP403" s="270" t="s">
        <v>1997</v>
      </c>
      <c r="AQ403" s="354" t="s">
        <v>2067</v>
      </c>
      <c r="AR403" s="354" t="s">
        <v>2624</v>
      </c>
      <c r="AS403" s="356">
        <v>1366278.4015709851</v>
      </c>
      <c r="AT403" s="360" t="s">
        <v>2548</v>
      </c>
      <c r="AU403" s="54"/>
      <c r="AV403" s="54"/>
    </row>
    <row r="404" spans="1:48" s="40" customFormat="1" ht="84" x14ac:dyDescent="0.15">
      <c r="A404" s="306" t="s">
        <v>1257</v>
      </c>
      <c r="B404" s="271" t="s">
        <v>1302</v>
      </c>
      <c r="C404" s="274" t="s">
        <v>1391</v>
      </c>
      <c r="D404" s="274" t="s">
        <v>1144</v>
      </c>
      <c r="E404" s="274" t="s">
        <v>264</v>
      </c>
      <c r="F404" s="274" t="s">
        <v>1144</v>
      </c>
      <c r="G404" s="272">
        <v>23200000</v>
      </c>
      <c r="H404" s="274" t="s">
        <v>51</v>
      </c>
      <c r="I404" s="273" t="s">
        <v>40</v>
      </c>
      <c r="J404" s="274" t="s">
        <v>107</v>
      </c>
      <c r="K404" s="178" t="s">
        <v>76</v>
      </c>
      <c r="L404" s="178" t="s">
        <v>76</v>
      </c>
      <c r="M404" s="178" t="s">
        <v>421</v>
      </c>
      <c r="N404" s="209" t="s">
        <v>1144</v>
      </c>
      <c r="O404" s="177" t="s">
        <v>153</v>
      </c>
      <c r="P404" s="429" t="s">
        <v>1135</v>
      </c>
      <c r="Q404" s="177" t="s">
        <v>154</v>
      </c>
      <c r="R404" s="177" t="s">
        <v>1893</v>
      </c>
      <c r="S404" s="466" t="s">
        <v>2237</v>
      </c>
      <c r="T404" s="356">
        <v>1128648.6179185081</v>
      </c>
      <c r="U404" s="350">
        <f>T404/$G$404</f>
        <v>4.8648647324073625E-2</v>
      </c>
      <c r="V404" s="357">
        <v>0</v>
      </c>
      <c r="W404" s="371">
        <v>0</v>
      </c>
      <c r="X404" s="352">
        <v>341768.80345648533</v>
      </c>
      <c r="Y404" s="351">
        <v>786879.81446202274</v>
      </c>
      <c r="Z404" s="352">
        <v>0</v>
      </c>
      <c r="AA404" s="358" t="s">
        <v>1450</v>
      </c>
      <c r="AB404" s="270" t="s">
        <v>1450</v>
      </c>
      <c r="AC404" s="354" t="s">
        <v>416</v>
      </c>
      <c r="AD404" s="354" t="s">
        <v>416</v>
      </c>
      <c r="AE404" s="354" t="s">
        <v>269</v>
      </c>
      <c r="AF404" s="354" t="s">
        <v>2063</v>
      </c>
      <c r="AG404" s="354"/>
      <c r="AH404" s="270" t="s">
        <v>35</v>
      </c>
      <c r="AI404" s="270">
        <v>2021</v>
      </c>
      <c r="AJ404" s="270">
        <v>2024</v>
      </c>
      <c r="AK404" s="270" t="s">
        <v>2549</v>
      </c>
      <c r="AL404" s="270" t="s">
        <v>1450</v>
      </c>
      <c r="AM404" s="270" t="s">
        <v>74</v>
      </c>
      <c r="AN404" s="270" t="s">
        <v>2250</v>
      </c>
      <c r="AO404" s="270" t="s">
        <v>424</v>
      </c>
      <c r="AP404" s="270" t="s">
        <v>1996</v>
      </c>
      <c r="AQ404" s="354" t="s">
        <v>2003</v>
      </c>
      <c r="AR404" s="354" t="s">
        <v>2619</v>
      </c>
      <c r="AS404" s="356">
        <v>1128648.6179185081</v>
      </c>
      <c r="AT404" s="360" t="s">
        <v>2251</v>
      </c>
      <c r="AU404" s="54"/>
      <c r="AV404" s="54"/>
    </row>
    <row r="405" spans="1:48" s="40" customFormat="1" ht="38.25" customHeight="1" x14ac:dyDescent="0.15">
      <c r="A405" s="298" t="s">
        <v>1257</v>
      </c>
      <c r="B405" s="184" t="s">
        <v>1303</v>
      </c>
      <c r="C405" s="180" t="s">
        <v>1586</v>
      </c>
      <c r="D405" s="180" t="s">
        <v>1144</v>
      </c>
      <c r="E405" s="180" t="s">
        <v>1144</v>
      </c>
      <c r="F405" s="209" t="s">
        <v>1144</v>
      </c>
      <c r="G405" s="575">
        <v>6000000</v>
      </c>
      <c r="H405" s="176" t="s">
        <v>52</v>
      </c>
      <c r="I405" s="176" t="s">
        <v>42</v>
      </c>
      <c r="J405" s="177" t="s">
        <v>107</v>
      </c>
      <c r="K405" s="178" t="s">
        <v>76</v>
      </c>
      <c r="L405" s="178" t="s">
        <v>76</v>
      </c>
      <c r="M405" s="178" t="s">
        <v>421</v>
      </c>
      <c r="N405" s="209" t="s">
        <v>1144</v>
      </c>
      <c r="O405" s="177" t="s">
        <v>156</v>
      </c>
      <c r="P405" s="179" t="s">
        <v>179</v>
      </c>
      <c r="Q405" s="184" t="s">
        <v>155</v>
      </c>
      <c r="R405" s="180" t="s">
        <v>1685</v>
      </c>
      <c r="S405" s="466" t="s">
        <v>175</v>
      </c>
      <c r="T405" s="356">
        <v>45652777.200000003</v>
      </c>
      <c r="U405" s="350">
        <f>T405/$G$405</f>
        <v>7.6087962000000005</v>
      </c>
      <c r="V405" s="357">
        <v>9299182.8132321388</v>
      </c>
      <c r="W405" s="371">
        <v>231310.88</v>
      </c>
      <c r="X405" s="352"/>
      <c r="Y405" s="351"/>
      <c r="Z405" s="352"/>
      <c r="AA405" s="358" t="s">
        <v>1450</v>
      </c>
      <c r="AB405" s="270" t="s">
        <v>1450</v>
      </c>
      <c r="AC405" s="354" t="s">
        <v>47</v>
      </c>
      <c r="AD405" s="354" t="s">
        <v>409</v>
      </c>
      <c r="AE405" s="270" t="s">
        <v>105</v>
      </c>
      <c r="AF405" s="354" t="s">
        <v>2063</v>
      </c>
      <c r="AG405" s="270"/>
      <c r="AH405" s="270" t="s">
        <v>35</v>
      </c>
      <c r="AI405" s="270" t="s">
        <v>2017</v>
      </c>
      <c r="AJ405" s="270">
        <v>2023</v>
      </c>
      <c r="AK405" s="270" t="s">
        <v>1826</v>
      </c>
      <c r="AL405" s="270" t="s">
        <v>1450</v>
      </c>
      <c r="AM405" s="270" t="s">
        <v>74</v>
      </c>
      <c r="AN405" s="270" t="s">
        <v>191</v>
      </c>
      <c r="AO405" s="270" t="s">
        <v>426</v>
      </c>
      <c r="AP405" s="270" t="s">
        <v>1997</v>
      </c>
      <c r="AQ405" s="354" t="s">
        <v>2003</v>
      </c>
      <c r="AR405" s="354" t="s">
        <v>2622</v>
      </c>
      <c r="AS405" s="356">
        <v>45652777.200000003</v>
      </c>
      <c r="AT405" s="360" t="s">
        <v>1827</v>
      </c>
      <c r="AU405" s="54"/>
      <c r="AV405" s="54"/>
    </row>
    <row r="406" spans="1:48" s="40" customFormat="1" ht="56" x14ac:dyDescent="0.15">
      <c r="A406" s="302" t="s">
        <v>1257</v>
      </c>
      <c r="B406" s="215" t="s">
        <v>1303</v>
      </c>
      <c r="C406" s="213" t="s">
        <v>1586</v>
      </c>
      <c r="D406" s="180" t="s">
        <v>1144</v>
      </c>
      <c r="E406" s="180" t="s">
        <v>1144</v>
      </c>
      <c r="F406" s="209" t="s">
        <v>1144</v>
      </c>
      <c r="G406" s="576"/>
      <c r="H406" s="176" t="s">
        <v>54</v>
      </c>
      <c r="I406" s="176" t="s">
        <v>42</v>
      </c>
      <c r="J406" s="177" t="s">
        <v>107</v>
      </c>
      <c r="K406" s="178" t="s">
        <v>421</v>
      </c>
      <c r="L406" s="178" t="s">
        <v>421</v>
      </c>
      <c r="M406" s="178" t="s">
        <v>421</v>
      </c>
      <c r="N406" s="209" t="s">
        <v>1144</v>
      </c>
      <c r="O406" s="177"/>
      <c r="P406" s="179" t="s">
        <v>178</v>
      </c>
      <c r="Q406" s="172" t="s">
        <v>155</v>
      </c>
      <c r="R406" s="173"/>
      <c r="S406" s="466" t="s">
        <v>176</v>
      </c>
      <c r="T406" s="356">
        <v>800380.42</v>
      </c>
      <c r="U406" s="350">
        <f t="shared" ref="U406:U410" si="51">T406/$G$405</f>
        <v>0.13339673666666668</v>
      </c>
      <c r="V406" s="351"/>
      <c r="W406" s="371"/>
      <c r="X406" s="352"/>
      <c r="Y406" s="351"/>
      <c r="Z406" s="352"/>
      <c r="AA406" s="358" t="s">
        <v>1450</v>
      </c>
      <c r="AB406" s="270" t="s">
        <v>1450</v>
      </c>
      <c r="AC406" s="354" t="s">
        <v>418</v>
      </c>
      <c r="AD406" s="354" t="s">
        <v>418</v>
      </c>
      <c r="AE406" s="270" t="s">
        <v>105</v>
      </c>
      <c r="AF406" s="354" t="s">
        <v>2063</v>
      </c>
      <c r="AG406" s="270"/>
      <c r="AH406" s="270" t="s">
        <v>35</v>
      </c>
      <c r="AI406" s="270">
        <v>2020</v>
      </c>
      <c r="AJ406" s="270">
        <v>2023</v>
      </c>
      <c r="AK406" s="270" t="s">
        <v>1830</v>
      </c>
      <c r="AL406" s="270" t="s">
        <v>1450</v>
      </c>
      <c r="AM406" s="270" t="s">
        <v>74</v>
      </c>
      <c r="AN406" s="270" t="s">
        <v>177</v>
      </c>
      <c r="AO406" s="270" t="s">
        <v>424</v>
      </c>
      <c r="AP406" s="270" t="s">
        <v>1997</v>
      </c>
      <c r="AQ406" s="354" t="s">
        <v>2003</v>
      </c>
      <c r="AR406" s="354" t="s">
        <v>42</v>
      </c>
      <c r="AS406" s="356">
        <v>800380.42</v>
      </c>
      <c r="AT406" s="360" t="s">
        <v>1831</v>
      </c>
      <c r="AU406" s="54"/>
      <c r="AV406" s="54"/>
    </row>
    <row r="407" spans="1:48" s="40" customFormat="1" ht="56" x14ac:dyDescent="0.15">
      <c r="A407" s="302" t="s">
        <v>1257</v>
      </c>
      <c r="B407" s="215" t="s">
        <v>1303</v>
      </c>
      <c r="C407" s="213" t="s">
        <v>1586</v>
      </c>
      <c r="D407" s="180" t="s">
        <v>1144</v>
      </c>
      <c r="E407" s="180" t="s">
        <v>1144</v>
      </c>
      <c r="F407" s="209" t="s">
        <v>1144</v>
      </c>
      <c r="G407" s="576"/>
      <c r="H407" s="176" t="s">
        <v>54</v>
      </c>
      <c r="I407" s="176" t="s">
        <v>42</v>
      </c>
      <c r="J407" s="177" t="s">
        <v>107</v>
      </c>
      <c r="K407" s="178" t="s">
        <v>421</v>
      </c>
      <c r="L407" s="178" t="s">
        <v>421</v>
      </c>
      <c r="M407" s="178" t="s">
        <v>421</v>
      </c>
      <c r="N407" s="209" t="s">
        <v>1144</v>
      </c>
      <c r="O407" s="177"/>
      <c r="P407" s="179" t="s">
        <v>178</v>
      </c>
      <c r="Q407" s="172" t="s">
        <v>155</v>
      </c>
      <c r="R407" s="173"/>
      <c r="S407" s="466" t="s">
        <v>2187</v>
      </c>
      <c r="T407" s="356">
        <v>9265000</v>
      </c>
      <c r="U407" s="350">
        <f t="shared" ref="U407" si="52">T407/$G$405</f>
        <v>1.5441666666666667</v>
      </c>
      <c r="V407" s="351"/>
      <c r="W407" s="371"/>
      <c r="X407" s="352"/>
      <c r="Y407" s="351"/>
      <c r="Z407" s="352"/>
      <c r="AA407" s="358" t="s">
        <v>1450</v>
      </c>
      <c r="AB407" s="270" t="s">
        <v>1450</v>
      </c>
      <c r="AC407" s="354" t="s">
        <v>418</v>
      </c>
      <c r="AD407" s="354" t="s">
        <v>418</v>
      </c>
      <c r="AE407" s="270" t="s">
        <v>247</v>
      </c>
      <c r="AF407" s="354" t="s">
        <v>2063</v>
      </c>
      <c r="AG407" s="270"/>
      <c r="AH407" s="270" t="s">
        <v>35</v>
      </c>
      <c r="AI407" s="270">
        <v>2022</v>
      </c>
      <c r="AJ407" s="270">
        <v>2026</v>
      </c>
      <c r="AK407" s="270" t="s">
        <v>2190</v>
      </c>
      <c r="AL407" s="270" t="s">
        <v>1450</v>
      </c>
      <c r="AM407" s="270" t="s">
        <v>74</v>
      </c>
      <c r="AN407" s="270" t="s">
        <v>2191</v>
      </c>
      <c r="AO407" s="270" t="s">
        <v>424</v>
      </c>
      <c r="AP407" s="270" t="s">
        <v>1997</v>
      </c>
      <c r="AQ407" s="354" t="s">
        <v>2003</v>
      </c>
      <c r="AR407" s="354" t="s">
        <v>42</v>
      </c>
      <c r="AS407" s="356">
        <v>9265000</v>
      </c>
      <c r="AT407" s="360" t="s">
        <v>2192</v>
      </c>
      <c r="AU407" s="54"/>
      <c r="AV407" s="54"/>
    </row>
    <row r="408" spans="1:48" s="40" customFormat="1" ht="56" x14ac:dyDescent="0.15">
      <c r="A408" s="302" t="s">
        <v>1257</v>
      </c>
      <c r="B408" s="215" t="s">
        <v>1303</v>
      </c>
      <c r="C408" s="213" t="s">
        <v>1586</v>
      </c>
      <c r="D408" s="180" t="s">
        <v>1144</v>
      </c>
      <c r="E408" s="180" t="s">
        <v>1144</v>
      </c>
      <c r="F408" s="209" t="s">
        <v>1144</v>
      </c>
      <c r="G408" s="576"/>
      <c r="H408" s="176" t="s">
        <v>54</v>
      </c>
      <c r="I408" s="176" t="s">
        <v>42</v>
      </c>
      <c r="J408" s="177" t="s">
        <v>107</v>
      </c>
      <c r="K408" s="178" t="s">
        <v>421</v>
      </c>
      <c r="L408" s="178" t="s">
        <v>421</v>
      </c>
      <c r="M408" s="178" t="s">
        <v>421</v>
      </c>
      <c r="N408" s="209" t="s">
        <v>1144</v>
      </c>
      <c r="O408" s="177"/>
      <c r="P408" s="179" t="s">
        <v>178</v>
      </c>
      <c r="Q408" s="172" t="s">
        <v>155</v>
      </c>
      <c r="R408" s="173"/>
      <c r="S408" s="466" t="s">
        <v>2391</v>
      </c>
      <c r="T408" s="356">
        <f>SUM(V408:Z408)</f>
        <v>39000</v>
      </c>
      <c r="U408" s="350">
        <f t="shared" si="51"/>
        <v>6.4999999999999997E-3</v>
      </c>
      <c r="V408" s="351"/>
      <c r="W408" s="371"/>
      <c r="X408" s="352"/>
      <c r="Y408" s="351">
        <v>39000</v>
      </c>
      <c r="Z408" s="352"/>
      <c r="AA408" s="358" t="s">
        <v>1450</v>
      </c>
      <c r="AB408" s="270" t="s">
        <v>1450</v>
      </c>
      <c r="AC408" s="354" t="s">
        <v>418</v>
      </c>
      <c r="AD408" s="354" t="s">
        <v>418</v>
      </c>
      <c r="AE408" s="270" t="s">
        <v>2392</v>
      </c>
      <c r="AF408" s="354" t="s">
        <v>2065</v>
      </c>
      <c r="AG408" s="270"/>
      <c r="AH408" s="270" t="s">
        <v>35</v>
      </c>
      <c r="AI408" s="270">
        <v>2024</v>
      </c>
      <c r="AJ408" s="270">
        <v>2024</v>
      </c>
      <c r="AK408" s="270" t="s">
        <v>2393</v>
      </c>
      <c r="AL408" s="270" t="s">
        <v>1450</v>
      </c>
      <c r="AM408" s="270" t="s">
        <v>74</v>
      </c>
      <c r="AN408" s="270" t="s">
        <v>2394</v>
      </c>
      <c r="AO408" s="270" t="s">
        <v>424</v>
      </c>
      <c r="AP408" s="270" t="s">
        <v>1997</v>
      </c>
      <c r="AQ408" s="354" t="s">
        <v>2003</v>
      </c>
      <c r="AR408" s="354" t="s">
        <v>42</v>
      </c>
      <c r="AS408" s="356">
        <v>39000</v>
      </c>
      <c r="AT408" s="360" t="s">
        <v>2395</v>
      </c>
      <c r="AU408" s="54"/>
      <c r="AV408" s="54"/>
    </row>
    <row r="409" spans="1:48" s="40" customFormat="1" ht="56" x14ac:dyDescent="0.15">
      <c r="A409" s="302" t="s">
        <v>1257</v>
      </c>
      <c r="B409" s="215" t="s">
        <v>1303</v>
      </c>
      <c r="C409" s="213" t="s">
        <v>1586</v>
      </c>
      <c r="D409" s="180" t="s">
        <v>1144</v>
      </c>
      <c r="E409" s="180" t="s">
        <v>1144</v>
      </c>
      <c r="F409" s="209" t="s">
        <v>1144</v>
      </c>
      <c r="G409" s="576"/>
      <c r="H409" s="176" t="s">
        <v>54</v>
      </c>
      <c r="I409" s="176" t="s">
        <v>42</v>
      </c>
      <c r="J409" s="177" t="s">
        <v>107</v>
      </c>
      <c r="K409" s="178" t="s">
        <v>421</v>
      </c>
      <c r="L409" s="178" t="s">
        <v>421</v>
      </c>
      <c r="M409" s="178" t="s">
        <v>421</v>
      </c>
      <c r="N409" s="209" t="s">
        <v>1144</v>
      </c>
      <c r="O409" s="177"/>
      <c r="P409" s="179" t="s">
        <v>178</v>
      </c>
      <c r="Q409" s="172" t="s">
        <v>155</v>
      </c>
      <c r="R409" s="173"/>
      <c r="S409" s="466" t="s">
        <v>2198</v>
      </c>
      <c r="T409" s="356">
        <v>600590</v>
      </c>
      <c r="U409" s="350">
        <f t="shared" si="51"/>
        <v>0.10009833333333333</v>
      </c>
      <c r="V409" s="351"/>
      <c r="W409" s="371"/>
      <c r="X409" s="352"/>
      <c r="Y409" s="351"/>
      <c r="Z409" s="352"/>
      <c r="AA409" s="358" t="s">
        <v>1450</v>
      </c>
      <c r="AB409" s="270" t="s">
        <v>1450</v>
      </c>
      <c r="AC409" s="354" t="s">
        <v>418</v>
      </c>
      <c r="AD409" s="354" t="s">
        <v>418</v>
      </c>
      <c r="AE409" s="354" t="s">
        <v>269</v>
      </c>
      <c r="AF409" s="354" t="s">
        <v>2063</v>
      </c>
      <c r="AG409" s="270"/>
      <c r="AH409" s="270" t="s">
        <v>35</v>
      </c>
      <c r="AI409" s="270">
        <v>2021</v>
      </c>
      <c r="AJ409" s="270">
        <v>2025</v>
      </c>
      <c r="AK409" s="270" t="s">
        <v>2217</v>
      </c>
      <c r="AL409" s="270" t="s">
        <v>1450</v>
      </c>
      <c r="AM409" s="270" t="s">
        <v>74</v>
      </c>
      <c r="AN409" s="270" t="s">
        <v>2219</v>
      </c>
      <c r="AO409" s="270" t="s">
        <v>424</v>
      </c>
      <c r="AP409" s="270" t="s">
        <v>1997</v>
      </c>
      <c r="AQ409" s="354" t="s">
        <v>2003</v>
      </c>
      <c r="AR409" s="354" t="s">
        <v>42</v>
      </c>
      <c r="AS409" s="356">
        <v>600590</v>
      </c>
      <c r="AT409" s="360" t="s">
        <v>2192</v>
      </c>
      <c r="AU409" s="54"/>
      <c r="AV409" s="54"/>
    </row>
    <row r="410" spans="1:48" s="40" customFormat="1" ht="56" x14ac:dyDescent="0.15">
      <c r="A410" s="302" t="s">
        <v>1257</v>
      </c>
      <c r="B410" s="215" t="s">
        <v>1303</v>
      </c>
      <c r="C410" s="213" t="s">
        <v>1586</v>
      </c>
      <c r="D410" s="180" t="s">
        <v>1144</v>
      </c>
      <c r="E410" s="180" t="s">
        <v>1144</v>
      </c>
      <c r="F410" s="209" t="s">
        <v>1144</v>
      </c>
      <c r="G410" s="576"/>
      <c r="H410" s="176" t="s">
        <v>54</v>
      </c>
      <c r="I410" s="176" t="s">
        <v>42</v>
      </c>
      <c r="J410" s="177" t="s">
        <v>107</v>
      </c>
      <c r="K410" s="178" t="s">
        <v>421</v>
      </c>
      <c r="L410" s="178" t="s">
        <v>421</v>
      </c>
      <c r="M410" s="178" t="s">
        <v>421</v>
      </c>
      <c r="N410" s="209" t="s">
        <v>1144</v>
      </c>
      <c r="O410" s="177"/>
      <c r="P410" s="179" t="s">
        <v>178</v>
      </c>
      <c r="Q410" s="172" t="s">
        <v>155</v>
      </c>
      <c r="R410" s="173"/>
      <c r="S410" s="466" t="s">
        <v>2203</v>
      </c>
      <c r="T410" s="356">
        <v>382740.42000000004</v>
      </c>
      <c r="U410" s="350">
        <f t="shared" si="51"/>
        <v>6.3790070000000004E-2</v>
      </c>
      <c r="V410" s="351"/>
      <c r="W410" s="371"/>
      <c r="X410" s="352"/>
      <c r="Y410" s="351"/>
      <c r="Z410" s="352"/>
      <c r="AA410" s="358" t="s">
        <v>1450</v>
      </c>
      <c r="AB410" s="270" t="s">
        <v>1450</v>
      </c>
      <c r="AC410" s="354" t="s">
        <v>418</v>
      </c>
      <c r="AD410" s="354" t="s">
        <v>418</v>
      </c>
      <c r="AE410" s="270" t="s">
        <v>247</v>
      </c>
      <c r="AF410" s="354" t="s">
        <v>2063</v>
      </c>
      <c r="AG410" s="270"/>
      <c r="AH410" s="270" t="s">
        <v>35</v>
      </c>
      <c r="AI410" s="270">
        <v>2022</v>
      </c>
      <c r="AJ410" s="270">
        <v>2024</v>
      </c>
      <c r="AK410" s="270" t="s">
        <v>2218</v>
      </c>
      <c r="AL410" s="270" t="s">
        <v>1450</v>
      </c>
      <c r="AM410" s="270" t="s">
        <v>74</v>
      </c>
      <c r="AN410" s="270" t="s">
        <v>2216</v>
      </c>
      <c r="AO410" s="270" t="s">
        <v>424</v>
      </c>
      <c r="AP410" s="270" t="s">
        <v>1997</v>
      </c>
      <c r="AQ410" s="354" t="s">
        <v>2003</v>
      </c>
      <c r="AR410" s="354" t="s">
        <v>42</v>
      </c>
      <c r="AS410" s="356">
        <v>382740.42</v>
      </c>
      <c r="AT410" s="360" t="s">
        <v>2192</v>
      </c>
      <c r="AU410" s="54"/>
      <c r="AV410" s="54"/>
    </row>
    <row r="411" spans="1:48" s="40" customFormat="1" ht="56" x14ac:dyDescent="0.15">
      <c r="A411" s="302" t="s">
        <v>1257</v>
      </c>
      <c r="B411" s="215" t="s">
        <v>1303</v>
      </c>
      <c r="C411" s="213" t="s">
        <v>1586</v>
      </c>
      <c r="D411" s="180" t="s">
        <v>1144</v>
      </c>
      <c r="E411" s="180" t="s">
        <v>1144</v>
      </c>
      <c r="F411" s="209" t="s">
        <v>1144</v>
      </c>
      <c r="G411" s="576"/>
      <c r="H411" s="176" t="s">
        <v>54</v>
      </c>
      <c r="I411" s="176" t="s">
        <v>42</v>
      </c>
      <c r="J411" s="177" t="s">
        <v>107</v>
      </c>
      <c r="K411" s="178" t="s">
        <v>421</v>
      </c>
      <c r="L411" s="178" t="s">
        <v>421</v>
      </c>
      <c r="M411" s="178" t="s">
        <v>421</v>
      </c>
      <c r="N411" s="209" t="s">
        <v>1144</v>
      </c>
      <c r="O411" s="177"/>
      <c r="P411" s="179" t="s">
        <v>178</v>
      </c>
      <c r="Q411" s="172" t="s">
        <v>155</v>
      </c>
      <c r="R411" s="173"/>
      <c r="S411" s="466" t="s">
        <v>2204</v>
      </c>
      <c r="T411" s="356">
        <v>130800.00000000001</v>
      </c>
      <c r="U411" s="350">
        <f t="shared" ref="U411:U457" si="53">T411/$G$405</f>
        <v>2.1800000000000003E-2</v>
      </c>
      <c r="V411" s="351"/>
      <c r="W411" s="371"/>
      <c r="X411" s="352"/>
      <c r="Y411" s="351"/>
      <c r="Z411" s="352"/>
      <c r="AA411" s="358" t="s">
        <v>1450</v>
      </c>
      <c r="AB411" s="270" t="s">
        <v>1450</v>
      </c>
      <c r="AC411" s="354" t="s">
        <v>418</v>
      </c>
      <c r="AD411" s="354" t="s">
        <v>418</v>
      </c>
      <c r="AE411" s="270" t="s">
        <v>247</v>
      </c>
      <c r="AF411" s="354" t="s">
        <v>2063</v>
      </c>
      <c r="AG411" s="270"/>
      <c r="AH411" s="270" t="s">
        <v>35</v>
      </c>
      <c r="AI411" s="270">
        <v>2022</v>
      </c>
      <c r="AJ411" s="270">
        <v>2025</v>
      </c>
      <c r="AK411" s="270" t="s">
        <v>2220</v>
      </c>
      <c r="AL411" s="270" t="s">
        <v>1450</v>
      </c>
      <c r="AM411" s="270" t="s">
        <v>74</v>
      </c>
      <c r="AN411" s="270" t="s">
        <v>2216</v>
      </c>
      <c r="AO411" s="270" t="s">
        <v>424</v>
      </c>
      <c r="AP411" s="270" t="s">
        <v>1997</v>
      </c>
      <c r="AQ411" s="354" t="s">
        <v>2003</v>
      </c>
      <c r="AR411" s="354" t="s">
        <v>42</v>
      </c>
      <c r="AS411" s="356">
        <v>130800.00000000001</v>
      </c>
      <c r="AT411" s="360" t="s">
        <v>2192</v>
      </c>
      <c r="AU411" s="54"/>
      <c r="AV411" s="54"/>
    </row>
    <row r="412" spans="1:48" s="40" customFormat="1" ht="37.5" customHeight="1" x14ac:dyDescent="0.15">
      <c r="A412" s="302" t="s">
        <v>1257</v>
      </c>
      <c r="B412" s="215" t="s">
        <v>1303</v>
      </c>
      <c r="C412" s="213" t="s">
        <v>1586</v>
      </c>
      <c r="D412" s="180" t="s">
        <v>1144</v>
      </c>
      <c r="E412" s="180" t="s">
        <v>1144</v>
      </c>
      <c r="F412" s="209" t="s">
        <v>1144</v>
      </c>
      <c r="G412" s="576"/>
      <c r="H412" s="176" t="s">
        <v>52</v>
      </c>
      <c r="I412" s="176" t="s">
        <v>42</v>
      </c>
      <c r="J412" s="177" t="s">
        <v>107</v>
      </c>
      <c r="K412" s="178" t="s">
        <v>421</v>
      </c>
      <c r="L412" s="178" t="s">
        <v>421</v>
      </c>
      <c r="M412" s="178" t="s">
        <v>421</v>
      </c>
      <c r="N412" s="209" t="s">
        <v>1144</v>
      </c>
      <c r="O412" s="177"/>
      <c r="P412" s="179"/>
      <c r="Q412" s="172" t="s">
        <v>155</v>
      </c>
      <c r="R412" s="173"/>
      <c r="S412" s="466" t="s">
        <v>1744</v>
      </c>
      <c r="T412" s="349">
        <v>0</v>
      </c>
      <c r="U412" s="350">
        <f t="shared" si="53"/>
        <v>0</v>
      </c>
      <c r="V412" s="377"/>
      <c r="W412" s="371"/>
      <c r="X412" s="352"/>
      <c r="Y412" s="351"/>
      <c r="Z412" s="352"/>
      <c r="AA412" s="358" t="s">
        <v>1745</v>
      </c>
      <c r="AB412" s="370">
        <v>300000</v>
      </c>
      <c r="AC412" s="354"/>
      <c r="AD412" s="354" t="s">
        <v>1096</v>
      </c>
      <c r="AE412" s="270" t="s">
        <v>242</v>
      </c>
      <c r="AF412" s="354" t="s">
        <v>2063</v>
      </c>
      <c r="AG412" s="270"/>
      <c r="AH412" s="270" t="s">
        <v>41</v>
      </c>
      <c r="AI412" s="270"/>
      <c r="AJ412" s="270"/>
      <c r="AK412" s="270" t="s">
        <v>1094</v>
      </c>
      <c r="AL412" s="270" t="s">
        <v>1445</v>
      </c>
      <c r="AM412" s="270" t="s">
        <v>74</v>
      </c>
      <c r="AN412" s="270"/>
      <c r="AO412" s="270"/>
      <c r="AP412" s="270" t="s">
        <v>1094</v>
      </c>
      <c r="AQ412" s="354" t="s">
        <v>2003</v>
      </c>
      <c r="AR412" s="354" t="s">
        <v>42</v>
      </c>
      <c r="AS412" s="349">
        <v>0</v>
      </c>
      <c r="AT412" s="360" t="s">
        <v>523</v>
      </c>
      <c r="AU412" s="54"/>
      <c r="AV412" s="54"/>
    </row>
    <row r="413" spans="1:48" s="40" customFormat="1" ht="25" customHeight="1" x14ac:dyDescent="0.15">
      <c r="A413" s="302" t="s">
        <v>1257</v>
      </c>
      <c r="B413" s="215" t="s">
        <v>1303</v>
      </c>
      <c r="C413" s="213" t="s">
        <v>1586</v>
      </c>
      <c r="D413" s="180" t="s">
        <v>1144</v>
      </c>
      <c r="E413" s="180" t="s">
        <v>1144</v>
      </c>
      <c r="F413" s="209" t="s">
        <v>1144</v>
      </c>
      <c r="G413" s="576"/>
      <c r="H413" s="176" t="s">
        <v>52</v>
      </c>
      <c r="I413" s="176" t="s">
        <v>42</v>
      </c>
      <c r="J413" s="177" t="s">
        <v>107</v>
      </c>
      <c r="K413" s="178" t="s">
        <v>421</v>
      </c>
      <c r="L413" s="178"/>
      <c r="M413" s="178" t="s">
        <v>421</v>
      </c>
      <c r="N413" s="209" t="s">
        <v>1144</v>
      </c>
      <c r="O413" s="177"/>
      <c r="P413" s="179"/>
      <c r="Q413" s="172" t="s">
        <v>155</v>
      </c>
      <c r="R413" s="173"/>
      <c r="S413" s="465" t="s">
        <v>674</v>
      </c>
      <c r="T413" s="349">
        <v>0</v>
      </c>
      <c r="U413" s="350">
        <f t="shared" si="53"/>
        <v>0</v>
      </c>
      <c r="V413" s="377"/>
      <c r="W413" s="351"/>
      <c r="X413" s="352"/>
      <c r="Y413" s="351"/>
      <c r="Z413" s="352"/>
      <c r="AA413" s="358" t="s">
        <v>1450</v>
      </c>
      <c r="AB413" s="358" t="s">
        <v>1450</v>
      </c>
      <c r="AC413" s="354" t="s">
        <v>414</v>
      </c>
      <c r="AD413" s="354" t="s">
        <v>1099</v>
      </c>
      <c r="AE413" s="270" t="s">
        <v>247</v>
      </c>
      <c r="AF413" s="354" t="s">
        <v>2063</v>
      </c>
      <c r="AG413" s="270"/>
      <c r="AH413" s="270" t="s">
        <v>41</v>
      </c>
      <c r="AI413" s="270"/>
      <c r="AJ413" s="270"/>
      <c r="AK413" s="270" t="s">
        <v>1094</v>
      </c>
      <c r="AL413" s="270" t="s">
        <v>1447</v>
      </c>
      <c r="AM413" s="270" t="s">
        <v>74</v>
      </c>
      <c r="AN413" s="270"/>
      <c r="AO413" s="270"/>
      <c r="AP413" s="270" t="s">
        <v>1094</v>
      </c>
      <c r="AQ413" s="354" t="s">
        <v>2003</v>
      </c>
      <c r="AR413" s="354" t="s">
        <v>42</v>
      </c>
      <c r="AS413" s="349">
        <v>0</v>
      </c>
      <c r="AT413" s="360" t="s">
        <v>523</v>
      </c>
      <c r="AU413" s="54"/>
      <c r="AV413" s="54"/>
    </row>
    <row r="414" spans="1:48" s="40" customFormat="1" ht="25" customHeight="1" x14ac:dyDescent="0.15">
      <c r="A414" s="302" t="s">
        <v>1257</v>
      </c>
      <c r="B414" s="215" t="s">
        <v>1303</v>
      </c>
      <c r="C414" s="213" t="s">
        <v>1586</v>
      </c>
      <c r="D414" s="180" t="s">
        <v>1144</v>
      </c>
      <c r="E414" s="180" t="s">
        <v>1144</v>
      </c>
      <c r="F414" s="209" t="s">
        <v>1144</v>
      </c>
      <c r="G414" s="576"/>
      <c r="H414" s="176" t="s">
        <v>52</v>
      </c>
      <c r="I414" s="176" t="s">
        <v>42</v>
      </c>
      <c r="J414" s="177" t="s">
        <v>107</v>
      </c>
      <c r="K414" s="178" t="s">
        <v>421</v>
      </c>
      <c r="L414" s="178"/>
      <c r="M414" s="178" t="s">
        <v>421</v>
      </c>
      <c r="N414" s="209" t="s">
        <v>1144</v>
      </c>
      <c r="O414" s="177"/>
      <c r="P414" s="179"/>
      <c r="Q414" s="172" t="s">
        <v>155</v>
      </c>
      <c r="R414" s="173"/>
      <c r="S414" s="465" t="s">
        <v>1494</v>
      </c>
      <c r="T414" s="349">
        <v>0</v>
      </c>
      <c r="U414" s="350">
        <f t="shared" si="53"/>
        <v>0</v>
      </c>
      <c r="V414" s="367"/>
      <c r="W414" s="351"/>
      <c r="X414" s="352"/>
      <c r="Y414" s="351"/>
      <c r="Z414" s="352"/>
      <c r="AA414" s="270" t="s">
        <v>1558</v>
      </c>
      <c r="AB414" s="370">
        <v>300000</v>
      </c>
      <c r="AC414" s="354" t="s">
        <v>414</v>
      </c>
      <c r="AD414" s="354" t="s">
        <v>1099</v>
      </c>
      <c r="AE414" s="270" t="s">
        <v>247</v>
      </c>
      <c r="AF414" s="354" t="s">
        <v>2063</v>
      </c>
      <c r="AG414" s="270"/>
      <c r="AH414" s="270" t="s">
        <v>41</v>
      </c>
      <c r="AI414" s="270"/>
      <c r="AJ414" s="270"/>
      <c r="AK414" s="270" t="s">
        <v>1094</v>
      </c>
      <c r="AL414" s="270" t="s">
        <v>1445</v>
      </c>
      <c r="AM414" s="270" t="s">
        <v>74</v>
      </c>
      <c r="AN414" s="270"/>
      <c r="AO414" s="270"/>
      <c r="AP414" s="270" t="s">
        <v>1094</v>
      </c>
      <c r="AQ414" s="354" t="s">
        <v>2003</v>
      </c>
      <c r="AR414" s="354" t="s">
        <v>42</v>
      </c>
      <c r="AS414" s="349">
        <v>0</v>
      </c>
      <c r="AT414" s="360" t="s">
        <v>523</v>
      </c>
      <c r="AU414" s="54"/>
      <c r="AV414" s="54"/>
    </row>
    <row r="415" spans="1:48" s="40" customFormat="1" ht="37.5" customHeight="1" x14ac:dyDescent="0.15">
      <c r="A415" s="302" t="s">
        <v>1257</v>
      </c>
      <c r="B415" s="215" t="s">
        <v>1303</v>
      </c>
      <c r="C415" s="213" t="s">
        <v>1586</v>
      </c>
      <c r="D415" s="180" t="s">
        <v>1144</v>
      </c>
      <c r="E415" s="180" t="s">
        <v>1144</v>
      </c>
      <c r="F415" s="209" t="s">
        <v>1144</v>
      </c>
      <c r="G415" s="576"/>
      <c r="H415" s="176" t="s">
        <v>52</v>
      </c>
      <c r="I415" s="176" t="s">
        <v>42</v>
      </c>
      <c r="J415" s="177" t="s">
        <v>107</v>
      </c>
      <c r="K415" s="178" t="s">
        <v>421</v>
      </c>
      <c r="L415" s="178"/>
      <c r="M415" s="178" t="s">
        <v>421</v>
      </c>
      <c r="N415" s="209" t="s">
        <v>1144</v>
      </c>
      <c r="O415" s="177"/>
      <c r="P415" s="179"/>
      <c r="Q415" s="172" t="s">
        <v>155</v>
      </c>
      <c r="R415" s="173"/>
      <c r="S415" s="466" t="s">
        <v>1428</v>
      </c>
      <c r="T415" s="349">
        <v>0</v>
      </c>
      <c r="U415" s="350">
        <f t="shared" si="53"/>
        <v>0</v>
      </c>
      <c r="V415" s="351"/>
      <c r="W415" s="371"/>
      <c r="X415" s="352"/>
      <c r="Y415" s="351"/>
      <c r="Z415" s="352"/>
      <c r="AA415" s="358" t="s">
        <v>1450</v>
      </c>
      <c r="AB415" s="270" t="s">
        <v>1450</v>
      </c>
      <c r="AC415" s="354" t="s">
        <v>414</v>
      </c>
      <c r="AD415" s="354" t="s">
        <v>1099</v>
      </c>
      <c r="AE415" s="270" t="s">
        <v>247</v>
      </c>
      <c r="AF415" s="354" t="s">
        <v>2063</v>
      </c>
      <c r="AG415" s="270"/>
      <c r="AH415" s="270" t="s">
        <v>41</v>
      </c>
      <c r="AI415" s="270"/>
      <c r="AJ415" s="270"/>
      <c r="AK415" s="270" t="s">
        <v>1094</v>
      </c>
      <c r="AL415" s="270" t="s">
        <v>1447</v>
      </c>
      <c r="AM415" s="270" t="s">
        <v>74</v>
      </c>
      <c r="AN415" s="270"/>
      <c r="AO415" s="270"/>
      <c r="AP415" s="270" t="s">
        <v>1094</v>
      </c>
      <c r="AQ415" s="354" t="s">
        <v>2003</v>
      </c>
      <c r="AR415" s="354" t="s">
        <v>42</v>
      </c>
      <c r="AS415" s="349">
        <v>0</v>
      </c>
      <c r="AT415" s="360" t="s">
        <v>523</v>
      </c>
      <c r="AU415" s="54"/>
      <c r="AV415" s="54"/>
    </row>
    <row r="416" spans="1:48" s="40" customFormat="1" ht="50" customHeight="1" x14ac:dyDescent="0.15">
      <c r="A416" s="302" t="s">
        <v>1257</v>
      </c>
      <c r="B416" s="215" t="s">
        <v>1303</v>
      </c>
      <c r="C416" s="213" t="s">
        <v>1586</v>
      </c>
      <c r="D416" s="180" t="s">
        <v>1144</v>
      </c>
      <c r="E416" s="180" t="s">
        <v>1144</v>
      </c>
      <c r="F416" s="209" t="s">
        <v>1144</v>
      </c>
      <c r="G416" s="576"/>
      <c r="H416" s="176" t="s">
        <v>52</v>
      </c>
      <c r="I416" s="176" t="s">
        <v>42</v>
      </c>
      <c r="J416" s="177" t="s">
        <v>107</v>
      </c>
      <c r="K416" s="178" t="s">
        <v>421</v>
      </c>
      <c r="L416" s="178"/>
      <c r="M416" s="178" t="s">
        <v>421</v>
      </c>
      <c r="N416" s="209" t="s">
        <v>1144</v>
      </c>
      <c r="O416" s="177"/>
      <c r="P416" s="179"/>
      <c r="Q416" s="172" t="s">
        <v>155</v>
      </c>
      <c r="R416" s="173"/>
      <c r="S416" s="465" t="s">
        <v>675</v>
      </c>
      <c r="T416" s="349">
        <v>0</v>
      </c>
      <c r="U416" s="350">
        <f t="shared" si="53"/>
        <v>0</v>
      </c>
      <c r="V416" s="377"/>
      <c r="W416" s="351"/>
      <c r="X416" s="352"/>
      <c r="Y416" s="351"/>
      <c r="Z416" s="352"/>
      <c r="AA416" s="270" t="s">
        <v>1667</v>
      </c>
      <c r="AB416" s="380">
        <v>550000</v>
      </c>
      <c r="AC416" s="354" t="s">
        <v>414</v>
      </c>
      <c r="AD416" s="354" t="s">
        <v>1099</v>
      </c>
      <c r="AE416" s="270" t="s">
        <v>247</v>
      </c>
      <c r="AF416" s="354" t="s">
        <v>2063</v>
      </c>
      <c r="AG416" s="270"/>
      <c r="AH416" s="270" t="s">
        <v>41</v>
      </c>
      <c r="AI416" s="270"/>
      <c r="AJ416" s="270"/>
      <c r="AK416" s="270" t="s">
        <v>1094</v>
      </c>
      <c r="AL416" s="270" t="s">
        <v>1445</v>
      </c>
      <c r="AM416" s="270" t="s">
        <v>75</v>
      </c>
      <c r="AN416" s="270"/>
      <c r="AO416" s="270"/>
      <c r="AP416" s="270" t="s">
        <v>1094</v>
      </c>
      <c r="AQ416" s="354" t="s">
        <v>2003</v>
      </c>
      <c r="AR416" s="354" t="s">
        <v>42</v>
      </c>
      <c r="AS416" s="349">
        <v>0</v>
      </c>
      <c r="AT416" s="360" t="s">
        <v>1482</v>
      </c>
      <c r="AU416" s="54"/>
      <c r="AV416" s="54"/>
    </row>
    <row r="417" spans="1:48" s="40" customFormat="1" ht="56" x14ac:dyDescent="0.15">
      <c r="A417" s="302" t="s">
        <v>1257</v>
      </c>
      <c r="B417" s="215" t="s">
        <v>1303</v>
      </c>
      <c r="C417" s="213" t="s">
        <v>1586</v>
      </c>
      <c r="D417" s="180" t="s">
        <v>1144</v>
      </c>
      <c r="E417" s="180" t="s">
        <v>1144</v>
      </c>
      <c r="F417" s="209" t="s">
        <v>1144</v>
      </c>
      <c r="G417" s="576"/>
      <c r="H417" s="176" t="s">
        <v>54</v>
      </c>
      <c r="I417" s="176" t="s">
        <v>42</v>
      </c>
      <c r="J417" s="177" t="s">
        <v>107</v>
      </c>
      <c r="K417" s="178" t="s">
        <v>421</v>
      </c>
      <c r="L417" s="178"/>
      <c r="M417" s="178" t="s">
        <v>421</v>
      </c>
      <c r="N417" s="209" t="s">
        <v>1144</v>
      </c>
      <c r="O417" s="177"/>
      <c r="P417" s="179"/>
      <c r="Q417" s="172" t="s">
        <v>155</v>
      </c>
      <c r="R417" s="173"/>
      <c r="S417" s="465" t="s">
        <v>1052</v>
      </c>
      <c r="T417" s="359">
        <v>0</v>
      </c>
      <c r="U417" s="350">
        <f t="shared" si="53"/>
        <v>0</v>
      </c>
      <c r="V417" s="367"/>
      <c r="W417" s="351"/>
      <c r="X417" s="352"/>
      <c r="Y417" s="351"/>
      <c r="Z417" s="352"/>
      <c r="AA417" s="270" t="s">
        <v>1553</v>
      </c>
      <c r="AB417" s="370">
        <v>230000</v>
      </c>
      <c r="AC417" s="354" t="s">
        <v>418</v>
      </c>
      <c r="AD417" s="354" t="s">
        <v>418</v>
      </c>
      <c r="AE417" s="270" t="s">
        <v>1050</v>
      </c>
      <c r="AF417" s="354" t="s">
        <v>2065</v>
      </c>
      <c r="AG417" s="270"/>
      <c r="AH417" s="270" t="s">
        <v>39</v>
      </c>
      <c r="AI417" s="270"/>
      <c r="AJ417" s="270"/>
      <c r="AK417" s="270" t="s">
        <v>1094</v>
      </c>
      <c r="AL417" s="270" t="s">
        <v>1445</v>
      </c>
      <c r="AM417" s="270" t="s">
        <v>74</v>
      </c>
      <c r="AN417" s="270" t="s">
        <v>1050</v>
      </c>
      <c r="AO417" s="270"/>
      <c r="AP417" s="270" t="s">
        <v>1094</v>
      </c>
      <c r="AQ417" s="354" t="s">
        <v>2003</v>
      </c>
      <c r="AR417" s="354" t="s">
        <v>42</v>
      </c>
      <c r="AS417" s="356">
        <v>0</v>
      </c>
      <c r="AT417" s="360" t="s">
        <v>523</v>
      </c>
      <c r="AU417" s="54"/>
      <c r="AV417" s="54"/>
    </row>
    <row r="418" spans="1:48" s="40" customFormat="1" ht="56" x14ac:dyDescent="0.15">
      <c r="A418" s="302" t="s">
        <v>1257</v>
      </c>
      <c r="B418" s="215" t="s">
        <v>1303</v>
      </c>
      <c r="C418" s="213" t="s">
        <v>1586</v>
      </c>
      <c r="D418" s="180" t="s">
        <v>1144</v>
      </c>
      <c r="E418" s="180" t="s">
        <v>1144</v>
      </c>
      <c r="F418" s="209" t="s">
        <v>1144</v>
      </c>
      <c r="G418" s="576"/>
      <c r="H418" s="176" t="s">
        <v>54</v>
      </c>
      <c r="I418" s="176" t="s">
        <v>42</v>
      </c>
      <c r="J418" s="177" t="s">
        <v>107</v>
      </c>
      <c r="K418" s="178" t="s">
        <v>421</v>
      </c>
      <c r="L418" s="178"/>
      <c r="M418" s="178" t="s">
        <v>421</v>
      </c>
      <c r="N418" s="209" t="s">
        <v>1144</v>
      </c>
      <c r="O418" s="177"/>
      <c r="P418" s="179"/>
      <c r="Q418" s="172" t="s">
        <v>155</v>
      </c>
      <c r="R418" s="173"/>
      <c r="S418" s="466" t="s">
        <v>532</v>
      </c>
      <c r="T418" s="356">
        <v>200000</v>
      </c>
      <c r="U418" s="350">
        <f t="shared" si="53"/>
        <v>3.3333333333333333E-2</v>
      </c>
      <c r="V418" s="351"/>
      <c r="W418" s="371"/>
      <c r="X418" s="352"/>
      <c r="Y418" s="351"/>
      <c r="Z418" s="352"/>
      <c r="AA418" s="358" t="s">
        <v>1450</v>
      </c>
      <c r="AB418" s="270" t="s">
        <v>1450</v>
      </c>
      <c r="AC418" s="354" t="s">
        <v>418</v>
      </c>
      <c r="AD418" s="354" t="s">
        <v>418</v>
      </c>
      <c r="AE418" s="270" t="s">
        <v>247</v>
      </c>
      <c r="AF418" s="354" t="s">
        <v>2063</v>
      </c>
      <c r="AG418" s="270"/>
      <c r="AH418" s="270" t="s">
        <v>35</v>
      </c>
      <c r="AI418" s="270"/>
      <c r="AJ418" s="270"/>
      <c r="AK418" s="270" t="s">
        <v>1094</v>
      </c>
      <c r="AL418" s="270" t="s">
        <v>1450</v>
      </c>
      <c r="AM418" s="270" t="s">
        <v>74</v>
      </c>
      <c r="AN418" s="270" t="s">
        <v>533</v>
      </c>
      <c r="AO418" s="270" t="s">
        <v>424</v>
      </c>
      <c r="AP418" s="270" t="s">
        <v>1997</v>
      </c>
      <c r="AQ418" s="354" t="s">
        <v>2067</v>
      </c>
      <c r="AR418" s="354" t="s">
        <v>42</v>
      </c>
      <c r="AS418" s="356">
        <v>200000</v>
      </c>
      <c r="AT418" s="360"/>
      <c r="AU418" s="54"/>
      <c r="AV418" s="54"/>
    </row>
    <row r="419" spans="1:48" s="40" customFormat="1" ht="56" x14ac:dyDescent="0.15">
      <c r="A419" s="302" t="s">
        <v>1257</v>
      </c>
      <c r="B419" s="215" t="s">
        <v>1303</v>
      </c>
      <c r="C419" s="213" t="s">
        <v>1586</v>
      </c>
      <c r="D419" s="180" t="s">
        <v>1144</v>
      </c>
      <c r="E419" s="180" t="s">
        <v>1144</v>
      </c>
      <c r="F419" s="209" t="s">
        <v>1144</v>
      </c>
      <c r="G419" s="576"/>
      <c r="H419" s="176" t="s">
        <v>54</v>
      </c>
      <c r="I419" s="176" t="s">
        <v>42</v>
      </c>
      <c r="J419" s="177" t="s">
        <v>107</v>
      </c>
      <c r="K419" s="178" t="s">
        <v>421</v>
      </c>
      <c r="L419" s="178"/>
      <c r="M419" s="178" t="s">
        <v>421</v>
      </c>
      <c r="N419" s="209" t="s">
        <v>1144</v>
      </c>
      <c r="O419" s="177"/>
      <c r="P419" s="179"/>
      <c r="Q419" s="172" t="s">
        <v>155</v>
      </c>
      <c r="R419" s="173"/>
      <c r="S419" s="466" t="s">
        <v>536</v>
      </c>
      <c r="T419" s="356">
        <v>100000</v>
      </c>
      <c r="U419" s="350">
        <f t="shared" si="53"/>
        <v>1.6666666666666666E-2</v>
      </c>
      <c r="V419" s="351"/>
      <c r="W419" s="371"/>
      <c r="X419" s="352"/>
      <c r="Y419" s="351"/>
      <c r="Z419" s="352"/>
      <c r="AA419" s="358" t="s">
        <v>1450</v>
      </c>
      <c r="AB419" s="270" t="s">
        <v>1450</v>
      </c>
      <c r="AC419" s="354" t="s">
        <v>418</v>
      </c>
      <c r="AD419" s="354" t="s">
        <v>418</v>
      </c>
      <c r="AE419" s="270" t="s">
        <v>105</v>
      </c>
      <c r="AF419" s="354" t="s">
        <v>2063</v>
      </c>
      <c r="AG419" s="270"/>
      <c r="AH419" s="270" t="s">
        <v>37</v>
      </c>
      <c r="AI419" s="270"/>
      <c r="AJ419" s="270"/>
      <c r="AK419" s="270" t="s">
        <v>1094</v>
      </c>
      <c r="AL419" s="270" t="s">
        <v>1450</v>
      </c>
      <c r="AM419" s="270" t="s">
        <v>74</v>
      </c>
      <c r="AN419" s="270" t="s">
        <v>537</v>
      </c>
      <c r="AO419" s="270" t="s">
        <v>424</v>
      </c>
      <c r="AP419" s="270" t="s">
        <v>1997</v>
      </c>
      <c r="AQ419" s="354" t="s">
        <v>2003</v>
      </c>
      <c r="AR419" s="354" t="s">
        <v>42</v>
      </c>
      <c r="AS419" s="356">
        <v>100000</v>
      </c>
      <c r="AT419" s="360"/>
      <c r="AU419" s="54"/>
      <c r="AV419" s="54"/>
    </row>
    <row r="420" spans="1:48" s="40" customFormat="1" ht="56" x14ac:dyDescent="0.15">
      <c r="A420" s="302" t="s">
        <v>1257</v>
      </c>
      <c r="B420" s="215" t="s">
        <v>1303</v>
      </c>
      <c r="C420" s="213" t="s">
        <v>1586</v>
      </c>
      <c r="D420" s="180" t="s">
        <v>1144</v>
      </c>
      <c r="E420" s="180" t="s">
        <v>1144</v>
      </c>
      <c r="F420" s="209" t="s">
        <v>1144</v>
      </c>
      <c r="G420" s="576"/>
      <c r="H420" s="176" t="s">
        <v>54</v>
      </c>
      <c r="I420" s="176" t="s">
        <v>42</v>
      </c>
      <c r="J420" s="177" t="s">
        <v>107</v>
      </c>
      <c r="K420" s="178" t="s">
        <v>421</v>
      </c>
      <c r="L420" s="178"/>
      <c r="M420" s="178" t="s">
        <v>421</v>
      </c>
      <c r="N420" s="209" t="s">
        <v>1144</v>
      </c>
      <c r="O420" s="177"/>
      <c r="P420" s="179"/>
      <c r="Q420" s="172" t="s">
        <v>155</v>
      </c>
      <c r="R420" s="173"/>
      <c r="S420" s="466" t="s">
        <v>539</v>
      </c>
      <c r="T420" s="356">
        <v>120000</v>
      </c>
      <c r="U420" s="350">
        <f t="shared" si="53"/>
        <v>0.02</v>
      </c>
      <c r="V420" s="351"/>
      <c r="W420" s="371"/>
      <c r="X420" s="352"/>
      <c r="Y420" s="351"/>
      <c r="Z420" s="352"/>
      <c r="AA420" s="358" t="s">
        <v>1450</v>
      </c>
      <c r="AB420" s="270" t="s">
        <v>1450</v>
      </c>
      <c r="AC420" s="354" t="s">
        <v>418</v>
      </c>
      <c r="AD420" s="354" t="s">
        <v>418</v>
      </c>
      <c r="AE420" s="270" t="s">
        <v>540</v>
      </c>
      <c r="AF420" s="354" t="s">
        <v>2066</v>
      </c>
      <c r="AG420" s="270"/>
      <c r="AH420" s="270" t="s">
        <v>37</v>
      </c>
      <c r="AI420" s="270"/>
      <c r="AJ420" s="270"/>
      <c r="AK420" s="270" t="s">
        <v>1094</v>
      </c>
      <c r="AL420" s="270" t="s">
        <v>1450</v>
      </c>
      <c r="AM420" s="270" t="s">
        <v>74</v>
      </c>
      <c r="AN420" s="270" t="s">
        <v>537</v>
      </c>
      <c r="AO420" s="270" t="s">
        <v>424</v>
      </c>
      <c r="AP420" s="270" t="s">
        <v>1997</v>
      </c>
      <c r="AQ420" s="354" t="s">
        <v>2003</v>
      </c>
      <c r="AR420" s="354" t="s">
        <v>42</v>
      </c>
      <c r="AS420" s="356">
        <v>120000</v>
      </c>
      <c r="AT420" s="360"/>
      <c r="AU420" s="54"/>
      <c r="AV420" s="54"/>
    </row>
    <row r="421" spans="1:48" s="40" customFormat="1" ht="56" x14ac:dyDescent="0.15">
      <c r="A421" s="304" t="s">
        <v>1257</v>
      </c>
      <c r="B421" s="173" t="s">
        <v>1303</v>
      </c>
      <c r="C421" s="172" t="s">
        <v>1586</v>
      </c>
      <c r="D421" s="180" t="s">
        <v>1144</v>
      </c>
      <c r="E421" s="180" t="s">
        <v>1144</v>
      </c>
      <c r="F421" s="209" t="s">
        <v>1144</v>
      </c>
      <c r="G421" s="576"/>
      <c r="H421" s="176" t="s">
        <v>52</v>
      </c>
      <c r="I421" s="176" t="s">
        <v>42</v>
      </c>
      <c r="J421" s="177" t="s">
        <v>107</v>
      </c>
      <c r="K421" s="178" t="s">
        <v>421</v>
      </c>
      <c r="L421" s="178"/>
      <c r="M421" s="178" t="s">
        <v>421</v>
      </c>
      <c r="N421" s="209" t="s">
        <v>1144</v>
      </c>
      <c r="O421" s="177"/>
      <c r="P421" s="179"/>
      <c r="Q421" s="172" t="s">
        <v>155</v>
      </c>
      <c r="R421" s="173"/>
      <c r="S421" s="465" t="s">
        <v>1495</v>
      </c>
      <c r="T421" s="356">
        <v>200000</v>
      </c>
      <c r="U421" s="350">
        <f t="shared" si="53"/>
        <v>3.3333333333333333E-2</v>
      </c>
      <c r="V421" s="377"/>
      <c r="W421" s="351"/>
      <c r="X421" s="352"/>
      <c r="Y421" s="351"/>
      <c r="Z421" s="352"/>
      <c r="AA421" s="270" t="s">
        <v>1554</v>
      </c>
      <c r="AB421" s="380">
        <v>230000</v>
      </c>
      <c r="AC421" s="354" t="s">
        <v>418</v>
      </c>
      <c r="AD421" s="354" t="s">
        <v>418</v>
      </c>
      <c r="AE421" s="270" t="s">
        <v>247</v>
      </c>
      <c r="AF421" s="354" t="s">
        <v>2063</v>
      </c>
      <c r="AG421" s="270"/>
      <c r="AH421" s="270" t="s">
        <v>39</v>
      </c>
      <c r="AI421" s="270"/>
      <c r="AJ421" s="270"/>
      <c r="AK421" s="270" t="s">
        <v>1094</v>
      </c>
      <c r="AL421" s="270" t="s">
        <v>1445</v>
      </c>
      <c r="AM421" s="270" t="s">
        <v>74</v>
      </c>
      <c r="AN421" s="270" t="s">
        <v>177</v>
      </c>
      <c r="AO421" s="270"/>
      <c r="AP421" s="270" t="s">
        <v>1094</v>
      </c>
      <c r="AQ421" s="354" t="s">
        <v>2003</v>
      </c>
      <c r="AR421" s="354" t="s">
        <v>42</v>
      </c>
      <c r="AS421" s="356">
        <v>200000</v>
      </c>
      <c r="AT421" s="360"/>
      <c r="AU421" s="54"/>
      <c r="AV421" s="54"/>
    </row>
    <row r="422" spans="1:48" s="40" customFormat="1" ht="56" x14ac:dyDescent="0.15">
      <c r="A422" s="302" t="s">
        <v>1257</v>
      </c>
      <c r="B422" s="215" t="s">
        <v>1303</v>
      </c>
      <c r="C422" s="213" t="s">
        <v>1586</v>
      </c>
      <c r="D422" s="180" t="s">
        <v>1144</v>
      </c>
      <c r="E422" s="180" t="s">
        <v>1144</v>
      </c>
      <c r="F422" s="209" t="s">
        <v>1144</v>
      </c>
      <c r="G422" s="576"/>
      <c r="H422" s="176" t="s">
        <v>52</v>
      </c>
      <c r="I422" s="176" t="s">
        <v>42</v>
      </c>
      <c r="J422" s="177" t="s">
        <v>107</v>
      </c>
      <c r="K422" s="178" t="s">
        <v>421</v>
      </c>
      <c r="L422" s="178"/>
      <c r="M422" s="178" t="s">
        <v>421</v>
      </c>
      <c r="N422" s="209" t="s">
        <v>1144</v>
      </c>
      <c r="O422" s="177"/>
      <c r="P422" s="179"/>
      <c r="Q422" s="172" t="s">
        <v>155</v>
      </c>
      <c r="R422" s="173"/>
      <c r="S422" s="465" t="s">
        <v>708</v>
      </c>
      <c r="T422" s="400">
        <v>10000000</v>
      </c>
      <c r="U422" s="350">
        <f t="shared" si="53"/>
        <v>1.6666666666666667</v>
      </c>
      <c r="V422" s="351"/>
      <c r="W422" s="351"/>
      <c r="X422" s="352"/>
      <c r="Y422" s="351"/>
      <c r="Z422" s="352"/>
      <c r="AA422" s="358" t="s">
        <v>1450</v>
      </c>
      <c r="AB422" s="353" t="s">
        <v>1450</v>
      </c>
      <c r="AC422" s="354" t="s">
        <v>418</v>
      </c>
      <c r="AD422" s="354" t="s">
        <v>418</v>
      </c>
      <c r="AE422" s="354" t="s">
        <v>2305</v>
      </c>
      <c r="AF422" s="354" t="s">
        <v>2063</v>
      </c>
      <c r="AG422" s="270"/>
      <c r="AH422" s="270" t="s">
        <v>33</v>
      </c>
      <c r="AI422" s="270"/>
      <c r="AJ422" s="270"/>
      <c r="AK422" s="270" t="s">
        <v>1094</v>
      </c>
      <c r="AL422" s="270" t="s">
        <v>1450</v>
      </c>
      <c r="AM422" s="270" t="s">
        <v>75</v>
      </c>
      <c r="AN422" s="270" t="s">
        <v>1050</v>
      </c>
      <c r="AO422" s="270" t="s">
        <v>426</v>
      </c>
      <c r="AP422" s="270" t="s">
        <v>1997</v>
      </c>
      <c r="AQ422" s="354" t="s">
        <v>2068</v>
      </c>
      <c r="AR422" s="354" t="s">
        <v>42</v>
      </c>
      <c r="AS422" s="400">
        <v>10000000</v>
      </c>
      <c r="AT422" s="360"/>
      <c r="AU422" s="54"/>
      <c r="AV422" s="54"/>
    </row>
    <row r="423" spans="1:48" s="40" customFormat="1" ht="56" x14ac:dyDescent="0.15">
      <c r="A423" s="302" t="s">
        <v>1257</v>
      </c>
      <c r="B423" s="215" t="s">
        <v>1303</v>
      </c>
      <c r="C423" s="213" t="s">
        <v>1586</v>
      </c>
      <c r="D423" s="180" t="s">
        <v>1144</v>
      </c>
      <c r="E423" s="180" t="s">
        <v>1144</v>
      </c>
      <c r="F423" s="209" t="s">
        <v>1144</v>
      </c>
      <c r="G423" s="576"/>
      <c r="H423" s="176" t="s">
        <v>52</v>
      </c>
      <c r="I423" s="176" t="s">
        <v>42</v>
      </c>
      <c r="J423" s="177" t="s">
        <v>107</v>
      </c>
      <c r="K423" s="178" t="s">
        <v>421</v>
      </c>
      <c r="L423" s="178"/>
      <c r="M423" s="178" t="s">
        <v>421</v>
      </c>
      <c r="N423" s="209" t="s">
        <v>1144</v>
      </c>
      <c r="O423" s="177"/>
      <c r="P423" s="179"/>
      <c r="Q423" s="172" t="s">
        <v>155</v>
      </c>
      <c r="R423" s="173"/>
      <c r="S423" s="465" t="s">
        <v>1655</v>
      </c>
      <c r="T423" s="400">
        <v>5000000</v>
      </c>
      <c r="U423" s="350">
        <f t="shared" si="53"/>
        <v>0.83333333333333337</v>
      </c>
      <c r="V423" s="351"/>
      <c r="W423" s="351"/>
      <c r="X423" s="352"/>
      <c r="Y423" s="351"/>
      <c r="Z423" s="352"/>
      <c r="AA423" s="270" t="s">
        <v>1553</v>
      </c>
      <c r="AB423" s="353">
        <v>250000</v>
      </c>
      <c r="AC423" s="354" t="s">
        <v>418</v>
      </c>
      <c r="AD423" s="354" t="s">
        <v>418</v>
      </c>
      <c r="AE423" s="354" t="s">
        <v>2305</v>
      </c>
      <c r="AF423" s="354" t="s">
        <v>2063</v>
      </c>
      <c r="AG423" s="270"/>
      <c r="AH423" s="270" t="s">
        <v>39</v>
      </c>
      <c r="AI423" s="270"/>
      <c r="AJ423" s="270"/>
      <c r="AK423" s="270" t="s">
        <v>1094</v>
      </c>
      <c r="AL423" s="270" t="s">
        <v>1445</v>
      </c>
      <c r="AM423" s="270" t="s">
        <v>75</v>
      </c>
      <c r="AN423" s="270" t="s">
        <v>1050</v>
      </c>
      <c r="AO423" s="270"/>
      <c r="AP423" s="270" t="s">
        <v>1094</v>
      </c>
      <c r="AQ423" s="354" t="s">
        <v>2068</v>
      </c>
      <c r="AR423" s="354" t="s">
        <v>42</v>
      </c>
      <c r="AS423" s="400">
        <v>5000000</v>
      </c>
      <c r="AT423" s="360"/>
      <c r="AU423" s="54"/>
      <c r="AV423" s="54"/>
    </row>
    <row r="424" spans="1:48" s="40" customFormat="1" ht="56" x14ac:dyDescent="0.15">
      <c r="A424" s="302" t="s">
        <v>1257</v>
      </c>
      <c r="B424" s="215" t="s">
        <v>1303</v>
      </c>
      <c r="C424" s="213" t="s">
        <v>1586</v>
      </c>
      <c r="D424" s="180" t="s">
        <v>1144</v>
      </c>
      <c r="E424" s="180" t="s">
        <v>1144</v>
      </c>
      <c r="F424" s="209" t="s">
        <v>1144</v>
      </c>
      <c r="G424" s="576"/>
      <c r="H424" s="176" t="s">
        <v>52</v>
      </c>
      <c r="I424" s="176" t="s">
        <v>42</v>
      </c>
      <c r="J424" s="177" t="s">
        <v>107</v>
      </c>
      <c r="K424" s="178" t="s">
        <v>421</v>
      </c>
      <c r="L424" s="178"/>
      <c r="M424" s="178" t="s">
        <v>421</v>
      </c>
      <c r="N424" s="209" t="s">
        <v>1144</v>
      </c>
      <c r="O424" s="177"/>
      <c r="P424" s="179"/>
      <c r="Q424" s="172" t="s">
        <v>155</v>
      </c>
      <c r="R424" s="173"/>
      <c r="S424" s="465" t="s">
        <v>1430</v>
      </c>
      <c r="T424" s="349">
        <v>0</v>
      </c>
      <c r="U424" s="350">
        <f t="shared" si="53"/>
        <v>0</v>
      </c>
      <c r="V424" s="367"/>
      <c r="W424" s="351"/>
      <c r="X424" s="352"/>
      <c r="Y424" s="351"/>
      <c r="Z424" s="352"/>
      <c r="AA424" s="270" t="s">
        <v>1555</v>
      </c>
      <c r="AB424" s="370">
        <v>250000</v>
      </c>
      <c r="AC424" s="354" t="s">
        <v>418</v>
      </c>
      <c r="AD424" s="354" t="s">
        <v>418</v>
      </c>
      <c r="AE424" s="354" t="s">
        <v>2305</v>
      </c>
      <c r="AF424" s="354" t="s">
        <v>2063</v>
      </c>
      <c r="AG424" s="270"/>
      <c r="AH424" s="270" t="s">
        <v>41</v>
      </c>
      <c r="AI424" s="270"/>
      <c r="AJ424" s="270"/>
      <c r="AK424" s="270" t="s">
        <v>1094</v>
      </c>
      <c r="AL424" s="270" t="s">
        <v>1446</v>
      </c>
      <c r="AM424" s="270" t="s">
        <v>74</v>
      </c>
      <c r="AN424" s="270"/>
      <c r="AO424" s="270"/>
      <c r="AP424" s="270" t="s">
        <v>1094</v>
      </c>
      <c r="AQ424" s="354" t="s">
        <v>2003</v>
      </c>
      <c r="AR424" s="354" t="s">
        <v>42</v>
      </c>
      <c r="AS424" s="349">
        <v>0</v>
      </c>
      <c r="AT424" s="360" t="s">
        <v>523</v>
      </c>
      <c r="AU424" s="54"/>
      <c r="AV424" s="54"/>
    </row>
    <row r="425" spans="1:48" s="40" customFormat="1" ht="56" x14ac:dyDescent="0.15">
      <c r="A425" s="302" t="s">
        <v>1257</v>
      </c>
      <c r="B425" s="215" t="s">
        <v>1303</v>
      </c>
      <c r="C425" s="213" t="s">
        <v>1586</v>
      </c>
      <c r="D425" s="180" t="s">
        <v>1144</v>
      </c>
      <c r="E425" s="180" t="s">
        <v>1144</v>
      </c>
      <c r="F425" s="209" t="s">
        <v>1144</v>
      </c>
      <c r="G425" s="576"/>
      <c r="H425" s="176" t="s">
        <v>52</v>
      </c>
      <c r="I425" s="176" t="s">
        <v>42</v>
      </c>
      <c r="J425" s="177" t="s">
        <v>107</v>
      </c>
      <c r="K425" s="178" t="s">
        <v>421</v>
      </c>
      <c r="L425" s="178"/>
      <c r="M425" s="178" t="s">
        <v>421</v>
      </c>
      <c r="N425" s="209" t="s">
        <v>1144</v>
      </c>
      <c r="O425" s="177"/>
      <c r="P425" s="179"/>
      <c r="Q425" s="172" t="s">
        <v>155</v>
      </c>
      <c r="R425" s="173"/>
      <c r="S425" s="466" t="s">
        <v>706</v>
      </c>
      <c r="T425" s="356">
        <v>4600000</v>
      </c>
      <c r="U425" s="350">
        <f t="shared" si="53"/>
        <v>0.76666666666666672</v>
      </c>
      <c r="V425" s="351"/>
      <c r="W425" s="371"/>
      <c r="X425" s="352"/>
      <c r="Y425" s="351"/>
      <c r="Z425" s="352"/>
      <c r="AA425" s="358" t="s">
        <v>1450</v>
      </c>
      <c r="AB425" s="270" t="s">
        <v>1450</v>
      </c>
      <c r="AC425" s="354" t="s">
        <v>418</v>
      </c>
      <c r="AD425" s="354" t="s">
        <v>418</v>
      </c>
      <c r="AE425" s="354" t="s">
        <v>2305</v>
      </c>
      <c r="AF425" s="354" t="s">
        <v>2063</v>
      </c>
      <c r="AG425" s="270"/>
      <c r="AH425" s="270" t="s">
        <v>37</v>
      </c>
      <c r="AI425" s="270">
        <v>2020</v>
      </c>
      <c r="AJ425" s="270">
        <v>2022</v>
      </c>
      <c r="AK425" s="270" t="s">
        <v>707</v>
      </c>
      <c r="AL425" s="270" t="s">
        <v>1450</v>
      </c>
      <c r="AM425" s="270" t="s">
        <v>74</v>
      </c>
      <c r="AN425" s="270" t="s">
        <v>135</v>
      </c>
      <c r="AO425" s="270" t="s">
        <v>531</v>
      </c>
      <c r="AP425" s="270" t="s">
        <v>531</v>
      </c>
      <c r="AQ425" s="354" t="s">
        <v>2003</v>
      </c>
      <c r="AR425" s="354" t="s">
        <v>42</v>
      </c>
      <c r="AS425" s="356">
        <v>4600000</v>
      </c>
      <c r="AT425" s="360"/>
      <c r="AU425" s="54"/>
      <c r="AV425" s="54"/>
    </row>
    <row r="426" spans="1:48" s="40" customFormat="1" ht="56" x14ac:dyDescent="0.15">
      <c r="A426" s="302" t="s">
        <v>1257</v>
      </c>
      <c r="B426" s="215" t="s">
        <v>1303</v>
      </c>
      <c r="C426" s="213" t="s">
        <v>1586</v>
      </c>
      <c r="D426" s="180" t="s">
        <v>1144</v>
      </c>
      <c r="E426" s="180" t="s">
        <v>1144</v>
      </c>
      <c r="F426" s="209" t="s">
        <v>1144</v>
      </c>
      <c r="G426" s="576"/>
      <c r="H426" s="176" t="s">
        <v>52</v>
      </c>
      <c r="I426" s="176" t="s">
        <v>42</v>
      </c>
      <c r="J426" s="177" t="s">
        <v>107</v>
      </c>
      <c r="K426" s="178" t="s">
        <v>76</v>
      </c>
      <c r="L426" s="178" t="s">
        <v>76</v>
      </c>
      <c r="M426" s="178" t="s">
        <v>421</v>
      </c>
      <c r="N426" s="209" t="s">
        <v>1144</v>
      </c>
      <c r="O426" s="177"/>
      <c r="P426" s="179"/>
      <c r="Q426" s="172" t="s">
        <v>155</v>
      </c>
      <c r="R426" s="173"/>
      <c r="S426" s="466" t="s">
        <v>2371</v>
      </c>
      <c r="T426" s="356">
        <f>SUM(V426:Z426)</f>
        <v>4143961.4946600003</v>
      </c>
      <c r="U426" s="350">
        <f t="shared" ref="U426" si="54">T426/$G$405</f>
        <v>0.69066024911000001</v>
      </c>
      <c r="V426" s="351"/>
      <c r="W426" s="351"/>
      <c r="X426" s="351"/>
      <c r="Y426" s="351">
        <v>1314874.665</v>
      </c>
      <c r="Z426" s="352">
        <v>2829086.8296600003</v>
      </c>
      <c r="AA426" s="358" t="s">
        <v>1450</v>
      </c>
      <c r="AB426" s="270" t="s">
        <v>1450</v>
      </c>
      <c r="AC426" s="354" t="s">
        <v>418</v>
      </c>
      <c r="AD426" s="354" t="s">
        <v>418</v>
      </c>
      <c r="AE426" s="270" t="s">
        <v>2372</v>
      </c>
      <c r="AF426" s="354" t="s">
        <v>2062</v>
      </c>
      <c r="AG426" s="270"/>
      <c r="AH426" s="270" t="s">
        <v>35</v>
      </c>
      <c r="AI426" s="270">
        <v>2023</v>
      </c>
      <c r="AJ426" s="270">
        <v>2026</v>
      </c>
      <c r="AK426" s="270" t="s">
        <v>2550</v>
      </c>
      <c r="AL426" s="270" t="s">
        <v>1450</v>
      </c>
      <c r="AM426" s="270" t="s">
        <v>74</v>
      </c>
      <c r="AN426" s="270" t="s">
        <v>167</v>
      </c>
      <c r="AO426" s="270" t="s">
        <v>531</v>
      </c>
      <c r="AP426" s="270" t="s">
        <v>531</v>
      </c>
      <c r="AQ426" s="354" t="s">
        <v>2003</v>
      </c>
      <c r="AR426" s="354" t="s">
        <v>42</v>
      </c>
      <c r="AS426" s="356">
        <v>4143961.4946600003</v>
      </c>
      <c r="AT426" s="360" t="s">
        <v>2373</v>
      </c>
      <c r="AU426" s="54"/>
      <c r="AV426" s="54"/>
    </row>
    <row r="427" spans="1:48" s="40" customFormat="1" ht="56" x14ac:dyDescent="0.15">
      <c r="A427" s="302" t="s">
        <v>1257</v>
      </c>
      <c r="B427" s="215" t="s">
        <v>1303</v>
      </c>
      <c r="C427" s="213" t="s">
        <v>1586</v>
      </c>
      <c r="D427" s="180" t="s">
        <v>1144</v>
      </c>
      <c r="E427" s="180" t="s">
        <v>1144</v>
      </c>
      <c r="F427" s="209" t="s">
        <v>1144</v>
      </c>
      <c r="G427" s="576"/>
      <c r="H427" s="176" t="s">
        <v>52</v>
      </c>
      <c r="I427" s="176" t="s">
        <v>42</v>
      </c>
      <c r="J427" s="177" t="s">
        <v>107</v>
      </c>
      <c r="K427" s="178" t="s">
        <v>76</v>
      </c>
      <c r="L427" s="178" t="s">
        <v>76</v>
      </c>
      <c r="M427" s="178" t="s">
        <v>421</v>
      </c>
      <c r="N427" s="209" t="s">
        <v>1144</v>
      </c>
      <c r="O427" s="177"/>
      <c r="P427" s="179"/>
      <c r="Q427" s="172" t="s">
        <v>155</v>
      </c>
      <c r="R427" s="173"/>
      <c r="S427" s="466" t="s">
        <v>261</v>
      </c>
      <c r="T427" s="356">
        <v>4292260.32</v>
      </c>
      <c r="U427" s="350">
        <f t="shared" si="53"/>
        <v>0.71537672000000008</v>
      </c>
      <c r="V427" s="357">
        <v>2334884.3199999998</v>
      </c>
      <c r="W427" s="372">
        <v>1407376</v>
      </c>
      <c r="X427" s="357">
        <v>550000</v>
      </c>
      <c r="Y427" s="351"/>
      <c r="Z427" s="352"/>
      <c r="AA427" s="358" t="s">
        <v>1450</v>
      </c>
      <c r="AB427" s="270" t="s">
        <v>1450</v>
      </c>
      <c r="AC427" s="354" t="s">
        <v>418</v>
      </c>
      <c r="AD427" s="354" t="s">
        <v>418</v>
      </c>
      <c r="AE427" s="270" t="s">
        <v>247</v>
      </c>
      <c r="AF427" s="354" t="s">
        <v>2063</v>
      </c>
      <c r="AG427" s="270"/>
      <c r="AH427" s="270" t="s">
        <v>35</v>
      </c>
      <c r="AI427" s="270" t="s">
        <v>2017</v>
      </c>
      <c r="AJ427" s="270">
        <v>2023</v>
      </c>
      <c r="AK427" s="270" t="s">
        <v>2551</v>
      </c>
      <c r="AL427" s="270" t="s">
        <v>1450</v>
      </c>
      <c r="AM427" s="270" t="s">
        <v>74</v>
      </c>
      <c r="AN427" s="270" t="s">
        <v>2552</v>
      </c>
      <c r="AO427" s="270" t="s">
        <v>424</v>
      </c>
      <c r="AP427" s="270" t="s">
        <v>1997</v>
      </c>
      <c r="AQ427" s="354" t="s">
        <v>2003</v>
      </c>
      <c r="AR427" s="354" t="s">
        <v>42</v>
      </c>
      <c r="AS427" s="356">
        <v>4292260.32</v>
      </c>
      <c r="AT427" s="360" t="s">
        <v>2553</v>
      </c>
      <c r="AU427" s="54"/>
      <c r="AV427" s="54"/>
    </row>
    <row r="428" spans="1:48" s="40" customFormat="1" ht="56" x14ac:dyDescent="0.15">
      <c r="A428" s="302" t="s">
        <v>1257</v>
      </c>
      <c r="B428" s="215" t="s">
        <v>1303</v>
      </c>
      <c r="C428" s="213" t="s">
        <v>1586</v>
      </c>
      <c r="D428" s="180" t="s">
        <v>1144</v>
      </c>
      <c r="E428" s="180" t="s">
        <v>1144</v>
      </c>
      <c r="F428" s="209" t="s">
        <v>1144</v>
      </c>
      <c r="G428" s="576"/>
      <c r="H428" s="176" t="s">
        <v>52</v>
      </c>
      <c r="I428" s="176" t="s">
        <v>42</v>
      </c>
      <c r="J428" s="177" t="s">
        <v>107</v>
      </c>
      <c r="K428" s="178" t="s">
        <v>76</v>
      </c>
      <c r="L428" s="178" t="s">
        <v>76</v>
      </c>
      <c r="M428" s="178" t="s">
        <v>421</v>
      </c>
      <c r="N428" s="209" t="s">
        <v>1144</v>
      </c>
      <c r="O428" s="177"/>
      <c r="P428" s="179" t="s">
        <v>1779</v>
      </c>
      <c r="Q428" s="172" t="s">
        <v>155</v>
      </c>
      <c r="R428" s="173"/>
      <c r="S428" s="466" t="s">
        <v>285</v>
      </c>
      <c r="T428" s="356">
        <v>4662339.2183183972</v>
      </c>
      <c r="U428" s="350">
        <f t="shared" ref="U428" si="55">T428/$G$405</f>
        <v>0.77705653638639949</v>
      </c>
      <c r="V428" s="351">
        <v>1734153.4411821517</v>
      </c>
      <c r="W428" s="371">
        <v>1119698.1325915623</v>
      </c>
      <c r="X428" s="352">
        <v>904953.02266114112</v>
      </c>
      <c r="Y428" s="351">
        <v>903534.62188354181</v>
      </c>
      <c r="Z428" s="352">
        <v>0</v>
      </c>
      <c r="AA428" s="358" t="s">
        <v>1450</v>
      </c>
      <c r="AB428" s="270" t="s">
        <v>1450</v>
      </c>
      <c r="AC428" s="354" t="s">
        <v>418</v>
      </c>
      <c r="AD428" s="354" t="s">
        <v>418</v>
      </c>
      <c r="AE428" s="354" t="s">
        <v>269</v>
      </c>
      <c r="AF428" s="354" t="s">
        <v>2063</v>
      </c>
      <c r="AG428" s="270"/>
      <c r="AH428" s="270" t="s">
        <v>35</v>
      </c>
      <c r="AI428" s="270" t="s">
        <v>2017</v>
      </c>
      <c r="AJ428" s="270">
        <v>2024</v>
      </c>
      <c r="AK428" s="270" t="s">
        <v>2554</v>
      </c>
      <c r="AL428" s="270" t="s">
        <v>1450</v>
      </c>
      <c r="AM428" s="270" t="s">
        <v>74</v>
      </c>
      <c r="AN428" s="270" t="s">
        <v>2241</v>
      </c>
      <c r="AO428" s="270" t="s">
        <v>424</v>
      </c>
      <c r="AP428" s="270" t="s">
        <v>1997</v>
      </c>
      <c r="AQ428" s="354" t="s">
        <v>2067</v>
      </c>
      <c r="AR428" s="354" t="s">
        <v>42</v>
      </c>
      <c r="AS428" s="356">
        <v>4662339.2183183972</v>
      </c>
      <c r="AT428" s="360"/>
      <c r="AU428" s="54"/>
      <c r="AV428" s="54"/>
    </row>
    <row r="429" spans="1:48" s="40" customFormat="1" ht="56" x14ac:dyDescent="0.15">
      <c r="A429" s="302" t="s">
        <v>1257</v>
      </c>
      <c r="B429" s="215" t="s">
        <v>1303</v>
      </c>
      <c r="C429" s="213" t="s">
        <v>1586</v>
      </c>
      <c r="D429" s="180" t="s">
        <v>1144</v>
      </c>
      <c r="E429" s="180" t="s">
        <v>1144</v>
      </c>
      <c r="F429" s="209" t="s">
        <v>1144</v>
      </c>
      <c r="G429" s="576"/>
      <c r="H429" s="176" t="s">
        <v>52</v>
      </c>
      <c r="I429" s="176" t="s">
        <v>42</v>
      </c>
      <c r="J429" s="177" t="s">
        <v>107</v>
      </c>
      <c r="K429" s="178" t="s">
        <v>76</v>
      </c>
      <c r="L429" s="178" t="s">
        <v>76</v>
      </c>
      <c r="M429" s="178" t="s">
        <v>421</v>
      </c>
      <c r="N429" s="209" t="s">
        <v>1144</v>
      </c>
      <c r="O429" s="177"/>
      <c r="P429" s="179" t="s">
        <v>1779</v>
      </c>
      <c r="Q429" s="172" t="s">
        <v>155</v>
      </c>
      <c r="R429" s="173"/>
      <c r="S429" s="466" t="s">
        <v>2264</v>
      </c>
      <c r="T429" s="356">
        <v>0</v>
      </c>
      <c r="U429" s="350">
        <f t="shared" si="53"/>
        <v>0</v>
      </c>
      <c r="V429" s="351"/>
      <c r="W429" s="371"/>
      <c r="X429" s="352"/>
      <c r="Y429" s="351"/>
      <c r="Z429" s="352"/>
      <c r="AA429" s="358" t="s">
        <v>1450</v>
      </c>
      <c r="AB429" s="270" t="s">
        <v>1450</v>
      </c>
      <c r="AC429" s="354" t="s">
        <v>418</v>
      </c>
      <c r="AD429" s="354" t="s">
        <v>418</v>
      </c>
      <c r="AE429" s="354" t="s">
        <v>269</v>
      </c>
      <c r="AF429" s="354" t="s">
        <v>2063</v>
      </c>
      <c r="AG429" s="270"/>
      <c r="AH429" s="270" t="s">
        <v>41</v>
      </c>
      <c r="AI429" s="270"/>
      <c r="AJ429" s="270"/>
      <c r="AK429" s="270" t="s">
        <v>1094</v>
      </c>
      <c r="AL429" s="270" t="s">
        <v>1446</v>
      </c>
      <c r="AM429" s="270"/>
      <c r="AN429" s="270" t="s">
        <v>490</v>
      </c>
      <c r="AO429" s="270"/>
      <c r="AP429" s="270" t="s">
        <v>1094</v>
      </c>
      <c r="AQ429" s="354"/>
      <c r="AR429" s="354" t="s">
        <v>42</v>
      </c>
      <c r="AS429" s="356">
        <v>0</v>
      </c>
      <c r="AT429" s="360" t="s">
        <v>2265</v>
      </c>
      <c r="AU429" s="54"/>
      <c r="AV429" s="54"/>
    </row>
    <row r="430" spans="1:48" s="40" customFormat="1" ht="56" x14ac:dyDescent="0.15">
      <c r="A430" s="302" t="s">
        <v>1257</v>
      </c>
      <c r="B430" s="215" t="s">
        <v>1303</v>
      </c>
      <c r="C430" s="213" t="s">
        <v>1586</v>
      </c>
      <c r="D430" s="180" t="s">
        <v>1144</v>
      </c>
      <c r="E430" s="180" t="s">
        <v>1144</v>
      </c>
      <c r="F430" s="209" t="s">
        <v>1144</v>
      </c>
      <c r="G430" s="576"/>
      <c r="H430" s="176" t="s">
        <v>52</v>
      </c>
      <c r="I430" s="176" t="s">
        <v>42</v>
      </c>
      <c r="J430" s="177" t="s">
        <v>107</v>
      </c>
      <c r="K430" s="178" t="s">
        <v>76</v>
      </c>
      <c r="L430" s="178" t="s">
        <v>76</v>
      </c>
      <c r="M430" s="178" t="s">
        <v>421</v>
      </c>
      <c r="N430" s="209" t="s">
        <v>1144</v>
      </c>
      <c r="O430" s="177"/>
      <c r="P430" s="179" t="s">
        <v>1779</v>
      </c>
      <c r="Q430" s="172" t="s">
        <v>155</v>
      </c>
      <c r="R430" s="173"/>
      <c r="S430" s="466" t="s">
        <v>1909</v>
      </c>
      <c r="T430" s="356">
        <v>2079615.75</v>
      </c>
      <c r="U430" s="350">
        <f t="shared" si="53"/>
        <v>0.346602625</v>
      </c>
      <c r="V430" s="351"/>
      <c r="W430" s="371">
        <v>219791.26</v>
      </c>
      <c r="X430" s="352"/>
      <c r="Y430" s="351"/>
      <c r="Z430" s="352"/>
      <c r="AA430" s="358" t="s">
        <v>1450</v>
      </c>
      <c r="AB430" s="270" t="s">
        <v>1450</v>
      </c>
      <c r="AC430" s="354" t="s">
        <v>418</v>
      </c>
      <c r="AD430" s="354" t="s">
        <v>418</v>
      </c>
      <c r="AE430" s="354" t="s">
        <v>495</v>
      </c>
      <c r="AF430" s="354" t="s">
        <v>2063</v>
      </c>
      <c r="AG430" s="270"/>
      <c r="AH430" s="270" t="s">
        <v>37</v>
      </c>
      <c r="AI430" s="270" t="s">
        <v>2017</v>
      </c>
      <c r="AJ430" s="270">
        <v>2023</v>
      </c>
      <c r="AK430" s="270" t="s">
        <v>1910</v>
      </c>
      <c r="AL430" s="270" t="s">
        <v>1450</v>
      </c>
      <c r="AM430" s="270" t="s">
        <v>74</v>
      </c>
      <c r="AN430" s="270" t="s">
        <v>1890</v>
      </c>
      <c r="AO430" s="270" t="s">
        <v>531</v>
      </c>
      <c r="AP430" s="270" t="s">
        <v>531</v>
      </c>
      <c r="AQ430" s="354" t="s">
        <v>2067</v>
      </c>
      <c r="AR430" s="354" t="s">
        <v>42</v>
      </c>
      <c r="AS430" s="356">
        <v>2079615.75</v>
      </c>
      <c r="AT430" s="360" t="s">
        <v>1911</v>
      </c>
      <c r="AU430" s="54"/>
      <c r="AV430" s="54"/>
    </row>
    <row r="431" spans="1:48" s="40" customFormat="1" ht="56" x14ac:dyDescent="0.15">
      <c r="A431" s="302" t="s">
        <v>1257</v>
      </c>
      <c r="B431" s="215" t="s">
        <v>1303</v>
      </c>
      <c r="C431" s="213" t="s">
        <v>1586</v>
      </c>
      <c r="D431" s="180" t="s">
        <v>1144</v>
      </c>
      <c r="E431" s="180" t="s">
        <v>1144</v>
      </c>
      <c r="F431" s="209" t="s">
        <v>1144</v>
      </c>
      <c r="G431" s="576"/>
      <c r="H431" s="176" t="s">
        <v>52</v>
      </c>
      <c r="I431" s="176" t="s">
        <v>42</v>
      </c>
      <c r="J431" s="177" t="s">
        <v>141</v>
      </c>
      <c r="K431" s="178" t="s">
        <v>421</v>
      </c>
      <c r="L431" s="178" t="s">
        <v>421</v>
      </c>
      <c r="M431" s="178" t="s">
        <v>421</v>
      </c>
      <c r="N431" s="209" t="s">
        <v>1144</v>
      </c>
      <c r="O431" s="177"/>
      <c r="P431" s="179" t="s">
        <v>1779</v>
      </c>
      <c r="Q431" s="172" t="s">
        <v>155</v>
      </c>
      <c r="R431" s="173"/>
      <c r="S431" s="466" t="s">
        <v>1790</v>
      </c>
      <c r="T431" s="356">
        <v>17162062.539999999</v>
      </c>
      <c r="U431" s="350">
        <f t="shared" si="53"/>
        <v>2.8603437566666665</v>
      </c>
      <c r="V431" s="351"/>
      <c r="W431" s="371"/>
      <c r="X431" s="352"/>
      <c r="Y431" s="351"/>
      <c r="Z431" s="352"/>
      <c r="AA431" s="358" t="s">
        <v>1450</v>
      </c>
      <c r="AB431" s="270" t="s">
        <v>1450</v>
      </c>
      <c r="AC431" s="354" t="s">
        <v>418</v>
      </c>
      <c r="AD431" s="354" t="s">
        <v>418</v>
      </c>
      <c r="AE431" s="354" t="s">
        <v>1786</v>
      </c>
      <c r="AF431" s="354" t="s">
        <v>2063</v>
      </c>
      <c r="AG431" s="270"/>
      <c r="AH431" s="270" t="s">
        <v>35</v>
      </c>
      <c r="AI431" s="270" t="s">
        <v>2017</v>
      </c>
      <c r="AJ431" s="270">
        <v>2024</v>
      </c>
      <c r="AK431" s="270" t="s">
        <v>1791</v>
      </c>
      <c r="AL431" s="270" t="s">
        <v>1450</v>
      </c>
      <c r="AM431" s="270" t="s">
        <v>74</v>
      </c>
      <c r="AN431" s="270" t="s">
        <v>2070</v>
      </c>
      <c r="AO431" s="270" t="s">
        <v>426</v>
      </c>
      <c r="AP431" s="270" t="s">
        <v>1997</v>
      </c>
      <c r="AQ431" s="354" t="s">
        <v>2003</v>
      </c>
      <c r="AR431" s="354" t="s">
        <v>42</v>
      </c>
      <c r="AS431" s="356">
        <v>17162062.539999999</v>
      </c>
      <c r="AT431" s="360" t="s">
        <v>1938</v>
      </c>
      <c r="AU431" s="54"/>
      <c r="AV431" s="54"/>
    </row>
    <row r="432" spans="1:48" s="40" customFormat="1" ht="70" x14ac:dyDescent="0.15">
      <c r="A432" s="302" t="s">
        <v>1257</v>
      </c>
      <c r="B432" s="215" t="s">
        <v>1303</v>
      </c>
      <c r="C432" s="213" t="s">
        <v>1586</v>
      </c>
      <c r="D432" s="180" t="s">
        <v>1144</v>
      </c>
      <c r="E432" s="180" t="s">
        <v>1144</v>
      </c>
      <c r="F432" s="209" t="s">
        <v>1144</v>
      </c>
      <c r="G432" s="576"/>
      <c r="H432" s="176" t="s">
        <v>52</v>
      </c>
      <c r="I432" s="176" t="s">
        <v>42</v>
      </c>
      <c r="J432" s="177" t="s">
        <v>141</v>
      </c>
      <c r="K432" s="178" t="s">
        <v>421</v>
      </c>
      <c r="L432" s="178" t="s">
        <v>421</v>
      </c>
      <c r="M432" s="178" t="s">
        <v>421</v>
      </c>
      <c r="N432" s="209" t="s">
        <v>1144</v>
      </c>
      <c r="O432" s="177"/>
      <c r="P432" s="179" t="s">
        <v>1779</v>
      </c>
      <c r="Q432" s="172" t="s">
        <v>155</v>
      </c>
      <c r="R432" s="173"/>
      <c r="S432" s="466" t="s">
        <v>1794</v>
      </c>
      <c r="T432" s="356">
        <v>18026580</v>
      </c>
      <c r="U432" s="350">
        <f t="shared" si="53"/>
        <v>3.0044300000000002</v>
      </c>
      <c r="V432" s="351"/>
      <c r="W432" s="371"/>
      <c r="X432" s="352">
        <v>5413980</v>
      </c>
      <c r="Y432" s="351">
        <v>6046560</v>
      </c>
      <c r="Z432" s="352">
        <v>6566040</v>
      </c>
      <c r="AA432" s="358" t="s">
        <v>1450</v>
      </c>
      <c r="AB432" s="270" t="s">
        <v>1450</v>
      </c>
      <c r="AC432" s="354" t="s">
        <v>418</v>
      </c>
      <c r="AD432" s="354" t="s">
        <v>418</v>
      </c>
      <c r="AE432" s="354" t="s">
        <v>1786</v>
      </c>
      <c r="AF432" s="354" t="s">
        <v>2063</v>
      </c>
      <c r="AG432" s="270"/>
      <c r="AH432" s="270" t="s">
        <v>35</v>
      </c>
      <c r="AI432" s="270">
        <v>2023</v>
      </c>
      <c r="AJ432" s="270">
        <v>2026</v>
      </c>
      <c r="AK432" s="270" t="s">
        <v>2555</v>
      </c>
      <c r="AL432" s="270" t="s">
        <v>1450</v>
      </c>
      <c r="AM432" s="270" t="s">
        <v>74</v>
      </c>
      <c r="AN432" s="270" t="s">
        <v>1795</v>
      </c>
      <c r="AO432" s="270" t="s">
        <v>425</v>
      </c>
      <c r="AP432" s="270" t="s">
        <v>1997</v>
      </c>
      <c r="AQ432" s="354" t="s">
        <v>2068</v>
      </c>
      <c r="AR432" s="354" t="s">
        <v>42</v>
      </c>
      <c r="AS432" s="356">
        <v>18026580</v>
      </c>
      <c r="AT432" s="360" t="s">
        <v>1796</v>
      </c>
      <c r="AU432" s="54"/>
      <c r="AV432" s="54"/>
    </row>
    <row r="433" spans="1:48" s="40" customFormat="1" ht="56" x14ac:dyDescent="0.15">
      <c r="A433" s="302" t="s">
        <v>1257</v>
      </c>
      <c r="B433" s="215" t="s">
        <v>1303</v>
      </c>
      <c r="C433" s="213" t="s">
        <v>1586</v>
      </c>
      <c r="D433" s="180" t="s">
        <v>1144</v>
      </c>
      <c r="E433" s="180" t="s">
        <v>1144</v>
      </c>
      <c r="F433" s="209" t="s">
        <v>1144</v>
      </c>
      <c r="G433" s="576"/>
      <c r="H433" s="176" t="s">
        <v>52</v>
      </c>
      <c r="I433" s="176" t="s">
        <v>42</v>
      </c>
      <c r="J433" s="177" t="s">
        <v>141</v>
      </c>
      <c r="K433" s="178" t="s">
        <v>421</v>
      </c>
      <c r="L433" s="178" t="s">
        <v>421</v>
      </c>
      <c r="M433" s="178" t="s">
        <v>421</v>
      </c>
      <c r="N433" s="209" t="s">
        <v>1144</v>
      </c>
      <c r="O433" s="177"/>
      <c r="P433" s="179" t="s">
        <v>1779</v>
      </c>
      <c r="Q433" s="172" t="s">
        <v>155</v>
      </c>
      <c r="R433" s="173"/>
      <c r="S433" s="466" t="s">
        <v>1805</v>
      </c>
      <c r="T433" s="356">
        <v>2975884.74</v>
      </c>
      <c r="U433" s="350">
        <f t="shared" si="53"/>
        <v>0.49598079000000006</v>
      </c>
      <c r="V433" s="351"/>
      <c r="W433" s="371"/>
      <c r="X433" s="352"/>
      <c r="Y433" s="351"/>
      <c r="Z433" s="352"/>
      <c r="AA433" s="358" t="s">
        <v>1450</v>
      </c>
      <c r="AB433" s="270" t="s">
        <v>1450</v>
      </c>
      <c r="AC433" s="354" t="s">
        <v>418</v>
      </c>
      <c r="AD433" s="354" t="s">
        <v>418</v>
      </c>
      <c r="AE433" s="354" t="s">
        <v>1786</v>
      </c>
      <c r="AF433" s="354" t="s">
        <v>2063</v>
      </c>
      <c r="AG433" s="270"/>
      <c r="AH433" s="270" t="s">
        <v>35</v>
      </c>
      <c r="AI433" s="270">
        <v>2020</v>
      </c>
      <c r="AJ433" s="270">
        <v>2026</v>
      </c>
      <c r="AK433" s="270" t="s">
        <v>2556</v>
      </c>
      <c r="AL433" s="270" t="s">
        <v>1450</v>
      </c>
      <c r="AM433" s="270" t="s">
        <v>75</v>
      </c>
      <c r="AN433" s="270" t="s">
        <v>821</v>
      </c>
      <c r="AO433" s="270" t="s">
        <v>424</v>
      </c>
      <c r="AP433" s="270" t="s">
        <v>1997</v>
      </c>
      <c r="AQ433" s="354" t="s">
        <v>2068</v>
      </c>
      <c r="AR433" s="354" t="s">
        <v>42</v>
      </c>
      <c r="AS433" s="356">
        <v>2975884.74</v>
      </c>
      <c r="AT433" s="360" t="s">
        <v>1806</v>
      </c>
      <c r="AU433" s="54"/>
      <c r="AV433" s="54"/>
    </row>
    <row r="434" spans="1:48" s="40" customFormat="1" ht="70" x14ac:dyDescent="0.15">
      <c r="A434" s="302" t="s">
        <v>1257</v>
      </c>
      <c r="B434" s="215" t="s">
        <v>1303</v>
      </c>
      <c r="C434" s="213" t="s">
        <v>1586</v>
      </c>
      <c r="D434" s="180" t="s">
        <v>1144</v>
      </c>
      <c r="E434" s="180" t="s">
        <v>1144</v>
      </c>
      <c r="F434" s="209" t="s">
        <v>1144</v>
      </c>
      <c r="G434" s="576"/>
      <c r="H434" s="176" t="s">
        <v>52</v>
      </c>
      <c r="I434" s="176" t="s">
        <v>42</v>
      </c>
      <c r="J434" s="177" t="s">
        <v>530</v>
      </c>
      <c r="K434" s="178" t="s">
        <v>77</v>
      </c>
      <c r="L434" s="178" t="s">
        <v>421</v>
      </c>
      <c r="M434" s="178" t="s">
        <v>421</v>
      </c>
      <c r="N434" s="209" t="s">
        <v>1144</v>
      </c>
      <c r="O434" s="177"/>
      <c r="P434" s="179" t="s">
        <v>1779</v>
      </c>
      <c r="Q434" s="172" t="s">
        <v>155</v>
      </c>
      <c r="R434" s="173"/>
      <c r="S434" s="466" t="s">
        <v>1792</v>
      </c>
      <c r="T434" s="356">
        <v>3978000</v>
      </c>
      <c r="U434" s="350">
        <f t="shared" si="53"/>
        <v>0.66300000000000003</v>
      </c>
      <c r="V434" s="351"/>
      <c r="W434" s="371"/>
      <c r="X434" s="352">
        <v>1482000</v>
      </c>
      <c r="Y434" s="351">
        <v>1014000</v>
      </c>
      <c r="Z434" s="352">
        <v>1482000</v>
      </c>
      <c r="AA434" s="358" t="s">
        <v>1450</v>
      </c>
      <c r="AB434" s="270" t="s">
        <v>1450</v>
      </c>
      <c r="AC434" s="354" t="s">
        <v>418</v>
      </c>
      <c r="AD434" s="354" t="s">
        <v>418</v>
      </c>
      <c r="AE434" s="354" t="s">
        <v>1786</v>
      </c>
      <c r="AF434" s="354" t="s">
        <v>2063</v>
      </c>
      <c r="AG434" s="270"/>
      <c r="AH434" s="270" t="s">
        <v>35</v>
      </c>
      <c r="AI434" s="270">
        <v>2020</v>
      </c>
      <c r="AJ434" s="270">
        <v>2026</v>
      </c>
      <c r="AK434" s="270" t="s">
        <v>2557</v>
      </c>
      <c r="AL434" s="270" t="s">
        <v>1450</v>
      </c>
      <c r="AM434" s="270" t="s">
        <v>74</v>
      </c>
      <c r="AN434" s="270" t="s">
        <v>1793</v>
      </c>
      <c r="AO434" s="270" t="s">
        <v>531</v>
      </c>
      <c r="AP434" s="270" t="s">
        <v>531</v>
      </c>
      <c r="AQ434" s="354" t="s">
        <v>2003</v>
      </c>
      <c r="AR434" s="354" t="s">
        <v>42</v>
      </c>
      <c r="AS434" s="356">
        <v>3978000</v>
      </c>
      <c r="AT434" s="360" t="s">
        <v>2558</v>
      </c>
      <c r="AU434" s="54"/>
      <c r="AV434" s="54"/>
    </row>
    <row r="435" spans="1:48" s="40" customFormat="1" ht="56" x14ac:dyDescent="0.15">
      <c r="A435" s="302" t="s">
        <v>1257</v>
      </c>
      <c r="B435" s="215" t="s">
        <v>1303</v>
      </c>
      <c r="C435" s="213" t="s">
        <v>1586</v>
      </c>
      <c r="D435" s="180" t="s">
        <v>1144</v>
      </c>
      <c r="E435" s="180" t="s">
        <v>1144</v>
      </c>
      <c r="F435" s="209" t="s">
        <v>1144</v>
      </c>
      <c r="G435" s="576"/>
      <c r="H435" s="176" t="s">
        <v>52</v>
      </c>
      <c r="I435" s="176" t="s">
        <v>42</v>
      </c>
      <c r="J435" s="177" t="s">
        <v>530</v>
      </c>
      <c r="K435" s="178" t="s">
        <v>77</v>
      </c>
      <c r="L435" s="178" t="s">
        <v>421</v>
      </c>
      <c r="M435" s="178" t="s">
        <v>421</v>
      </c>
      <c r="N435" s="209" t="s">
        <v>1144</v>
      </c>
      <c r="O435" s="177"/>
      <c r="P435" s="179" t="s">
        <v>1779</v>
      </c>
      <c r="Q435" s="172" t="s">
        <v>155</v>
      </c>
      <c r="R435" s="173"/>
      <c r="S435" s="466" t="s">
        <v>1918</v>
      </c>
      <c r="T435" s="356">
        <v>45749.88</v>
      </c>
      <c r="U435" s="350">
        <f t="shared" si="53"/>
        <v>7.62498E-3</v>
      </c>
      <c r="V435" s="351"/>
      <c r="W435" s="371"/>
      <c r="X435" s="352"/>
      <c r="Y435" s="351"/>
      <c r="Z435" s="352"/>
      <c r="AA435" s="358" t="s">
        <v>1450</v>
      </c>
      <c r="AB435" s="270" t="s">
        <v>1450</v>
      </c>
      <c r="AC435" s="354" t="s">
        <v>418</v>
      </c>
      <c r="AD435" s="354" t="s">
        <v>418</v>
      </c>
      <c r="AE435" s="354" t="s">
        <v>495</v>
      </c>
      <c r="AF435" s="354" t="s">
        <v>2063</v>
      </c>
      <c r="AG435" s="270"/>
      <c r="AH435" s="270" t="s">
        <v>37</v>
      </c>
      <c r="AI435" s="270">
        <v>2020</v>
      </c>
      <c r="AJ435" s="270">
        <v>2023</v>
      </c>
      <c r="AK435" s="270" t="s">
        <v>1919</v>
      </c>
      <c r="AL435" s="270" t="s">
        <v>1450</v>
      </c>
      <c r="AM435" s="270" t="s">
        <v>74</v>
      </c>
      <c r="AN435" s="270" t="s">
        <v>373</v>
      </c>
      <c r="AO435" s="270" t="s">
        <v>424</v>
      </c>
      <c r="AP435" s="270" t="s">
        <v>1997</v>
      </c>
      <c r="AQ435" s="354" t="s">
        <v>2003</v>
      </c>
      <c r="AR435" s="354" t="s">
        <v>42</v>
      </c>
      <c r="AS435" s="356">
        <v>45749.88</v>
      </c>
      <c r="AT435" s="360" t="s">
        <v>1920</v>
      </c>
      <c r="AU435" s="54"/>
      <c r="AV435" s="54"/>
    </row>
    <row r="436" spans="1:48" s="40" customFormat="1" ht="56" x14ac:dyDescent="0.15">
      <c r="A436" s="302" t="s">
        <v>1257</v>
      </c>
      <c r="B436" s="215" t="s">
        <v>1303</v>
      </c>
      <c r="C436" s="213" t="s">
        <v>1586</v>
      </c>
      <c r="D436" s="180" t="s">
        <v>1144</v>
      </c>
      <c r="E436" s="180" t="s">
        <v>1144</v>
      </c>
      <c r="F436" s="209" t="s">
        <v>1144</v>
      </c>
      <c r="G436" s="576"/>
      <c r="H436" s="176" t="s">
        <v>52</v>
      </c>
      <c r="I436" s="176" t="s">
        <v>42</v>
      </c>
      <c r="J436" s="177" t="s">
        <v>530</v>
      </c>
      <c r="K436" s="178" t="s">
        <v>77</v>
      </c>
      <c r="L436" s="178" t="s">
        <v>421</v>
      </c>
      <c r="M436" s="178" t="s">
        <v>421</v>
      </c>
      <c r="N436" s="209" t="s">
        <v>1144</v>
      </c>
      <c r="O436" s="177"/>
      <c r="P436" s="179" t="s">
        <v>1779</v>
      </c>
      <c r="Q436" s="428" t="s">
        <v>155</v>
      </c>
      <c r="R436" s="173"/>
      <c r="S436" s="466" t="s">
        <v>1922</v>
      </c>
      <c r="T436" s="356">
        <v>2099958</v>
      </c>
      <c r="U436" s="350">
        <f t="shared" si="53"/>
        <v>0.349993</v>
      </c>
      <c r="V436" s="351"/>
      <c r="W436" s="371">
        <v>2099958</v>
      </c>
      <c r="X436" s="352"/>
      <c r="Y436" s="351"/>
      <c r="Z436" s="352"/>
      <c r="AA436" s="358" t="s">
        <v>1450</v>
      </c>
      <c r="AB436" s="270" t="s">
        <v>1450</v>
      </c>
      <c r="AC436" s="354" t="s">
        <v>418</v>
      </c>
      <c r="AD436" s="354" t="s">
        <v>418</v>
      </c>
      <c r="AE436" s="354" t="s">
        <v>1925</v>
      </c>
      <c r="AF436" s="354" t="s">
        <v>2063</v>
      </c>
      <c r="AG436" s="270"/>
      <c r="AH436" s="270" t="s">
        <v>37</v>
      </c>
      <c r="AI436" s="270">
        <v>2020</v>
      </c>
      <c r="AJ436" s="270">
        <v>2023</v>
      </c>
      <c r="AK436" s="270" t="s">
        <v>1919</v>
      </c>
      <c r="AL436" s="270" t="s">
        <v>1450</v>
      </c>
      <c r="AM436" s="270" t="s">
        <v>74</v>
      </c>
      <c r="AN436" s="270" t="s">
        <v>1926</v>
      </c>
      <c r="AO436" s="270" t="s">
        <v>425</v>
      </c>
      <c r="AP436" s="270" t="s">
        <v>1997</v>
      </c>
      <c r="AQ436" s="354" t="s">
        <v>2067</v>
      </c>
      <c r="AR436" s="354" t="s">
        <v>42</v>
      </c>
      <c r="AS436" s="356">
        <v>2099958</v>
      </c>
      <c r="AT436" s="360" t="s">
        <v>2559</v>
      </c>
      <c r="AU436" s="54"/>
      <c r="AV436" s="54"/>
    </row>
    <row r="437" spans="1:48" s="40" customFormat="1" ht="56" x14ac:dyDescent="0.15">
      <c r="A437" s="302" t="s">
        <v>1257</v>
      </c>
      <c r="B437" s="215" t="s">
        <v>1303</v>
      </c>
      <c r="C437" s="213" t="s">
        <v>1586</v>
      </c>
      <c r="D437" s="180" t="s">
        <v>1144</v>
      </c>
      <c r="E437" s="180" t="s">
        <v>1144</v>
      </c>
      <c r="F437" s="209" t="s">
        <v>1144</v>
      </c>
      <c r="G437" s="576"/>
      <c r="H437" s="176" t="s">
        <v>52</v>
      </c>
      <c r="I437" s="176" t="s">
        <v>42</v>
      </c>
      <c r="J437" s="177" t="s">
        <v>107</v>
      </c>
      <c r="K437" s="178" t="s">
        <v>76</v>
      </c>
      <c r="L437" s="178" t="s">
        <v>76</v>
      </c>
      <c r="M437" s="178" t="s">
        <v>421</v>
      </c>
      <c r="N437" s="209" t="s">
        <v>1144</v>
      </c>
      <c r="O437" s="177"/>
      <c r="P437" s="179"/>
      <c r="Q437" s="177" t="s">
        <v>287</v>
      </c>
      <c r="R437" s="173"/>
      <c r="S437" s="466" t="s">
        <v>2232</v>
      </c>
      <c r="T437" s="356">
        <v>1186635.6838218304</v>
      </c>
      <c r="U437" s="350">
        <f t="shared" si="53"/>
        <v>0.19777261397030507</v>
      </c>
      <c r="V437" s="351">
        <v>186530.63936642843</v>
      </c>
      <c r="W437" s="371">
        <v>369497.06073249882</v>
      </c>
      <c r="X437" s="352">
        <v>265186.99585574464</v>
      </c>
      <c r="Y437" s="351">
        <v>267683.76542698586</v>
      </c>
      <c r="Z437" s="352">
        <v>97737.222440172613</v>
      </c>
      <c r="AA437" s="358" t="s">
        <v>1450</v>
      </c>
      <c r="AB437" s="270" t="s">
        <v>1450</v>
      </c>
      <c r="AC437" s="354" t="s">
        <v>418</v>
      </c>
      <c r="AD437" s="354" t="s">
        <v>418</v>
      </c>
      <c r="AE437" s="354" t="s">
        <v>269</v>
      </c>
      <c r="AF437" s="354" t="s">
        <v>2063</v>
      </c>
      <c r="AG437" s="270"/>
      <c r="AH437" s="270" t="s">
        <v>35</v>
      </c>
      <c r="AI437" s="270" t="s">
        <v>2017</v>
      </c>
      <c r="AJ437" s="270">
        <v>2026</v>
      </c>
      <c r="AK437" s="270" t="s">
        <v>2560</v>
      </c>
      <c r="AL437" s="270" t="s">
        <v>1450</v>
      </c>
      <c r="AM437" s="270" t="s">
        <v>74</v>
      </c>
      <c r="AN437" s="270" t="s">
        <v>2561</v>
      </c>
      <c r="AO437" s="270" t="s">
        <v>424</v>
      </c>
      <c r="AP437" s="270" t="s">
        <v>1997</v>
      </c>
      <c r="AQ437" s="354" t="s">
        <v>2069</v>
      </c>
      <c r="AR437" s="354" t="s">
        <v>42</v>
      </c>
      <c r="AS437" s="356">
        <v>1186635.6838218304</v>
      </c>
      <c r="AT437" s="360" t="s">
        <v>2562</v>
      </c>
      <c r="AU437" s="54"/>
      <c r="AV437" s="54"/>
    </row>
    <row r="438" spans="1:48" s="40" customFormat="1" ht="56" x14ac:dyDescent="0.15">
      <c r="A438" s="302" t="s">
        <v>1257</v>
      </c>
      <c r="B438" s="215" t="s">
        <v>1303</v>
      </c>
      <c r="C438" s="213" t="s">
        <v>1586</v>
      </c>
      <c r="D438" s="180" t="s">
        <v>1144</v>
      </c>
      <c r="E438" s="180" t="s">
        <v>1144</v>
      </c>
      <c r="F438" s="209" t="s">
        <v>1144</v>
      </c>
      <c r="G438" s="576"/>
      <c r="H438" s="176" t="s">
        <v>52</v>
      </c>
      <c r="I438" s="176" t="s">
        <v>42</v>
      </c>
      <c r="J438" s="177" t="s">
        <v>107</v>
      </c>
      <c r="K438" s="178" t="s">
        <v>76</v>
      </c>
      <c r="L438" s="178" t="s">
        <v>76</v>
      </c>
      <c r="M438" s="178" t="s">
        <v>421</v>
      </c>
      <c r="N438" s="209" t="s">
        <v>1144</v>
      </c>
      <c r="O438" s="177"/>
      <c r="P438" s="179" t="s">
        <v>289</v>
      </c>
      <c r="Q438" s="184"/>
      <c r="R438" s="173"/>
      <c r="S438" s="466" t="s">
        <v>2233</v>
      </c>
      <c r="T438" s="356">
        <v>361759.07784660591</v>
      </c>
      <c r="U438" s="350">
        <f t="shared" si="53"/>
        <v>6.0293179641100987E-2</v>
      </c>
      <c r="V438" s="351">
        <v>83134.498744446581</v>
      </c>
      <c r="W438" s="371">
        <v>200466.42373667131</v>
      </c>
      <c r="X438" s="352">
        <v>78158.155365488055</v>
      </c>
      <c r="Y438" s="351">
        <v>0</v>
      </c>
      <c r="Z438" s="352">
        <v>0</v>
      </c>
      <c r="AA438" s="358" t="s">
        <v>1450</v>
      </c>
      <c r="AB438" s="270" t="s">
        <v>1450</v>
      </c>
      <c r="AC438" s="354" t="s">
        <v>418</v>
      </c>
      <c r="AD438" s="354" t="s">
        <v>418</v>
      </c>
      <c r="AE438" s="354" t="s">
        <v>269</v>
      </c>
      <c r="AF438" s="354" t="s">
        <v>2063</v>
      </c>
      <c r="AG438" s="270"/>
      <c r="AH438" s="270" t="s">
        <v>35</v>
      </c>
      <c r="AI438" s="270">
        <v>2020</v>
      </c>
      <c r="AJ438" s="270">
        <v>2024</v>
      </c>
      <c r="AK438" s="270" t="s">
        <v>2563</v>
      </c>
      <c r="AL438" s="270" t="s">
        <v>1450</v>
      </c>
      <c r="AM438" s="270" t="s">
        <v>74</v>
      </c>
      <c r="AN438" s="270" t="s">
        <v>2564</v>
      </c>
      <c r="AO438" s="270" t="s">
        <v>424</v>
      </c>
      <c r="AP438" s="270" t="s">
        <v>1997</v>
      </c>
      <c r="AQ438" s="354" t="s">
        <v>2069</v>
      </c>
      <c r="AR438" s="354" t="s">
        <v>42</v>
      </c>
      <c r="AS438" s="356">
        <v>361759.07784660591</v>
      </c>
      <c r="AT438" s="360" t="s">
        <v>2565</v>
      </c>
      <c r="AU438" s="54"/>
      <c r="AV438" s="54"/>
    </row>
    <row r="439" spans="1:48" s="40" customFormat="1" ht="56" x14ac:dyDescent="0.15">
      <c r="A439" s="302" t="s">
        <v>1257</v>
      </c>
      <c r="B439" s="215" t="s">
        <v>1303</v>
      </c>
      <c r="C439" s="213" t="s">
        <v>1586</v>
      </c>
      <c r="D439" s="180" t="s">
        <v>1144</v>
      </c>
      <c r="E439" s="180" t="s">
        <v>1144</v>
      </c>
      <c r="F439" s="209" t="s">
        <v>1144</v>
      </c>
      <c r="G439" s="576"/>
      <c r="H439" s="176" t="s">
        <v>52</v>
      </c>
      <c r="I439" s="176" t="s">
        <v>42</v>
      </c>
      <c r="J439" s="177" t="s">
        <v>124</v>
      </c>
      <c r="K439" s="178" t="s">
        <v>421</v>
      </c>
      <c r="L439" s="178" t="s">
        <v>421</v>
      </c>
      <c r="M439" s="178" t="s">
        <v>421</v>
      </c>
      <c r="N439" s="209" t="s">
        <v>1144</v>
      </c>
      <c r="O439" s="177"/>
      <c r="P439" s="179" t="s">
        <v>289</v>
      </c>
      <c r="Q439" s="180" t="s">
        <v>155</v>
      </c>
      <c r="R439" s="173"/>
      <c r="S439" s="466" t="s">
        <v>1777</v>
      </c>
      <c r="T439" s="356">
        <v>22288909.279259998</v>
      </c>
      <c r="U439" s="350">
        <f t="shared" ref="U439" si="56">T439/$G$405</f>
        <v>3.7148182132099996</v>
      </c>
      <c r="V439" s="351"/>
      <c r="W439" s="371"/>
      <c r="X439" s="352">
        <v>6984516.4264199995</v>
      </c>
      <c r="Y439" s="351">
        <v>7911936.4264199995</v>
      </c>
      <c r="Z439" s="352">
        <v>7392456.4264199995</v>
      </c>
      <c r="AA439" s="358" t="s">
        <v>1450</v>
      </c>
      <c r="AB439" s="270" t="s">
        <v>1450</v>
      </c>
      <c r="AC439" s="354" t="s">
        <v>418</v>
      </c>
      <c r="AD439" s="354" t="s">
        <v>418</v>
      </c>
      <c r="AE439" s="354" t="s">
        <v>1780</v>
      </c>
      <c r="AF439" s="354" t="s">
        <v>2063</v>
      </c>
      <c r="AG439" s="270"/>
      <c r="AH439" s="270" t="s">
        <v>35</v>
      </c>
      <c r="AI439" s="270" t="s">
        <v>2017</v>
      </c>
      <c r="AJ439" s="270">
        <v>2026</v>
      </c>
      <c r="AK439" s="270" t="s">
        <v>2566</v>
      </c>
      <c r="AL439" s="270" t="s">
        <v>1450</v>
      </c>
      <c r="AM439" s="270" t="s">
        <v>75</v>
      </c>
      <c r="AN439" s="270" t="s">
        <v>1781</v>
      </c>
      <c r="AO439" s="270" t="s">
        <v>425</v>
      </c>
      <c r="AP439" s="270" t="s">
        <v>1997</v>
      </c>
      <c r="AQ439" s="354" t="s">
        <v>2068</v>
      </c>
      <c r="AR439" s="354" t="s">
        <v>42</v>
      </c>
      <c r="AS439" s="356">
        <v>22288909.279259998</v>
      </c>
      <c r="AT439" s="360" t="s">
        <v>2122</v>
      </c>
      <c r="AU439" s="54"/>
      <c r="AV439" s="54"/>
    </row>
    <row r="440" spans="1:48" s="40" customFormat="1" ht="56" x14ac:dyDescent="0.15">
      <c r="A440" s="302" t="s">
        <v>1257</v>
      </c>
      <c r="B440" s="215" t="s">
        <v>1303</v>
      </c>
      <c r="C440" s="213" t="s">
        <v>1586</v>
      </c>
      <c r="D440" s="180" t="s">
        <v>1144</v>
      </c>
      <c r="E440" s="180" t="s">
        <v>1144</v>
      </c>
      <c r="F440" s="209" t="s">
        <v>1144</v>
      </c>
      <c r="G440" s="576"/>
      <c r="H440" s="176" t="s">
        <v>52</v>
      </c>
      <c r="I440" s="176" t="s">
        <v>42</v>
      </c>
      <c r="J440" s="177" t="s">
        <v>124</v>
      </c>
      <c r="K440" s="178" t="s">
        <v>421</v>
      </c>
      <c r="L440" s="178" t="s">
        <v>421</v>
      </c>
      <c r="M440" s="178" t="s">
        <v>421</v>
      </c>
      <c r="N440" s="209" t="s">
        <v>1144</v>
      </c>
      <c r="O440" s="177"/>
      <c r="P440" s="179" t="s">
        <v>289</v>
      </c>
      <c r="Q440" s="180" t="s">
        <v>155</v>
      </c>
      <c r="R440" s="173"/>
      <c r="S440" s="466" t="s">
        <v>2109</v>
      </c>
      <c r="T440" s="356">
        <v>0</v>
      </c>
      <c r="U440" s="350">
        <f t="shared" si="53"/>
        <v>0</v>
      </c>
      <c r="V440" s="351"/>
      <c r="W440" s="371"/>
      <c r="X440" s="352"/>
      <c r="Y440" s="351"/>
      <c r="Z440" s="352"/>
      <c r="AA440" s="358"/>
      <c r="AB440" s="270"/>
      <c r="AC440" s="354" t="s">
        <v>418</v>
      </c>
      <c r="AD440" s="354" t="s">
        <v>418</v>
      </c>
      <c r="AE440" s="354" t="s">
        <v>2115</v>
      </c>
      <c r="AF440" s="354" t="s">
        <v>2063</v>
      </c>
      <c r="AG440" s="270"/>
      <c r="AH440" s="270" t="s">
        <v>41</v>
      </c>
      <c r="AI440" s="270"/>
      <c r="AJ440" s="270"/>
      <c r="AK440" s="270" t="s">
        <v>1094</v>
      </c>
      <c r="AL440" s="270" t="s">
        <v>1445</v>
      </c>
      <c r="AM440" s="270" t="s">
        <v>75</v>
      </c>
      <c r="AN440" s="270"/>
      <c r="AO440" s="270"/>
      <c r="AP440" s="270" t="s">
        <v>1094</v>
      </c>
      <c r="AQ440" s="354" t="s">
        <v>2068</v>
      </c>
      <c r="AR440" s="354" t="s">
        <v>42</v>
      </c>
      <c r="AS440" s="356">
        <v>0</v>
      </c>
      <c r="AT440" s="360" t="s">
        <v>2116</v>
      </c>
      <c r="AU440" s="54"/>
      <c r="AV440" s="54"/>
    </row>
    <row r="441" spans="1:48" s="40" customFormat="1" ht="84" x14ac:dyDescent="0.15">
      <c r="A441" s="302" t="s">
        <v>1257</v>
      </c>
      <c r="B441" s="215" t="s">
        <v>1303</v>
      </c>
      <c r="C441" s="213" t="s">
        <v>1586</v>
      </c>
      <c r="D441" s="180" t="s">
        <v>1144</v>
      </c>
      <c r="E441" s="180" t="s">
        <v>1144</v>
      </c>
      <c r="F441" s="209" t="s">
        <v>1144</v>
      </c>
      <c r="G441" s="576"/>
      <c r="H441" s="176" t="s">
        <v>52</v>
      </c>
      <c r="I441" s="176" t="s">
        <v>42</v>
      </c>
      <c r="J441" s="177" t="s">
        <v>124</v>
      </c>
      <c r="K441" s="178" t="s">
        <v>421</v>
      </c>
      <c r="L441" s="178" t="s">
        <v>421</v>
      </c>
      <c r="M441" s="178" t="s">
        <v>421</v>
      </c>
      <c r="N441" s="209" t="s">
        <v>1144</v>
      </c>
      <c r="O441" s="177"/>
      <c r="P441" s="179" t="s">
        <v>289</v>
      </c>
      <c r="Q441" s="180" t="s">
        <v>155</v>
      </c>
      <c r="R441" s="173"/>
      <c r="S441" s="466" t="s">
        <v>1778</v>
      </c>
      <c r="T441" s="356">
        <v>7329828</v>
      </c>
      <c r="U441" s="350">
        <f t="shared" si="53"/>
        <v>1.221638</v>
      </c>
      <c r="V441" s="351"/>
      <c r="W441" s="371"/>
      <c r="X441" s="352"/>
      <c r="Y441" s="351"/>
      <c r="Z441" s="352"/>
      <c r="AA441" s="358" t="s">
        <v>1450</v>
      </c>
      <c r="AB441" s="270" t="s">
        <v>1450</v>
      </c>
      <c r="AC441" s="354" t="s">
        <v>418</v>
      </c>
      <c r="AD441" s="354" t="s">
        <v>418</v>
      </c>
      <c r="AE441" s="354" t="s">
        <v>1780</v>
      </c>
      <c r="AF441" s="354" t="s">
        <v>2063</v>
      </c>
      <c r="AG441" s="270"/>
      <c r="AH441" s="270" t="s">
        <v>35</v>
      </c>
      <c r="AI441" s="270" t="s">
        <v>2017</v>
      </c>
      <c r="AJ441" s="270">
        <v>2023</v>
      </c>
      <c r="AK441" s="270" t="s">
        <v>1783</v>
      </c>
      <c r="AL441" s="270" t="s">
        <v>1450</v>
      </c>
      <c r="AM441" s="270" t="s">
        <v>75</v>
      </c>
      <c r="AN441" s="270" t="s">
        <v>1781</v>
      </c>
      <c r="AO441" s="270" t="s">
        <v>424</v>
      </c>
      <c r="AP441" s="270" t="s">
        <v>1997</v>
      </c>
      <c r="AQ441" s="354" t="s">
        <v>2068</v>
      </c>
      <c r="AR441" s="354" t="s">
        <v>42</v>
      </c>
      <c r="AS441" s="356">
        <v>7329828</v>
      </c>
      <c r="AT441" s="360" t="s">
        <v>1782</v>
      </c>
      <c r="AU441" s="54"/>
      <c r="AV441" s="54"/>
    </row>
    <row r="442" spans="1:48" s="40" customFormat="1" ht="84" x14ac:dyDescent="0.15">
      <c r="A442" s="302" t="s">
        <v>1257</v>
      </c>
      <c r="B442" s="215" t="s">
        <v>1303</v>
      </c>
      <c r="C442" s="213" t="s">
        <v>1586</v>
      </c>
      <c r="D442" s="180" t="s">
        <v>1144</v>
      </c>
      <c r="E442" s="180" t="s">
        <v>1144</v>
      </c>
      <c r="F442" s="209" t="s">
        <v>1144</v>
      </c>
      <c r="G442" s="576"/>
      <c r="H442" s="176" t="s">
        <v>52</v>
      </c>
      <c r="I442" s="176" t="s">
        <v>42</v>
      </c>
      <c r="J442" s="177" t="s">
        <v>124</v>
      </c>
      <c r="K442" s="178" t="s">
        <v>421</v>
      </c>
      <c r="L442" s="178" t="s">
        <v>421</v>
      </c>
      <c r="M442" s="178" t="s">
        <v>421</v>
      </c>
      <c r="N442" s="209" t="s">
        <v>1144</v>
      </c>
      <c r="O442" s="177"/>
      <c r="P442" s="179" t="s">
        <v>289</v>
      </c>
      <c r="Q442" s="180" t="s">
        <v>155</v>
      </c>
      <c r="R442" s="173"/>
      <c r="S442" s="466" t="s">
        <v>1817</v>
      </c>
      <c r="T442" s="356">
        <v>9553266.3399999999</v>
      </c>
      <c r="U442" s="350">
        <f t="shared" si="53"/>
        <v>1.5922110566666667</v>
      </c>
      <c r="V442" s="351"/>
      <c r="W442" s="371"/>
      <c r="X442" s="352"/>
      <c r="Y442" s="351"/>
      <c r="Z442" s="352"/>
      <c r="AA442" s="358" t="s">
        <v>1450</v>
      </c>
      <c r="AB442" s="270" t="s">
        <v>1450</v>
      </c>
      <c r="AC442" s="354" t="s">
        <v>418</v>
      </c>
      <c r="AD442" s="354" t="s">
        <v>418</v>
      </c>
      <c r="AE442" s="354" t="s">
        <v>1822</v>
      </c>
      <c r="AF442" s="354" t="s">
        <v>2063</v>
      </c>
      <c r="AG442" s="270"/>
      <c r="AH442" s="270" t="s">
        <v>35</v>
      </c>
      <c r="AI442" s="270" t="s">
        <v>2017</v>
      </c>
      <c r="AJ442" s="270">
        <v>2024</v>
      </c>
      <c r="AK442" s="270" t="s">
        <v>1824</v>
      </c>
      <c r="AL442" s="270" t="s">
        <v>1450</v>
      </c>
      <c r="AM442" s="270" t="s">
        <v>75</v>
      </c>
      <c r="AN442" s="270" t="s">
        <v>1823</v>
      </c>
      <c r="AO442" s="270" t="s">
        <v>425</v>
      </c>
      <c r="AP442" s="270" t="s">
        <v>1996</v>
      </c>
      <c r="AQ442" s="354" t="s">
        <v>2068</v>
      </c>
      <c r="AR442" s="354" t="s">
        <v>42</v>
      </c>
      <c r="AS442" s="356">
        <v>9553266.3399999999</v>
      </c>
      <c r="AT442" s="360" t="s">
        <v>1825</v>
      </c>
      <c r="AU442" s="54"/>
      <c r="AV442" s="54"/>
    </row>
    <row r="443" spans="1:48" s="40" customFormat="1" ht="56" x14ac:dyDescent="0.15">
      <c r="A443" s="302" t="s">
        <v>1257</v>
      </c>
      <c r="B443" s="215" t="s">
        <v>1303</v>
      </c>
      <c r="C443" s="213" t="s">
        <v>1586</v>
      </c>
      <c r="D443" s="180" t="s">
        <v>1144</v>
      </c>
      <c r="E443" s="180" t="s">
        <v>1144</v>
      </c>
      <c r="F443" s="209" t="s">
        <v>1144</v>
      </c>
      <c r="G443" s="576"/>
      <c r="H443" s="176" t="s">
        <v>52</v>
      </c>
      <c r="I443" s="176" t="s">
        <v>42</v>
      </c>
      <c r="J443" s="177" t="s">
        <v>107</v>
      </c>
      <c r="K443" s="178" t="s">
        <v>76</v>
      </c>
      <c r="L443" s="178" t="s">
        <v>76</v>
      </c>
      <c r="M443" s="178" t="s">
        <v>421</v>
      </c>
      <c r="N443" s="209" t="s">
        <v>1144</v>
      </c>
      <c r="O443" s="177"/>
      <c r="P443" s="179"/>
      <c r="Q443" s="173"/>
      <c r="R443" s="173"/>
      <c r="S443" s="466" t="s">
        <v>983</v>
      </c>
      <c r="T443" s="356">
        <v>1000000</v>
      </c>
      <c r="U443" s="350">
        <f t="shared" si="53"/>
        <v>0.16666666666666666</v>
      </c>
      <c r="V443" s="384">
        <v>200000</v>
      </c>
      <c r="W443" s="401">
        <v>400000</v>
      </c>
      <c r="X443" s="384">
        <v>400000</v>
      </c>
      <c r="Y443" s="367"/>
      <c r="Z443" s="402"/>
      <c r="AA443" s="358" t="s">
        <v>1450</v>
      </c>
      <c r="AB443" s="270" t="s">
        <v>1450</v>
      </c>
      <c r="AC443" s="354" t="s">
        <v>418</v>
      </c>
      <c r="AD443" s="354" t="s">
        <v>418</v>
      </c>
      <c r="AE443" s="354" t="s">
        <v>986</v>
      </c>
      <c r="AF443" s="354" t="s">
        <v>2065</v>
      </c>
      <c r="AG443" s="270"/>
      <c r="AH443" s="270" t="s">
        <v>33</v>
      </c>
      <c r="AI443" s="270">
        <v>2021</v>
      </c>
      <c r="AJ443" s="270">
        <v>2024</v>
      </c>
      <c r="AK443" s="270" t="s">
        <v>992</v>
      </c>
      <c r="AL443" s="270" t="s">
        <v>1450</v>
      </c>
      <c r="AM443" s="270" t="s">
        <v>74</v>
      </c>
      <c r="AN443" s="270" t="s">
        <v>991</v>
      </c>
      <c r="AO443" s="270" t="s">
        <v>424</v>
      </c>
      <c r="AP443" s="270" t="s">
        <v>1996</v>
      </c>
      <c r="AQ443" s="354" t="s">
        <v>2003</v>
      </c>
      <c r="AR443" s="354" t="s">
        <v>42</v>
      </c>
      <c r="AS443" s="356">
        <v>1000000</v>
      </c>
      <c r="AT443" s="360"/>
      <c r="AU443" s="54"/>
      <c r="AV443" s="54"/>
    </row>
    <row r="444" spans="1:48" s="40" customFormat="1" ht="56" x14ac:dyDescent="0.15">
      <c r="A444" s="302" t="s">
        <v>1257</v>
      </c>
      <c r="B444" s="215" t="s">
        <v>1303</v>
      </c>
      <c r="C444" s="213" t="s">
        <v>1586</v>
      </c>
      <c r="D444" s="180" t="s">
        <v>1144</v>
      </c>
      <c r="E444" s="180" t="s">
        <v>1144</v>
      </c>
      <c r="F444" s="209" t="s">
        <v>1144</v>
      </c>
      <c r="G444" s="576"/>
      <c r="H444" s="176" t="s">
        <v>52</v>
      </c>
      <c r="I444" s="176" t="s">
        <v>42</v>
      </c>
      <c r="J444" s="177" t="s">
        <v>107</v>
      </c>
      <c r="K444" s="178" t="s">
        <v>76</v>
      </c>
      <c r="L444" s="178" t="s">
        <v>76</v>
      </c>
      <c r="M444" s="178" t="s">
        <v>421</v>
      </c>
      <c r="N444" s="209" t="s">
        <v>1144</v>
      </c>
      <c r="O444" s="177"/>
      <c r="P444" s="179"/>
      <c r="Q444" s="173"/>
      <c r="R444" s="173"/>
      <c r="S444" s="466" t="s">
        <v>995</v>
      </c>
      <c r="T444" s="356">
        <v>27298.518</v>
      </c>
      <c r="U444" s="350">
        <f t="shared" si="53"/>
        <v>4.5497530000000001E-3</v>
      </c>
      <c r="V444" s="384">
        <v>27298.518</v>
      </c>
      <c r="W444" s="401"/>
      <c r="X444" s="384"/>
      <c r="Y444" s="367"/>
      <c r="Z444" s="402"/>
      <c r="AA444" s="358" t="s">
        <v>1450</v>
      </c>
      <c r="AB444" s="270" t="s">
        <v>1450</v>
      </c>
      <c r="AC444" s="354" t="s">
        <v>418</v>
      </c>
      <c r="AD444" s="354" t="s">
        <v>418</v>
      </c>
      <c r="AE444" s="354" t="s">
        <v>1003</v>
      </c>
      <c r="AF444" s="354" t="s">
        <v>2065</v>
      </c>
      <c r="AG444" s="270"/>
      <c r="AH444" s="270" t="s">
        <v>37</v>
      </c>
      <c r="AI444" s="270">
        <v>2020</v>
      </c>
      <c r="AJ444" s="270">
        <v>2021</v>
      </c>
      <c r="AK444" s="270" t="s">
        <v>1005</v>
      </c>
      <c r="AL444" s="270" t="s">
        <v>1450</v>
      </c>
      <c r="AM444" s="270" t="s">
        <v>74</v>
      </c>
      <c r="AN444" s="270" t="s">
        <v>177</v>
      </c>
      <c r="AO444" s="270" t="s">
        <v>424</v>
      </c>
      <c r="AP444" s="270" t="s">
        <v>1997</v>
      </c>
      <c r="AQ444" s="354" t="s">
        <v>2003</v>
      </c>
      <c r="AR444" s="354" t="s">
        <v>42</v>
      </c>
      <c r="AS444" s="356">
        <v>27298.518</v>
      </c>
      <c r="AT444" s="360"/>
      <c r="AU444" s="54"/>
      <c r="AV444" s="54"/>
    </row>
    <row r="445" spans="1:48" s="40" customFormat="1" ht="42.75" customHeight="1" x14ac:dyDescent="0.15">
      <c r="A445" s="302" t="s">
        <v>1257</v>
      </c>
      <c r="B445" s="215" t="s">
        <v>1303</v>
      </c>
      <c r="C445" s="213" t="s">
        <v>1586</v>
      </c>
      <c r="D445" s="180" t="s">
        <v>1144</v>
      </c>
      <c r="E445" s="180" t="s">
        <v>1144</v>
      </c>
      <c r="F445" s="209" t="s">
        <v>1144</v>
      </c>
      <c r="G445" s="576"/>
      <c r="H445" s="176" t="s">
        <v>52</v>
      </c>
      <c r="I445" s="176" t="s">
        <v>42</v>
      </c>
      <c r="J445" s="177" t="s">
        <v>107</v>
      </c>
      <c r="K445" s="178" t="s">
        <v>76</v>
      </c>
      <c r="L445" s="178" t="s">
        <v>76</v>
      </c>
      <c r="M445" s="178" t="s">
        <v>421</v>
      </c>
      <c r="N445" s="209" t="s">
        <v>1144</v>
      </c>
      <c r="O445" s="177"/>
      <c r="P445" s="179"/>
      <c r="Q445" s="173"/>
      <c r="R445" s="173"/>
      <c r="S445" s="465" t="s">
        <v>996</v>
      </c>
      <c r="T445" s="349">
        <v>0</v>
      </c>
      <c r="U445" s="350">
        <f t="shared" si="53"/>
        <v>0</v>
      </c>
      <c r="V445" s="403"/>
      <c r="W445" s="384"/>
      <c r="X445" s="384"/>
      <c r="Y445" s="367"/>
      <c r="Z445" s="402"/>
      <c r="AA445" s="270" t="s">
        <v>1627</v>
      </c>
      <c r="AB445" s="380">
        <v>250000</v>
      </c>
      <c r="AC445" s="354" t="s">
        <v>418</v>
      </c>
      <c r="AD445" s="354" t="s">
        <v>418</v>
      </c>
      <c r="AE445" s="354" t="s">
        <v>1003</v>
      </c>
      <c r="AF445" s="354" t="s">
        <v>2065</v>
      </c>
      <c r="AG445" s="270"/>
      <c r="AH445" s="270" t="s">
        <v>41</v>
      </c>
      <c r="AI445" s="270"/>
      <c r="AJ445" s="270"/>
      <c r="AK445" s="270" t="s">
        <v>1094</v>
      </c>
      <c r="AL445" s="270" t="s">
        <v>1446</v>
      </c>
      <c r="AM445" s="270" t="s">
        <v>74</v>
      </c>
      <c r="AN445" s="270"/>
      <c r="AO445" s="270"/>
      <c r="AP445" s="270" t="s">
        <v>1094</v>
      </c>
      <c r="AQ445" s="354" t="s">
        <v>2003</v>
      </c>
      <c r="AR445" s="354" t="s">
        <v>42</v>
      </c>
      <c r="AS445" s="349">
        <v>0</v>
      </c>
      <c r="AT445" s="360" t="s">
        <v>927</v>
      </c>
      <c r="AU445" s="54"/>
      <c r="AV445" s="54"/>
    </row>
    <row r="446" spans="1:48" s="40" customFormat="1" ht="56" x14ac:dyDescent="0.15">
      <c r="A446" s="302" t="s">
        <v>1257</v>
      </c>
      <c r="B446" s="215" t="s">
        <v>1303</v>
      </c>
      <c r="C446" s="213" t="s">
        <v>1586</v>
      </c>
      <c r="D446" s="180" t="s">
        <v>1144</v>
      </c>
      <c r="E446" s="180" t="s">
        <v>1144</v>
      </c>
      <c r="F446" s="209" t="s">
        <v>1144</v>
      </c>
      <c r="G446" s="576"/>
      <c r="H446" s="176" t="s">
        <v>52</v>
      </c>
      <c r="I446" s="176" t="s">
        <v>42</v>
      </c>
      <c r="J446" s="177" t="s">
        <v>107</v>
      </c>
      <c r="K446" s="178" t="s">
        <v>76</v>
      </c>
      <c r="L446" s="178" t="s">
        <v>76</v>
      </c>
      <c r="M446" s="178" t="s">
        <v>421</v>
      </c>
      <c r="N446" s="209" t="s">
        <v>1144</v>
      </c>
      <c r="O446" s="177"/>
      <c r="P446" s="179"/>
      <c r="Q446" s="173"/>
      <c r="R446" s="173"/>
      <c r="S446" s="465" t="s">
        <v>997</v>
      </c>
      <c r="T446" s="349">
        <v>0</v>
      </c>
      <c r="U446" s="350">
        <f t="shared" si="53"/>
        <v>0</v>
      </c>
      <c r="V446" s="384"/>
      <c r="W446" s="384"/>
      <c r="X446" s="384"/>
      <c r="Y446" s="367"/>
      <c r="Z446" s="402"/>
      <c r="AA446" s="270" t="s">
        <v>1628</v>
      </c>
      <c r="AB446" s="353">
        <v>250000</v>
      </c>
      <c r="AC446" s="354" t="s">
        <v>418</v>
      </c>
      <c r="AD446" s="354" t="s">
        <v>418</v>
      </c>
      <c r="AE446" s="354" t="s">
        <v>1003</v>
      </c>
      <c r="AF446" s="354" t="s">
        <v>2065</v>
      </c>
      <c r="AG446" s="270"/>
      <c r="AH446" s="270" t="s">
        <v>41</v>
      </c>
      <c r="AI446" s="270"/>
      <c r="AJ446" s="270"/>
      <c r="AK446" s="270" t="s">
        <v>1094</v>
      </c>
      <c r="AL446" s="270" t="s">
        <v>1446</v>
      </c>
      <c r="AM446" s="270" t="s">
        <v>74</v>
      </c>
      <c r="AN446" s="270"/>
      <c r="AO446" s="270"/>
      <c r="AP446" s="270" t="s">
        <v>1094</v>
      </c>
      <c r="AQ446" s="354" t="s">
        <v>2003</v>
      </c>
      <c r="AR446" s="354" t="s">
        <v>42</v>
      </c>
      <c r="AS446" s="349">
        <v>0</v>
      </c>
      <c r="AT446" s="360" t="s">
        <v>927</v>
      </c>
      <c r="AU446" s="54"/>
      <c r="AV446" s="54"/>
    </row>
    <row r="447" spans="1:48" s="40" customFormat="1" ht="56" x14ac:dyDescent="0.15">
      <c r="A447" s="302" t="s">
        <v>1257</v>
      </c>
      <c r="B447" s="215" t="s">
        <v>1303</v>
      </c>
      <c r="C447" s="213" t="s">
        <v>1586</v>
      </c>
      <c r="D447" s="180" t="s">
        <v>1144</v>
      </c>
      <c r="E447" s="180" t="s">
        <v>1144</v>
      </c>
      <c r="F447" s="209" t="s">
        <v>1144</v>
      </c>
      <c r="G447" s="576"/>
      <c r="H447" s="176" t="s">
        <v>52</v>
      </c>
      <c r="I447" s="176" t="s">
        <v>42</v>
      </c>
      <c r="J447" s="177" t="s">
        <v>107</v>
      </c>
      <c r="K447" s="178" t="s">
        <v>421</v>
      </c>
      <c r="L447" s="178"/>
      <c r="M447" s="178" t="s">
        <v>421</v>
      </c>
      <c r="N447" s="209" t="s">
        <v>1144</v>
      </c>
      <c r="O447" s="177"/>
      <c r="P447" s="179"/>
      <c r="Q447" s="173"/>
      <c r="R447" s="173"/>
      <c r="S447" s="465" t="s">
        <v>1012</v>
      </c>
      <c r="T447" s="349">
        <v>0</v>
      </c>
      <c r="U447" s="350">
        <f t="shared" si="53"/>
        <v>0</v>
      </c>
      <c r="V447" s="384"/>
      <c r="W447" s="384"/>
      <c r="X447" s="384"/>
      <c r="Y447" s="367"/>
      <c r="Z447" s="402"/>
      <c r="AA447" s="270" t="s">
        <v>1629</v>
      </c>
      <c r="AB447" s="353">
        <v>230000</v>
      </c>
      <c r="AC447" s="354" t="s">
        <v>418</v>
      </c>
      <c r="AD447" s="354" t="s">
        <v>418</v>
      </c>
      <c r="AE447" s="354" t="s">
        <v>1017</v>
      </c>
      <c r="AF447" s="354" t="s">
        <v>2065</v>
      </c>
      <c r="AG447" s="270"/>
      <c r="AH447" s="270" t="s">
        <v>41</v>
      </c>
      <c r="AI447" s="270"/>
      <c r="AJ447" s="270"/>
      <c r="AK447" s="270" t="s">
        <v>1094</v>
      </c>
      <c r="AL447" s="270" t="s">
        <v>1446</v>
      </c>
      <c r="AM447" s="270" t="s">
        <v>74</v>
      </c>
      <c r="AN447" s="270"/>
      <c r="AO447" s="270"/>
      <c r="AP447" s="270" t="s">
        <v>1094</v>
      </c>
      <c r="AQ447" s="354" t="s">
        <v>2003</v>
      </c>
      <c r="AR447" s="354" t="s">
        <v>42</v>
      </c>
      <c r="AS447" s="349">
        <v>0</v>
      </c>
      <c r="AT447" s="360" t="s">
        <v>927</v>
      </c>
      <c r="AU447" s="54"/>
      <c r="AV447" s="54"/>
    </row>
    <row r="448" spans="1:48" s="40" customFormat="1" ht="56" x14ac:dyDescent="0.15">
      <c r="A448" s="302" t="s">
        <v>1257</v>
      </c>
      <c r="B448" s="215" t="s">
        <v>1303</v>
      </c>
      <c r="C448" s="213" t="s">
        <v>1586</v>
      </c>
      <c r="D448" s="180" t="s">
        <v>1144</v>
      </c>
      <c r="E448" s="180" t="s">
        <v>1144</v>
      </c>
      <c r="F448" s="209" t="s">
        <v>1144</v>
      </c>
      <c r="G448" s="576"/>
      <c r="H448" s="176" t="s">
        <v>52</v>
      </c>
      <c r="I448" s="176" t="s">
        <v>42</v>
      </c>
      <c r="J448" s="177" t="s">
        <v>107</v>
      </c>
      <c r="K448" s="178" t="s">
        <v>421</v>
      </c>
      <c r="L448" s="178"/>
      <c r="M448" s="178" t="s">
        <v>421</v>
      </c>
      <c r="N448" s="209" t="s">
        <v>1144</v>
      </c>
      <c r="O448" s="177"/>
      <c r="P448" s="179"/>
      <c r="Q448" s="173"/>
      <c r="R448" s="173"/>
      <c r="S448" s="465" t="s">
        <v>1013</v>
      </c>
      <c r="T448" s="349">
        <v>0</v>
      </c>
      <c r="U448" s="350">
        <f t="shared" si="53"/>
        <v>0</v>
      </c>
      <c r="V448" s="384"/>
      <c r="W448" s="384"/>
      <c r="X448" s="384"/>
      <c r="Y448" s="367"/>
      <c r="Z448" s="402"/>
      <c r="AA448" s="270" t="s">
        <v>1627</v>
      </c>
      <c r="AB448" s="353">
        <v>230000</v>
      </c>
      <c r="AC448" s="354" t="s">
        <v>418</v>
      </c>
      <c r="AD448" s="354" t="s">
        <v>418</v>
      </c>
      <c r="AE448" s="354" t="s">
        <v>1017</v>
      </c>
      <c r="AF448" s="354" t="s">
        <v>2065</v>
      </c>
      <c r="AG448" s="270"/>
      <c r="AH448" s="270" t="s">
        <v>41</v>
      </c>
      <c r="AI448" s="270"/>
      <c r="AJ448" s="270"/>
      <c r="AK448" s="270" t="s">
        <v>1094</v>
      </c>
      <c r="AL448" s="270" t="s">
        <v>1446</v>
      </c>
      <c r="AM448" s="270" t="s">
        <v>74</v>
      </c>
      <c r="AN448" s="270"/>
      <c r="AO448" s="270"/>
      <c r="AP448" s="270" t="s">
        <v>1094</v>
      </c>
      <c r="AQ448" s="354" t="s">
        <v>2003</v>
      </c>
      <c r="AR448" s="354" t="s">
        <v>42</v>
      </c>
      <c r="AS448" s="349">
        <v>0</v>
      </c>
      <c r="AT448" s="360" t="s">
        <v>927</v>
      </c>
      <c r="AU448" s="54"/>
      <c r="AV448" s="54"/>
    </row>
    <row r="449" spans="1:48" s="40" customFormat="1" ht="37.5" customHeight="1" x14ac:dyDescent="0.15">
      <c r="A449" s="302" t="s">
        <v>1257</v>
      </c>
      <c r="B449" s="215" t="s">
        <v>1303</v>
      </c>
      <c r="C449" s="213" t="s">
        <v>1586</v>
      </c>
      <c r="D449" s="180" t="s">
        <v>1144</v>
      </c>
      <c r="E449" s="180" t="s">
        <v>1144</v>
      </c>
      <c r="F449" s="209" t="s">
        <v>1144</v>
      </c>
      <c r="G449" s="576"/>
      <c r="H449" s="176" t="s">
        <v>52</v>
      </c>
      <c r="I449" s="176" t="s">
        <v>42</v>
      </c>
      <c r="J449" s="177" t="s">
        <v>107</v>
      </c>
      <c r="K449" s="178" t="s">
        <v>421</v>
      </c>
      <c r="L449" s="178"/>
      <c r="M449" s="178" t="s">
        <v>421</v>
      </c>
      <c r="N449" s="209" t="s">
        <v>1144</v>
      </c>
      <c r="O449" s="177"/>
      <c r="P449" s="179"/>
      <c r="Q449" s="173"/>
      <c r="R449" s="173"/>
      <c r="S449" s="465" t="s">
        <v>1014</v>
      </c>
      <c r="T449" s="349">
        <v>0</v>
      </c>
      <c r="U449" s="350">
        <f t="shared" si="53"/>
        <v>0</v>
      </c>
      <c r="V449" s="384"/>
      <c r="W449" s="384"/>
      <c r="X449" s="384"/>
      <c r="Y449" s="367"/>
      <c r="Z449" s="402"/>
      <c r="AA449" s="270" t="s">
        <v>1627</v>
      </c>
      <c r="AB449" s="353">
        <v>300000</v>
      </c>
      <c r="AC449" s="354" t="s">
        <v>414</v>
      </c>
      <c r="AD449" s="354" t="s">
        <v>1099</v>
      </c>
      <c r="AE449" s="354" t="s">
        <v>1017</v>
      </c>
      <c r="AF449" s="354" t="s">
        <v>2065</v>
      </c>
      <c r="AG449" s="270"/>
      <c r="AH449" s="270" t="s">
        <v>41</v>
      </c>
      <c r="AI449" s="270"/>
      <c r="AJ449" s="270"/>
      <c r="AK449" s="270" t="s">
        <v>1094</v>
      </c>
      <c r="AL449" s="270" t="s">
        <v>1446</v>
      </c>
      <c r="AM449" s="270" t="s">
        <v>74</v>
      </c>
      <c r="AN449" s="270"/>
      <c r="AO449" s="270"/>
      <c r="AP449" s="270" t="s">
        <v>1094</v>
      </c>
      <c r="AQ449" s="354" t="s">
        <v>2067</v>
      </c>
      <c r="AR449" s="354" t="s">
        <v>42</v>
      </c>
      <c r="AS449" s="349">
        <v>0</v>
      </c>
      <c r="AT449" s="360" t="s">
        <v>927</v>
      </c>
      <c r="AU449" s="54"/>
      <c r="AV449" s="54"/>
    </row>
    <row r="450" spans="1:48" s="40" customFormat="1" ht="37.5" customHeight="1" x14ac:dyDescent="0.15">
      <c r="A450" s="302" t="s">
        <v>1257</v>
      </c>
      <c r="B450" s="215" t="s">
        <v>1303</v>
      </c>
      <c r="C450" s="213" t="s">
        <v>1586</v>
      </c>
      <c r="D450" s="180" t="s">
        <v>1144</v>
      </c>
      <c r="E450" s="180" t="s">
        <v>1144</v>
      </c>
      <c r="F450" s="209" t="s">
        <v>1144</v>
      </c>
      <c r="G450" s="576"/>
      <c r="H450" s="176" t="s">
        <v>52</v>
      </c>
      <c r="I450" s="176" t="s">
        <v>42</v>
      </c>
      <c r="J450" s="177" t="s">
        <v>107</v>
      </c>
      <c r="K450" s="178" t="s">
        <v>421</v>
      </c>
      <c r="L450" s="178"/>
      <c r="M450" s="178" t="s">
        <v>421</v>
      </c>
      <c r="N450" s="209" t="s">
        <v>1144</v>
      </c>
      <c r="O450" s="177"/>
      <c r="P450" s="179"/>
      <c r="Q450" s="173"/>
      <c r="R450" s="173"/>
      <c r="S450" s="465" t="s">
        <v>1015</v>
      </c>
      <c r="T450" s="349">
        <v>0</v>
      </c>
      <c r="U450" s="350">
        <f t="shared" si="53"/>
        <v>0</v>
      </c>
      <c r="V450" s="404"/>
      <c r="W450" s="384"/>
      <c r="X450" s="384"/>
      <c r="Y450" s="367"/>
      <c r="Z450" s="402"/>
      <c r="AA450" s="270" t="s">
        <v>1630</v>
      </c>
      <c r="AB450" s="370">
        <v>300000</v>
      </c>
      <c r="AC450" s="354" t="s">
        <v>414</v>
      </c>
      <c r="AD450" s="354" t="s">
        <v>1099</v>
      </c>
      <c r="AE450" s="354" t="s">
        <v>1017</v>
      </c>
      <c r="AF450" s="354" t="s">
        <v>2065</v>
      </c>
      <c r="AG450" s="270"/>
      <c r="AH450" s="270" t="s">
        <v>41</v>
      </c>
      <c r="AI450" s="270"/>
      <c r="AJ450" s="270"/>
      <c r="AK450" s="270" t="s">
        <v>1094</v>
      </c>
      <c r="AL450" s="270" t="s">
        <v>1446</v>
      </c>
      <c r="AM450" s="270" t="s">
        <v>74</v>
      </c>
      <c r="AN450" s="270"/>
      <c r="AO450" s="270"/>
      <c r="AP450" s="270" t="s">
        <v>1094</v>
      </c>
      <c r="AQ450" s="354" t="s">
        <v>2003</v>
      </c>
      <c r="AR450" s="354" t="s">
        <v>42</v>
      </c>
      <c r="AS450" s="349">
        <v>0</v>
      </c>
      <c r="AT450" s="360" t="s">
        <v>927</v>
      </c>
      <c r="AU450" s="54"/>
      <c r="AV450" s="54"/>
    </row>
    <row r="451" spans="1:48" s="40" customFormat="1" ht="37.5" customHeight="1" x14ac:dyDescent="0.15">
      <c r="A451" s="302" t="s">
        <v>1257</v>
      </c>
      <c r="B451" s="215" t="s">
        <v>1303</v>
      </c>
      <c r="C451" s="213" t="s">
        <v>1586</v>
      </c>
      <c r="D451" s="180" t="s">
        <v>1144</v>
      </c>
      <c r="E451" s="180" t="s">
        <v>1144</v>
      </c>
      <c r="F451" s="209" t="s">
        <v>1144</v>
      </c>
      <c r="G451" s="576"/>
      <c r="H451" s="176" t="s">
        <v>52</v>
      </c>
      <c r="I451" s="176" t="s">
        <v>42</v>
      </c>
      <c r="J451" s="177" t="s">
        <v>107</v>
      </c>
      <c r="K451" s="178" t="s">
        <v>421</v>
      </c>
      <c r="L451" s="178"/>
      <c r="M451" s="178" t="s">
        <v>421</v>
      </c>
      <c r="N451" s="209" t="s">
        <v>1144</v>
      </c>
      <c r="O451" s="177"/>
      <c r="P451" s="179"/>
      <c r="Q451" s="173"/>
      <c r="R451" s="173"/>
      <c r="S451" s="466" t="s">
        <v>1029</v>
      </c>
      <c r="T451" s="356">
        <v>1020614.20045</v>
      </c>
      <c r="U451" s="350">
        <f t="shared" si="53"/>
        <v>0.17010236674166668</v>
      </c>
      <c r="V451" s="384">
        <v>68417.820449999999</v>
      </c>
      <c r="W451" s="401">
        <v>596279</v>
      </c>
      <c r="X451" s="384">
        <v>163667.84</v>
      </c>
      <c r="Y451" s="367">
        <v>192249.54</v>
      </c>
      <c r="Z451" s="402"/>
      <c r="AA451" s="358" t="s">
        <v>1450</v>
      </c>
      <c r="AB451" s="270" t="s">
        <v>1450</v>
      </c>
      <c r="AC451" s="354" t="s">
        <v>411</v>
      </c>
      <c r="AD451" s="354" t="s">
        <v>411</v>
      </c>
      <c r="AE451" s="270" t="s">
        <v>1036</v>
      </c>
      <c r="AF451" s="354" t="s">
        <v>2065</v>
      </c>
      <c r="AG451" s="270"/>
      <c r="AH451" s="270" t="s">
        <v>35</v>
      </c>
      <c r="AI451" s="270">
        <v>2020</v>
      </c>
      <c r="AJ451" s="270">
        <v>2023</v>
      </c>
      <c r="AK451" s="270" t="s">
        <v>1026</v>
      </c>
      <c r="AL451" s="270" t="s">
        <v>1450</v>
      </c>
      <c r="AM451" s="270" t="s">
        <v>75</v>
      </c>
      <c r="AN451" s="270" t="s">
        <v>1248</v>
      </c>
      <c r="AO451" s="270" t="s">
        <v>424</v>
      </c>
      <c r="AP451" s="270" t="s">
        <v>1997</v>
      </c>
      <c r="AQ451" s="354" t="s">
        <v>2068</v>
      </c>
      <c r="AR451" s="354" t="s">
        <v>42</v>
      </c>
      <c r="AS451" s="356">
        <v>1020614.20045</v>
      </c>
      <c r="AT451" s="360"/>
      <c r="AU451" s="54"/>
      <c r="AV451" s="54"/>
    </row>
    <row r="452" spans="1:48" s="40" customFormat="1" ht="50" customHeight="1" x14ac:dyDescent="0.15">
      <c r="A452" s="302" t="s">
        <v>1257</v>
      </c>
      <c r="B452" s="215" t="s">
        <v>1303</v>
      </c>
      <c r="C452" s="213" t="s">
        <v>1586</v>
      </c>
      <c r="D452" s="180" t="s">
        <v>1144</v>
      </c>
      <c r="E452" s="180" t="s">
        <v>1144</v>
      </c>
      <c r="F452" s="209" t="s">
        <v>1144</v>
      </c>
      <c r="G452" s="576"/>
      <c r="H452" s="176" t="s">
        <v>52</v>
      </c>
      <c r="I452" s="176" t="s">
        <v>42</v>
      </c>
      <c r="J452" s="177" t="s">
        <v>107</v>
      </c>
      <c r="K452" s="178" t="s">
        <v>421</v>
      </c>
      <c r="L452" s="178"/>
      <c r="M452" s="178" t="s">
        <v>421</v>
      </c>
      <c r="N452" s="209" t="s">
        <v>1144</v>
      </c>
      <c r="O452" s="177"/>
      <c r="P452" s="179"/>
      <c r="Q452" s="173"/>
      <c r="R452" s="173"/>
      <c r="S452" s="465" t="s">
        <v>1047</v>
      </c>
      <c r="T452" s="349">
        <v>0</v>
      </c>
      <c r="U452" s="350">
        <f t="shared" si="53"/>
        <v>0</v>
      </c>
      <c r="V452" s="403"/>
      <c r="W452" s="384"/>
      <c r="X452" s="384"/>
      <c r="Y452" s="367"/>
      <c r="Z452" s="402"/>
      <c r="AA452" s="270" t="s">
        <v>1631</v>
      </c>
      <c r="AB452" s="380">
        <v>250000</v>
      </c>
      <c r="AC452" s="354" t="s">
        <v>411</v>
      </c>
      <c r="AD452" s="354" t="s">
        <v>411</v>
      </c>
      <c r="AE452" s="270" t="s">
        <v>1036</v>
      </c>
      <c r="AF452" s="354" t="s">
        <v>2065</v>
      </c>
      <c r="AG452" s="270"/>
      <c r="AH452" s="270" t="s">
        <v>41</v>
      </c>
      <c r="AI452" s="270"/>
      <c r="AJ452" s="270"/>
      <c r="AK452" s="270" t="s">
        <v>1094</v>
      </c>
      <c r="AL452" s="270" t="s">
        <v>1446</v>
      </c>
      <c r="AM452" s="270" t="s">
        <v>75</v>
      </c>
      <c r="AN452" s="270"/>
      <c r="AO452" s="270"/>
      <c r="AP452" s="270" t="s">
        <v>1094</v>
      </c>
      <c r="AQ452" s="354" t="s">
        <v>2068</v>
      </c>
      <c r="AR452" s="354" t="s">
        <v>42</v>
      </c>
      <c r="AS452" s="349">
        <v>0</v>
      </c>
      <c r="AT452" s="360" t="s">
        <v>927</v>
      </c>
      <c r="AU452" s="54"/>
      <c r="AV452" s="54"/>
    </row>
    <row r="453" spans="1:48" s="40" customFormat="1" ht="25" customHeight="1" x14ac:dyDescent="0.15">
      <c r="A453" s="302" t="s">
        <v>1257</v>
      </c>
      <c r="B453" s="215" t="s">
        <v>1303</v>
      </c>
      <c r="C453" s="213" t="s">
        <v>1586</v>
      </c>
      <c r="D453" s="180" t="s">
        <v>1144</v>
      </c>
      <c r="E453" s="180" t="s">
        <v>1144</v>
      </c>
      <c r="F453" s="209" t="s">
        <v>1144</v>
      </c>
      <c r="G453" s="576"/>
      <c r="H453" s="176" t="s">
        <v>52</v>
      </c>
      <c r="I453" s="176" t="s">
        <v>42</v>
      </c>
      <c r="J453" s="177" t="s">
        <v>107</v>
      </c>
      <c r="K453" s="178" t="s">
        <v>421</v>
      </c>
      <c r="L453" s="178"/>
      <c r="M453" s="178" t="s">
        <v>421</v>
      </c>
      <c r="N453" s="209" t="s">
        <v>1144</v>
      </c>
      <c r="O453" s="177"/>
      <c r="P453" s="179"/>
      <c r="Q453" s="173"/>
      <c r="R453" s="173"/>
      <c r="S453" s="465" t="s">
        <v>1016</v>
      </c>
      <c r="T453" s="349">
        <v>0</v>
      </c>
      <c r="U453" s="350">
        <f t="shared" si="53"/>
        <v>0</v>
      </c>
      <c r="V453" s="384"/>
      <c r="W453" s="384"/>
      <c r="X453" s="384"/>
      <c r="Y453" s="367"/>
      <c r="Z453" s="402"/>
      <c r="AA453" s="270" t="s">
        <v>1518</v>
      </c>
      <c r="AB453" s="353">
        <v>300000</v>
      </c>
      <c r="AC453" s="354" t="s">
        <v>414</v>
      </c>
      <c r="AD453" s="354" t="s">
        <v>1099</v>
      </c>
      <c r="AE453" s="354" t="s">
        <v>1017</v>
      </c>
      <c r="AF453" s="354" t="s">
        <v>2065</v>
      </c>
      <c r="AG453" s="270"/>
      <c r="AH453" s="270" t="s">
        <v>41</v>
      </c>
      <c r="AI453" s="270"/>
      <c r="AJ453" s="270"/>
      <c r="AK453" s="270" t="s">
        <v>1094</v>
      </c>
      <c r="AL453" s="270" t="s">
        <v>1446</v>
      </c>
      <c r="AM453" s="270" t="s">
        <v>74</v>
      </c>
      <c r="AN453" s="270"/>
      <c r="AO453" s="270"/>
      <c r="AP453" s="270" t="s">
        <v>1094</v>
      </c>
      <c r="AQ453" s="354" t="s">
        <v>2003</v>
      </c>
      <c r="AR453" s="354" t="s">
        <v>42</v>
      </c>
      <c r="AS453" s="349">
        <v>0</v>
      </c>
      <c r="AT453" s="360" t="s">
        <v>927</v>
      </c>
      <c r="AU453" s="54"/>
      <c r="AV453" s="54"/>
    </row>
    <row r="454" spans="1:48" s="40" customFormat="1" ht="25" customHeight="1" x14ac:dyDescent="0.15">
      <c r="A454" s="302" t="s">
        <v>1257</v>
      </c>
      <c r="B454" s="215" t="s">
        <v>1303</v>
      </c>
      <c r="C454" s="213" t="s">
        <v>1586</v>
      </c>
      <c r="D454" s="180" t="s">
        <v>1144</v>
      </c>
      <c r="E454" s="180" t="s">
        <v>1144</v>
      </c>
      <c r="F454" s="209" t="s">
        <v>1144</v>
      </c>
      <c r="G454" s="576"/>
      <c r="H454" s="176" t="s">
        <v>52</v>
      </c>
      <c r="I454" s="176" t="s">
        <v>42</v>
      </c>
      <c r="J454" s="177" t="s">
        <v>107</v>
      </c>
      <c r="K454" s="178" t="s">
        <v>421</v>
      </c>
      <c r="L454" s="178"/>
      <c r="M454" s="178" t="s">
        <v>421</v>
      </c>
      <c r="N454" s="209" t="s">
        <v>1144</v>
      </c>
      <c r="O454" s="177"/>
      <c r="P454" s="179"/>
      <c r="Q454" s="173"/>
      <c r="R454" s="173"/>
      <c r="S454" s="465" t="s">
        <v>1042</v>
      </c>
      <c r="T454" s="349">
        <v>0</v>
      </c>
      <c r="U454" s="350">
        <f t="shared" si="53"/>
        <v>0</v>
      </c>
      <c r="V454" s="384"/>
      <c r="W454" s="384"/>
      <c r="X454" s="384"/>
      <c r="Y454" s="367"/>
      <c r="Z454" s="402"/>
      <c r="AA454" s="270" t="s">
        <v>1518</v>
      </c>
      <c r="AB454" s="353">
        <v>300000</v>
      </c>
      <c r="AC454" s="354" t="s">
        <v>414</v>
      </c>
      <c r="AD454" s="354" t="s">
        <v>1099</v>
      </c>
      <c r="AE454" s="270" t="s">
        <v>1036</v>
      </c>
      <c r="AF454" s="354" t="s">
        <v>2065</v>
      </c>
      <c r="AG454" s="270"/>
      <c r="AH454" s="270" t="s">
        <v>41</v>
      </c>
      <c r="AI454" s="270"/>
      <c r="AJ454" s="270"/>
      <c r="AK454" s="270" t="s">
        <v>1094</v>
      </c>
      <c r="AL454" s="270" t="s">
        <v>1446</v>
      </c>
      <c r="AM454" s="270" t="s">
        <v>74</v>
      </c>
      <c r="AN454" s="270"/>
      <c r="AO454" s="270"/>
      <c r="AP454" s="270" t="s">
        <v>1094</v>
      </c>
      <c r="AQ454" s="354"/>
      <c r="AR454" s="354" t="s">
        <v>42</v>
      </c>
      <c r="AS454" s="349">
        <v>0</v>
      </c>
      <c r="AT454" s="360" t="s">
        <v>927</v>
      </c>
      <c r="AU454" s="54"/>
      <c r="AV454" s="54"/>
    </row>
    <row r="455" spans="1:48" s="40" customFormat="1" ht="50" customHeight="1" x14ac:dyDescent="0.15">
      <c r="A455" s="302" t="s">
        <v>1257</v>
      </c>
      <c r="B455" s="215" t="s">
        <v>1303</v>
      </c>
      <c r="C455" s="213" t="s">
        <v>1586</v>
      </c>
      <c r="D455" s="180" t="s">
        <v>1144</v>
      </c>
      <c r="E455" s="180" t="s">
        <v>1144</v>
      </c>
      <c r="F455" s="209" t="s">
        <v>1144</v>
      </c>
      <c r="G455" s="576"/>
      <c r="H455" s="176" t="s">
        <v>52</v>
      </c>
      <c r="I455" s="176" t="s">
        <v>42</v>
      </c>
      <c r="J455" s="177" t="s">
        <v>107</v>
      </c>
      <c r="K455" s="178" t="s">
        <v>421</v>
      </c>
      <c r="L455" s="178"/>
      <c r="M455" s="178" t="s">
        <v>421</v>
      </c>
      <c r="N455" s="209" t="s">
        <v>1144</v>
      </c>
      <c r="O455" s="177"/>
      <c r="P455" s="179"/>
      <c r="Q455" s="173"/>
      <c r="R455" s="173"/>
      <c r="S455" s="465" t="s">
        <v>1024</v>
      </c>
      <c r="T455" s="349">
        <v>0</v>
      </c>
      <c r="U455" s="350">
        <f t="shared" si="53"/>
        <v>0</v>
      </c>
      <c r="V455" s="404"/>
      <c r="W455" s="384"/>
      <c r="X455" s="384"/>
      <c r="Y455" s="367"/>
      <c r="Z455" s="402"/>
      <c r="AA455" s="358" t="s">
        <v>1450</v>
      </c>
      <c r="AB455" s="368" t="s">
        <v>1450</v>
      </c>
      <c r="AC455" s="354" t="s">
        <v>414</v>
      </c>
      <c r="AD455" s="354" t="s">
        <v>1099</v>
      </c>
      <c r="AE455" s="354" t="s">
        <v>515</v>
      </c>
      <c r="AF455" s="354" t="s">
        <v>2065</v>
      </c>
      <c r="AG455" s="270"/>
      <c r="AH455" s="270" t="s">
        <v>41</v>
      </c>
      <c r="AI455" s="270">
        <v>2020</v>
      </c>
      <c r="AJ455" s="270">
        <v>2023</v>
      </c>
      <c r="AK455" s="270" t="s">
        <v>1026</v>
      </c>
      <c r="AL455" s="270" t="s">
        <v>1447</v>
      </c>
      <c r="AM455" s="270" t="s">
        <v>74</v>
      </c>
      <c r="AN455" s="270" t="s">
        <v>1025</v>
      </c>
      <c r="AO455" s="270"/>
      <c r="AP455" s="270" t="s">
        <v>1094</v>
      </c>
      <c r="AQ455" s="354" t="s">
        <v>2003</v>
      </c>
      <c r="AR455" s="354" t="s">
        <v>42</v>
      </c>
      <c r="AS455" s="349">
        <v>0</v>
      </c>
      <c r="AT455" s="360" t="s">
        <v>1027</v>
      </c>
      <c r="AU455" s="54"/>
      <c r="AV455" s="54"/>
    </row>
    <row r="456" spans="1:48" s="40" customFormat="1" ht="37.5" customHeight="1" x14ac:dyDescent="0.15">
      <c r="A456" s="302" t="s">
        <v>1257</v>
      </c>
      <c r="B456" s="216" t="s">
        <v>1303</v>
      </c>
      <c r="C456" s="213" t="s">
        <v>1586</v>
      </c>
      <c r="D456" s="443" t="s">
        <v>1144</v>
      </c>
      <c r="E456" s="443" t="s">
        <v>1144</v>
      </c>
      <c r="F456" s="209" t="s">
        <v>1144</v>
      </c>
      <c r="G456" s="576"/>
      <c r="H456" s="176" t="s">
        <v>52</v>
      </c>
      <c r="I456" s="176" t="s">
        <v>42</v>
      </c>
      <c r="J456" s="177" t="s">
        <v>107</v>
      </c>
      <c r="K456" s="178" t="s">
        <v>76</v>
      </c>
      <c r="L456" s="178" t="s">
        <v>76</v>
      </c>
      <c r="M456" s="178" t="s">
        <v>421</v>
      </c>
      <c r="N456" s="209" t="s">
        <v>1144</v>
      </c>
      <c r="O456" s="177"/>
      <c r="P456" s="179"/>
      <c r="Q456" s="427"/>
      <c r="R456" s="427"/>
      <c r="S456" s="466" t="s">
        <v>291</v>
      </c>
      <c r="T456" s="356">
        <v>239542.08657118049</v>
      </c>
      <c r="U456" s="350">
        <f t="shared" ref="U456" si="57">T456/$G$405</f>
        <v>3.9923681095196749E-2</v>
      </c>
      <c r="V456" s="357">
        <v>239542.08657118049</v>
      </c>
      <c r="W456" s="371"/>
      <c r="X456" s="352"/>
      <c r="Y456" s="351"/>
      <c r="Z456" s="352"/>
      <c r="AA456" s="358" t="s">
        <v>1450</v>
      </c>
      <c r="AB456" s="270" t="s">
        <v>1450</v>
      </c>
      <c r="AC456" s="354" t="s">
        <v>418</v>
      </c>
      <c r="AD456" s="354" t="s">
        <v>1099</v>
      </c>
      <c r="AE456" s="354" t="s">
        <v>269</v>
      </c>
      <c r="AF456" s="354" t="s">
        <v>2063</v>
      </c>
      <c r="AG456" s="270"/>
      <c r="AH456" s="270" t="s">
        <v>37</v>
      </c>
      <c r="AI456" s="270" t="s">
        <v>2017</v>
      </c>
      <c r="AJ456" s="270">
        <v>2021</v>
      </c>
      <c r="AK456" s="270" t="s">
        <v>292</v>
      </c>
      <c r="AL456" s="270" t="s">
        <v>1450</v>
      </c>
      <c r="AM456" s="270" t="s">
        <v>74</v>
      </c>
      <c r="AN456" s="270" t="s">
        <v>293</v>
      </c>
      <c r="AO456" s="270" t="s">
        <v>426</v>
      </c>
      <c r="AP456" s="270" t="s">
        <v>1997</v>
      </c>
      <c r="AQ456" s="354" t="s">
        <v>2069</v>
      </c>
      <c r="AR456" s="354" t="s">
        <v>2624</v>
      </c>
      <c r="AS456" s="356">
        <v>239542.08657118049</v>
      </c>
      <c r="AT456" s="360" t="s">
        <v>294</v>
      </c>
      <c r="AU456" s="54"/>
      <c r="AV456" s="54"/>
    </row>
    <row r="457" spans="1:48" s="40" customFormat="1" ht="37.5" customHeight="1" x14ac:dyDescent="0.15">
      <c r="A457" s="302" t="s">
        <v>1257</v>
      </c>
      <c r="B457" s="216" t="s">
        <v>1303</v>
      </c>
      <c r="C457" s="213" t="s">
        <v>1586</v>
      </c>
      <c r="D457" s="443" t="s">
        <v>1144</v>
      </c>
      <c r="E457" s="443" t="s">
        <v>1144</v>
      </c>
      <c r="F457" s="209" t="s">
        <v>1144</v>
      </c>
      <c r="G457" s="578"/>
      <c r="H457" s="176" t="s">
        <v>52</v>
      </c>
      <c r="I457" s="176" t="s">
        <v>42</v>
      </c>
      <c r="J457" s="177" t="s">
        <v>107</v>
      </c>
      <c r="K457" s="178" t="s">
        <v>76</v>
      </c>
      <c r="L457" s="178" t="s">
        <v>76</v>
      </c>
      <c r="M457" s="178" t="s">
        <v>421</v>
      </c>
      <c r="N457" s="209" t="s">
        <v>1144</v>
      </c>
      <c r="O457" s="177"/>
      <c r="P457" s="179"/>
      <c r="Q457" s="427"/>
      <c r="R457" s="427"/>
      <c r="S457" s="466" t="s">
        <v>2258</v>
      </c>
      <c r="T457" s="356">
        <v>0</v>
      </c>
      <c r="U457" s="350">
        <f t="shared" si="53"/>
        <v>0</v>
      </c>
      <c r="V457" s="357"/>
      <c r="W457" s="371"/>
      <c r="X457" s="352"/>
      <c r="Y457" s="351"/>
      <c r="Z457" s="352"/>
      <c r="AA457" s="270" t="s">
        <v>1605</v>
      </c>
      <c r="AB457" s="380">
        <v>230000</v>
      </c>
      <c r="AC457" s="354" t="s">
        <v>418</v>
      </c>
      <c r="AD457" s="354" t="s">
        <v>1099</v>
      </c>
      <c r="AE457" s="354" t="s">
        <v>269</v>
      </c>
      <c r="AF457" s="354" t="s">
        <v>2063</v>
      </c>
      <c r="AG457" s="270"/>
      <c r="AH457" s="270" t="s">
        <v>41</v>
      </c>
      <c r="AI457" s="270"/>
      <c r="AJ457" s="270"/>
      <c r="AK457" s="270" t="s">
        <v>1094</v>
      </c>
      <c r="AL457" s="270" t="s">
        <v>1446</v>
      </c>
      <c r="AM457" s="270" t="s">
        <v>74</v>
      </c>
      <c r="AN457" s="270" t="s">
        <v>2266</v>
      </c>
      <c r="AO457" s="270"/>
      <c r="AP457" s="270" t="s">
        <v>1094</v>
      </c>
      <c r="AQ457" s="354" t="s">
        <v>2069</v>
      </c>
      <c r="AR457" s="354" t="s">
        <v>2624</v>
      </c>
      <c r="AS457" s="356">
        <v>0</v>
      </c>
      <c r="AT457" s="360" t="s">
        <v>2267</v>
      </c>
      <c r="AU457" s="54"/>
      <c r="AV457" s="54"/>
    </row>
    <row r="458" spans="1:48" s="40" customFormat="1" ht="154" x14ac:dyDescent="0.15">
      <c r="A458" s="304" t="s">
        <v>1257</v>
      </c>
      <c r="B458" s="172" t="s">
        <v>1416</v>
      </c>
      <c r="C458" s="172" t="s">
        <v>1392</v>
      </c>
      <c r="D458" s="444" t="s">
        <v>1587</v>
      </c>
      <c r="E458" s="174" t="s">
        <v>2053</v>
      </c>
      <c r="F458" s="209" t="s">
        <v>1144</v>
      </c>
      <c r="G458" s="230">
        <v>7000000</v>
      </c>
      <c r="H458" s="176" t="s">
        <v>52</v>
      </c>
      <c r="I458" s="176" t="s">
        <v>42</v>
      </c>
      <c r="J458" s="210" t="s">
        <v>107</v>
      </c>
      <c r="K458" s="178" t="s">
        <v>421</v>
      </c>
      <c r="L458" s="178"/>
      <c r="M458" s="178" t="s">
        <v>421</v>
      </c>
      <c r="N458" s="209" t="s">
        <v>1144</v>
      </c>
      <c r="O458" s="177"/>
      <c r="P458" s="172" t="s">
        <v>1410</v>
      </c>
      <c r="Q458" s="172" t="s">
        <v>272</v>
      </c>
      <c r="R458" s="444" t="s">
        <v>1686</v>
      </c>
      <c r="S458" s="465" t="s">
        <v>1492</v>
      </c>
      <c r="T458" s="349">
        <v>0</v>
      </c>
      <c r="U458" s="350">
        <f t="shared" ref="U458:U463" si="58">T458/$G$458</f>
        <v>0</v>
      </c>
      <c r="V458" s="379"/>
      <c r="W458" s="351"/>
      <c r="X458" s="352"/>
      <c r="Y458" s="351"/>
      <c r="Z458" s="352"/>
      <c r="AA458" s="270" t="s">
        <v>1605</v>
      </c>
      <c r="AB458" s="380">
        <v>230000</v>
      </c>
      <c r="AC458" s="354" t="s">
        <v>418</v>
      </c>
      <c r="AD458" s="354" t="s">
        <v>418</v>
      </c>
      <c r="AE458" s="270" t="s">
        <v>247</v>
      </c>
      <c r="AF458" s="354" t="s">
        <v>2063</v>
      </c>
      <c r="AG458" s="270"/>
      <c r="AH458" s="270" t="s">
        <v>41</v>
      </c>
      <c r="AI458" s="270"/>
      <c r="AJ458" s="270"/>
      <c r="AK458" s="270" t="s">
        <v>1094</v>
      </c>
      <c r="AL458" s="270" t="s">
        <v>1445</v>
      </c>
      <c r="AM458" s="270" t="s">
        <v>74</v>
      </c>
      <c r="AN458" s="270"/>
      <c r="AO458" s="270"/>
      <c r="AP458" s="270" t="s">
        <v>1094</v>
      </c>
      <c r="AQ458" s="354" t="s">
        <v>2069</v>
      </c>
      <c r="AR458" s="354" t="s">
        <v>42</v>
      </c>
      <c r="AS458" s="349">
        <v>0</v>
      </c>
      <c r="AT458" s="360" t="s">
        <v>1493</v>
      </c>
      <c r="AU458" s="54"/>
      <c r="AV458" s="54"/>
    </row>
    <row r="459" spans="1:48" s="40" customFormat="1" ht="154" x14ac:dyDescent="0.15">
      <c r="A459" s="302" t="s">
        <v>1257</v>
      </c>
      <c r="B459" s="213" t="s">
        <v>1416</v>
      </c>
      <c r="C459" s="213" t="s">
        <v>1392</v>
      </c>
      <c r="D459" s="444" t="s">
        <v>1587</v>
      </c>
      <c r="E459" s="174" t="s">
        <v>2054</v>
      </c>
      <c r="F459" s="209" t="s">
        <v>1144</v>
      </c>
      <c r="G459" s="231"/>
      <c r="H459" s="176" t="s">
        <v>52</v>
      </c>
      <c r="I459" s="176" t="s">
        <v>42</v>
      </c>
      <c r="J459" s="210" t="s">
        <v>107</v>
      </c>
      <c r="K459" s="178" t="s">
        <v>421</v>
      </c>
      <c r="L459" s="178"/>
      <c r="M459" s="178" t="s">
        <v>421</v>
      </c>
      <c r="N459" s="209" t="s">
        <v>1144</v>
      </c>
      <c r="O459" s="177"/>
      <c r="P459" s="172" t="s">
        <v>1410</v>
      </c>
      <c r="Q459" s="172" t="s">
        <v>272</v>
      </c>
      <c r="R459" s="444" t="s">
        <v>1686</v>
      </c>
      <c r="S459" s="465" t="s">
        <v>1490</v>
      </c>
      <c r="T459" s="349">
        <v>0</v>
      </c>
      <c r="U459" s="350">
        <f t="shared" si="58"/>
        <v>0</v>
      </c>
      <c r="V459" s="396"/>
      <c r="W459" s="351"/>
      <c r="X459" s="352"/>
      <c r="Y459" s="351"/>
      <c r="Z459" s="352"/>
      <c r="AA459" s="270" t="s">
        <v>1597</v>
      </c>
      <c r="AB459" s="370">
        <v>230000</v>
      </c>
      <c r="AC459" s="354" t="s">
        <v>418</v>
      </c>
      <c r="AD459" s="354" t="s">
        <v>418</v>
      </c>
      <c r="AE459" s="270" t="s">
        <v>247</v>
      </c>
      <c r="AF459" s="354" t="s">
        <v>2063</v>
      </c>
      <c r="AG459" s="270"/>
      <c r="AH459" s="270" t="s">
        <v>41</v>
      </c>
      <c r="AI459" s="270"/>
      <c r="AJ459" s="270"/>
      <c r="AK459" s="270" t="s">
        <v>1094</v>
      </c>
      <c r="AL459" s="270" t="s">
        <v>1445</v>
      </c>
      <c r="AM459" s="270" t="s">
        <v>74</v>
      </c>
      <c r="AN459" s="270"/>
      <c r="AO459" s="270"/>
      <c r="AP459" s="270" t="s">
        <v>1094</v>
      </c>
      <c r="AQ459" s="354" t="s">
        <v>2069</v>
      </c>
      <c r="AR459" s="354" t="s">
        <v>42</v>
      </c>
      <c r="AS459" s="349">
        <v>0</v>
      </c>
      <c r="AT459" s="360" t="s">
        <v>1491</v>
      </c>
      <c r="AU459" s="54"/>
      <c r="AV459" s="54"/>
    </row>
    <row r="460" spans="1:48" s="40" customFormat="1" ht="154" x14ac:dyDescent="0.15">
      <c r="A460" s="302" t="s">
        <v>1257</v>
      </c>
      <c r="B460" s="213" t="s">
        <v>1416</v>
      </c>
      <c r="C460" s="213" t="s">
        <v>1392</v>
      </c>
      <c r="D460" s="444" t="s">
        <v>1587</v>
      </c>
      <c r="E460" s="174" t="s">
        <v>2055</v>
      </c>
      <c r="F460" s="209" t="s">
        <v>1144</v>
      </c>
      <c r="G460" s="231"/>
      <c r="H460" s="176" t="s">
        <v>52</v>
      </c>
      <c r="I460" s="176" t="s">
        <v>42</v>
      </c>
      <c r="J460" s="210" t="s">
        <v>107</v>
      </c>
      <c r="K460" s="178" t="s">
        <v>421</v>
      </c>
      <c r="L460" s="178"/>
      <c r="M460" s="178" t="s">
        <v>421</v>
      </c>
      <c r="N460" s="209" t="s">
        <v>1144</v>
      </c>
      <c r="O460" s="177"/>
      <c r="P460" s="172" t="s">
        <v>1410</v>
      </c>
      <c r="Q460" s="172" t="s">
        <v>272</v>
      </c>
      <c r="R460" s="444" t="s">
        <v>1686</v>
      </c>
      <c r="S460" s="466" t="s">
        <v>1435</v>
      </c>
      <c r="T460" s="356">
        <f>SUM(V460:Z460)</f>
        <v>356417.69774936943</v>
      </c>
      <c r="U460" s="350">
        <f t="shared" si="58"/>
        <v>5.0916813964195631E-2</v>
      </c>
      <c r="V460" s="357">
        <v>0</v>
      </c>
      <c r="W460" s="372">
        <v>0</v>
      </c>
      <c r="X460" s="357"/>
      <c r="Y460" s="357">
        <v>27246.277224230671</v>
      </c>
      <c r="Z460" s="357">
        <v>329171.42052513873</v>
      </c>
      <c r="AA460" s="358" t="s">
        <v>1450</v>
      </c>
      <c r="AB460" s="270" t="s">
        <v>1450</v>
      </c>
      <c r="AC460" s="354" t="s">
        <v>418</v>
      </c>
      <c r="AD460" s="354" t="s">
        <v>418</v>
      </c>
      <c r="AE460" s="354" t="s">
        <v>269</v>
      </c>
      <c r="AF460" s="354" t="s">
        <v>2063</v>
      </c>
      <c r="AG460" s="270"/>
      <c r="AH460" s="270" t="s">
        <v>35</v>
      </c>
      <c r="AI460" s="270">
        <v>2021</v>
      </c>
      <c r="AJ460" s="270">
        <v>2024</v>
      </c>
      <c r="AK460" s="270" t="s">
        <v>2321</v>
      </c>
      <c r="AL460" s="270" t="s">
        <v>1450</v>
      </c>
      <c r="AM460" s="270" t="s">
        <v>74</v>
      </c>
      <c r="AN460" s="270" t="s">
        <v>263</v>
      </c>
      <c r="AO460" s="270" t="s">
        <v>424</v>
      </c>
      <c r="AP460" s="270" t="s">
        <v>1997</v>
      </c>
      <c r="AQ460" s="354" t="s">
        <v>2069</v>
      </c>
      <c r="AR460" s="354" t="s">
        <v>42</v>
      </c>
      <c r="AS460" s="356">
        <v>559314.00532096613</v>
      </c>
      <c r="AT460" s="360" t="s">
        <v>2567</v>
      </c>
      <c r="AU460" s="54"/>
      <c r="AV460" s="54"/>
    </row>
    <row r="461" spans="1:48" s="40" customFormat="1" ht="154" x14ac:dyDescent="0.15">
      <c r="A461" s="302" t="s">
        <v>1257</v>
      </c>
      <c r="B461" s="213" t="s">
        <v>1416</v>
      </c>
      <c r="C461" s="213" t="s">
        <v>1392</v>
      </c>
      <c r="D461" s="444" t="s">
        <v>1587</v>
      </c>
      <c r="E461" s="174" t="s">
        <v>2056</v>
      </c>
      <c r="F461" s="209" t="s">
        <v>1144</v>
      </c>
      <c r="G461" s="231"/>
      <c r="H461" s="176" t="s">
        <v>52</v>
      </c>
      <c r="I461" s="176" t="s">
        <v>42</v>
      </c>
      <c r="J461" s="210" t="s">
        <v>107</v>
      </c>
      <c r="K461" s="178" t="s">
        <v>421</v>
      </c>
      <c r="L461" s="178"/>
      <c r="M461" s="178" t="s">
        <v>421</v>
      </c>
      <c r="N461" s="209" t="s">
        <v>1144</v>
      </c>
      <c r="O461" s="177"/>
      <c r="P461" s="172" t="s">
        <v>1410</v>
      </c>
      <c r="Q461" s="172" t="s">
        <v>272</v>
      </c>
      <c r="R461" s="444" t="s">
        <v>1686</v>
      </c>
      <c r="S461" s="465" t="s">
        <v>2235</v>
      </c>
      <c r="T461" s="349">
        <v>560410.83417057607</v>
      </c>
      <c r="U461" s="350">
        <f t="shared" si="58"/>
        <v>8.0058690595796581E-2</v>
      </c>
      <c r="V461" s="379">
        <v>13521.344407958275</v>
      </c>
      <c r="W461" s="357">
        <v>82127.648585999079</v>
      </c>
      <c r="X461" s="357">
        <v>241671.11894894633</v>
      </c>
      <c r="Y461" s="357">
        <v>131450.70653524392</v>
      </c>
      <c r="Z461" s="352">
        <v>91640.015692428409</v>
      </c>
      <c r="AA461" s="270"/>
      <c r="AB461" s="380"/>
      <c r="AC461" s="354" t="s">
        <v>418</v>
      </c>
      <c r="AD461" s="354" t="s">
        <v>418</v>
      </c>
      <c r="AE461" s="354" t="s">
        <v>269</v>
      </c>
      <c r="AF461" s="354" t="s">
        <v>2063</v>
      </c>
      <c r="AG461" s="270"/>
      <c r="AH461" s="270" t="s">
        <v>35</v>
      </c>
      <c r="AI461" s="270">
        <v>2021</v>
      </c>
      <c r="AJ461" s="270">
        <v>2024</v>
      </c>
      <c r="AK461" s="270" t="s">
        <v>2240</v>
      </c>
      <c r="AL461" s="270" t="s">
        <v>1450</v>
      </c>
      <c r="AM461" s="270" t="s">
        <v>74</v>
      </c>
      <c r="AN461" s="270" t="s">
        <v>2241</v>
      </c>
      <c r="AO461" s="270" t="s">
        <v>426</v>
      </c>
      <c r="AP461" s="270" t="s">
        <v>1997</v>
      </c>
      <c r="AQ461" s="354" t="s">
        <v>2069</v>
      </c>
      <c r="AR461" s="354" t="s">
        <v>42</v>
      </c>
      <c r="AS461" s="349">
        <v>560410.83417057607</v>
      </c>
      <c r="AT461" s="360" t="s">
        <v>2242</v>
      </c>
      <c r="AU461" s="54"/>
      <c r="AV461" s="54"/>
    </row>
    <row r="462" spans="1:48" s="40" customFormat="1" ht="154" x14ac:dyDescent="0.15">
      <c r="A462" s="302" t="s">
        <v>1257</v>
      </c>
      <c r="B462" s="213" t="s">
        <v>1416</v>
      </c>
      <c r="C462" s="213" t="s">
        <v>1392</v>
      </c>
      <c r="D462" s="444" t="s">
        <v>1587</v>
      </c>
      <c r="E462" s="174" t="s">
        <v>2057</v>
      </c>
      <c r="F462" s="209" t="s">
        <v>1144</v>
      </c>
      <c r="G462" s="231"/>
      <c r="H462" s="176" t="s">
        <v>52</v>
      </c>
      <c r="I462" s="176" t="s">
        <v>42</v>
      </c>
      <c r="J462" s="210" t="s">
        <v>107</v>
      </c>
      <c r="K462" s="178" t="s">
        <v>421</v>
      </c>
      <c r="L462" s="178"/>
      <c r="M462" s="178" t="s">
        <v>421</v>
      </c>
      <c r="N462" s="209" t="s">
        <v>1144</v>
      </c>
      <c r="O462" s="172"/>
      <c r="P462" s="172" t="s">
        <v>1410</v>
      </c>
      <c r="Q462" s="172" t="s">
        <v>272</v>
      </c>
      <c r="R462" s="444" t="s">
        <v>1686</v>
      </c>
      <c r="S462" s="465" t="s">
        <v>534</v>
      </c>
      <c r="T462" s="349">
        <v>0</v>
      </c>
      <c r="U462" s="350">
        <f t="shared" si="58"/>
        <v>0</v>
      </c>
      <c r="V462" s="357"/>
      <c r="W462" s="357"/>
      <c r="X462" s="357"/>
      <c r="Y462" s="357"/>
      <c r="Z462" s="352"/>
      <c r="AA462" s="270" t="s">
        <v>1561</v>
      </c>
      <c r="AB462" s="353">
        <v>230000</v>
      </c>
      <c r="AC462" s="354" t="s">
        <v>418</v>
      </c>
      <c r="AD462" s="354" t="s">
        <v>418</v>
      </c>
      <c r="AE462" s="270" t="s">
        <v>247</v>
      </c>
      <c r="AF462" s="354" t="s">
        <v>2063</v>
      </c>
      <c r="AG462" s="270"/>
      <c r="AH462" s="270" t="s">
        <v>41</v>
      </c>
      <c r="AI462" s="270"/>
      <c r="AJ462" s="270"/>
      <c r="AK462" s="270" t="s">
        <v>1094</v>
      </c>
      <c r="AL462" s="270" t="s">
        <v>1446</v>
      </c>
      <c r="AM462" s="270" t="s">
        <v>74</v>
      </c>
      <c r="AN462" s="270" t="s">
        <v>535</v>
      </c>
      <c r="AO462" s="270"/>
      <c r="AP462" s="270" t="s">
        <v>1094</v>
      </c>
      <c r="AQ462" s="354" t="s">
        <v>2069</v>
      </c>
      <c r="AR462" s="354" t="s">
        <v>42</v>
      </c>
      <c r="AS462" s="349">
        <v>0</v>
      </c>
      <c r="AT462" s="360" t="s">
        <v>523</v>
      </c>
      <c r="AU462" s="54"/>
      <c r="AV462" s="54"/>
    </row>
    <row r="463" spans="1:48" s="40" customFormat="1" ht="154" x14ac:dyDescent="0.15">
      <c r="A463" s="302" t="s">
        <v>1257</v>
      </c>
      <c r="B463" s="214" t="s">
        <v>1416</v>
      </c>
      <c r="C463" s="214" t="s">
        <v>1392</v>
      </c>
      <c r="D463" s="444" t="s">
        <v>1587</v>
      </c>
      <c r="E463" s="174" t="s">
        <v>2058</v>
      </c>
      <c r="F463" s="209" t="s">
        <v>1144</v>
      </c>
      <c r="G463" s="232"/>
      <c r="H463" s="176" t="s">
        <v>52</v>
      </c>
      <c r="I463" s="176" t="s">
        <v>42</v>
      </c>
      <c r="J463" s="210" t="s">
        <v>107</v>
      </c>
      <c r="K463" s="178" t="s">
        <v>421</v>
      </c>
      <c r="L463" s="445"/>
      <c r="M463" s="178" t="s">
        <v>421</v>
      </c>
      <c r="N463" s="209" t="s">
        <v>1144</v>
      </c>
      <c r="O463" s="172"/>
      <c r="P463" s="428" t="s">
        <v>1410</v>
      </c>
      <c r="Q463" s="428" t="s">
        <v>272</v>
      </c>
      <c r="R463" s="444" t="s">
        <v>1686</v>
      </c>
      <c r="S463" s="465" t="s">
        <v>1311</v>
      </c>
      <c r="T463" s="349">
        <v>0</v>
      </c>
      <c r="U463" s="350">
        <f t="shared" si="58"/>
        <v>0</v>
      </c>
      <c r="V463" s="396"/>
      <c r="W463" s="357"/>
      <c r="X463" s="357"/>
      <c r="Y463" s="357"/>
      <c r="Z463" s="352"/>
      <c r="AA463" s="270" t="s">
        <v>1517</v>
      </c>
      <c r="AB463" s="370">
        <v>230000</v>
      </c>
      <c r="AC463" s="354" t="s">
        <v>418</v>
      </c>
      <c r="AD463" s="354" t="s">
        <v>418</v>
      </c>
      <c r="AE463" s="270" t="s">
        <v>247</v>
      </c>
      <c r="AF463" s="354" t="s">
        <v>2063</v>
      </c>
      <c r="AG463" s="270"/>
      <c r="AH463" s="270" t="s">
        <v>41</v>
      </c>
      <c r="AI463" s="270"/>
      <c r="AJ463" s="270"/>
      <c r="AK463" s="270" t="s">
        <v>1094</v>
      </c>
      <c r="AL463" s="270" t="s">
        <v>1445</v>
      </c>
      <c r="AM463" s="270" t="s">
        <v>74</v>
      </c>
      <c r="AN463" s="270"/>
      <c r="AO463" s="270"/>
      <c r="AP463" s="270" t="s">
        <v>1094</v>
      </c>
      <c r="AQ463" s="354" t="s">
        <v>2069</v>
      </c>
      <c r="AR463" s="354" t="s">
        <v>42</v>
      </c>
      <c r="AS463" s="349">
        <v>0</v>
      </c>
      <c r="AT463" s="360" t="s">
        <v>523</v>
      </c>
      <c r="AU463" s="54"/>
      <c r="AV463" s="54"/>
    </row>
    <row r="464" spans="1:48" s="40" customFormat="1" ht="25.5" customHeight="1" x14ac:dyDescent="0.15">
      <c r="A464" s="302" t="s">
        <v>1257</v>
      </c>
      <c r="B464" s="184" t="s">
        <v>1336</v>
      </c>
      <c r="C464" s="184" t="s">
        <v>1393</v>
      </c>
      <c r="D464" s="176" t="s">
        <v>1144</v>
      </c>
      <c r="E464" s="182" t="s">
        <v>1144</v>
      </c>
      <c r="F464" s="209" t="s">
        <v>1144</v>
      </c>
      <c r="G464" s="575"/>
      <c r="H464" s="176" t="s">
        <v>52</v>
      </c>
      <c r="I464" s="176" t="s">
        <v>42</v>
      </c>
      <c r="J464" s="210" t="s">
        <v>107</v>
      </c>
      <c r="K464" s="178" t="s">
        <v>421</v>
      </c>
      <c r="L464" s="429"/>
      <c r="M464" s="178" t="s">
        <v>421</v>
      </c>
      <c r="N464" s="209" t="s">
        <v>1144</v>
      </c>
      <c r="O464" s="429"/>
      <c r="P464" s="429"/>
      <c r="Q464" s="177"/>
      <c r="R464" s="184" t="s">
        <v>1686</v>
      </c>
      <c r="S464" s="466" t="s">
        <v>1434</v>
      </c>
      <c r="T464" s="349">
        <v>0</v>
      </c>
      <c r="U464" s="350" t="e">
        <f>T464/$G$464</f>
        <v>#DIV/0!</v>
      </c>
      <c r="V464" s="351"/>
      <c r="W464" s="371"/>
      <c r="X464" s="352"/>
      <c r="Y464" s="351"/>
      <c r="Z464" s="352"/>
      <c r="AA464" s="358" t="s">
        <v>1450</v>
      </c>
      <c r="AB464" s="270" t="s">
        <v>1450</v>
      </c>
      <c r="AC464" s="354" t="s">
        <v>418</v>
      </c>
      <c r="AD464" s="354" t="s">
        <v>418</v>
      </c>
      <c r="AE464" s="270" t="s">
        <v>247</v>
      </c>
      <c r="AF464" s="354" t="s">
        <v>2063</v>
      </c>
      <c r="AG464" s="270"/>
      <c r="AH464" s="270" t="s">
        <v>41</v>
      </c>
      <c r="AI464" s="270"/>
      <c r="AJ464" s="270"/>
      <c r="AK464" s="270" t="s">
        <v>1094</v>
      </c>
      <c r="AL464" s="270" t="s">
        <v>1447</v>
      </c>
      <c r="AM464" s="270" t="s">
        <v>74</v>
      </c>
      <c r="AN464" s="270"/>
      <c r="AO464" s="270"/>
      <c r="AP464" s="270" t="s">
        <v>1094</v>
      </c>
      <c r="AQ464" s="354" t="s">
        <v>2003</v>
      </c>
      <c r="AR464" s="354" t="s">
        <v>42</v>
      </c>
      <c r="AS464" s="349">
        <v>0</v>
      </c>
      <c r="AT464" s="360" t="s">
        <v>523</v>
      </c>
      <c r="AU464" s="54"/>
      <c r="AV464" s="54"/>
    </row>
    <row r="465" spans="1:48" s="40" customFormat="1" ht="25.5" customHeight="1" x14ac:dyDescent="0.15">
      <c r="A465" s="302" t="s">
        <v>1257</v>
      </c>
      <c r="B465" s="213" t="s">
        <v>1336</v>
      </c>
      <c r="C465" s="214" t="s">
        <v>1393</v>
      </c>
      <c r="D465" s="209" t="s">
        <v>1144</v>
      </c>
      <c r="E465" s="182" t="s">
        <v>1144</v>
      </c>
      <c r="F465" s="209" t="s">
        <v>1144</v>
      </c>
      <c r="G465" s="576"/>
      <c r="H465" s="176" t="s">
        <v>52</v>
      </c>
      <c r="I465" s="176" t="s">
        <v>42</v>
      </c>
      <c r="J465" s="210" t="s">
        <v>107</v>
      </c>
      <c r="K465" s="178" t="s">
        <v>421</v>
      </c>
      <c r="L465" s="429"/>
      <c r="M465" s="178" t="s">
        <v>421</v>
      </c>
      <c r="N465" s="209" t="s">
        <v>1144</v>
      </c>
      <c r="O465" s="429"/>
      <c r="P465" s="429"/>
      <c r="Q465" s="177"/>
      <c r="R465" s="172" t="s">
        <v>1686</v>
      </c>
      <c r="S465" s="477" t="s">
        <v>1423</v>
      </c>
      <c r="T465" s="349">
        <v>0</v>
      </c>
      <c r="U465" s="350" t="e">
        <f t="shared" ref="U465:U466" si="59">T465/$G$464</f>
        <v>#DIV/0!</v>
      </c>
      <c r="V465" s="351"/>
      <c r="W465" s="371"/>
      <c r="X465" s="352"/>
      <c r="Y465" s="351"/>
      <c r="Z465" s="352"/>
      <c r="AA465" s="358" t="s">
        <v>1450</v>
      </c>
      <c r="AB465" s="270" t="s">
        <v>1450</v>
      </c>
      <c r="AC465" s="354" t="s">
        <v>418</v>
      </c>
      <c r="AD465" s="354" t="s">
        <v>418</v>
      </c>
      <c r="AE465" s="270" t="s">
        <v>247</v>
      </c>
      <c r="AF465" s="354" t="s">
        <v>2063</v>
      </c>
      <c r="AG465" s="358"/>
      <c r="AH465" s="270" t="s">
        <v>41</v>
      </c>
      <c r="AI465" s="270"/>
      <c r="AJ465" s="270"/>
      <c r="AK465" s="270" t="s">
        <v>1094</v>
      </c>
      <c r="AL465" s="270" t="s">
        <v>1447</v>
      </c>
      <c r="AM465" s="270" t="s">
        <v>74</v>
      </c>
      <c r="AN465" s="270"/>
      <c r="AO465" s="270"/>
      <c r="AP465" s="270" t="s">
        <v>1094</v>
      </c>
      <c r="AQ465" s="354" t="s">
        <v>2003</v>
      </c>
      <c r="AR465" s="354" t="s">
        <v>42</v>
      </c>
      <c r="AS465" s="349">
        <v>0</v>
      </c>
      <c r="AT465" s="360" t="s">
        <v>523</v>
      </c>
      <c r="AU465" s="54"/>
      <c r="AV465" s="54"/>
    </row>
    <row r="466" spans="1:48" s="40" customFormat="1" ht="37.5" customHeight="1" x14ac:dyDescent="0.15">
      <c r="A466" s="302" t="s">
        <v>1257</v>
      </c>
      <c r="B466" s="214" t="s">
        <v>1336</v>
      </c>
      <c r="C466" s="179" t="s">
        <v>1539</v>
      </c>
      <c r="D466" s="177" t="s">
        <v>1144</v>
      </c>
      <c r="E466" s="182" t="s">
        <v>1144</v>
      </c>
      <c r="F466" s="209" t="s">
        <v>1144</v>
      </c>
      <c r="G466" s="578"/>
      <c r="H466" s="176" t="s">
        <v>52</v>
      </c>
      <c r="I466" s="176" t="s">
        <v>42</v>
      </c>
      <c r="J466" s="210" t="s">
        <v>107</v>
      </c>
      <c r="K466" s="178" t="s">
        <v>421</v>
      </c>
      <c r="L466" s="429"/>
      <c r="M466" s="178" t="s">
        <v>421</v>
      </c>
      <c r="N466" s="209" t="s">
        <v>1144</v>
      </c>
      <c r="O466" s="429"/>
      <c r="P466" s="429"/>
      <c r="Q466" s="177"/>
      <c r="R466" s="172" t="s">
        <v>1686</v>
      </c>
      <c r="S466" s="465" t="s">
        <v>1497</v>
      </c>
      <c r="T466" s="356">
        <v>0</v>
      </c>
      <c r="U466" s="350" t="e">
        <f t="shared" si="59"/>
        <v>#DIV/0!</v>
      </c>
      <c r="V466" s="382"/>
      <c r="W466" s="351"/>
      <c r="X466" s="352"/>
      <c r="Y466" s="351"/>
      <c r="Z466" s="352"/>
      <c r="AA466" s="270" t="s">
        <v>1519</v>
      </c>
      <c r="AB466" s="389" t="s">
        <v>1450</v>
      </c>
      <c r="AC466" s="354" t="s">
        <v>1094</v>
      </c>
      <c r="AD466" s="354" t="s">
        <v>1094</v>
      </c>
      <c r="AE466" s="354" t="s">
        <v>1537</v>
      </c>
      <c r="AF466" s="354" t="s">
        <v>1094</v>
      </c>
      <c r="AG466" s="358"/>
      <c r="AH466" s="270" t="s">
        <v>1094</v>
      </c>
      <c r="AI466" s="270"/>
      <c r="AJ466" s="270"/>
      <c r="AK466" s="270" t="s">
        <v>1094</v>
      </c>
      <c r="AL466" s="270" t="s">
        <v>1450</v>
      </c>
      <c r="AM466" s="270" t="s">
        <v>1094</v>
      </c>
      <c r="AN466" s="270"/>
      <c r="AO466" s="270"/>
      <c r="AP466" s="270" t="s">
        <v>1094</v>
      </c>
      <c r="AQ466" s="354"/>
      <c r="AR466" s="354"/>
      <c r="AS466" s="356"/>
      <c r="AT466" s="399"/>
      <c r="AU466" s="54"/>
      <c r="AV466" s="54"/>
    </row>
    <row r="467" spans="1:48" s="40" customFormat="1" ht="37.5" customHeight="1" x14ac:dyDescent="0.15">
      <c r="A467" s="302" t="s">
        <v>1257</v>
      </c>
      <c r="B467" s="184" t="s">
        <v>1337</v>
      </c>
      <c r="C467" s="184" t="s">
        <v>1394</v>
      </c>
      <c r="D467" s="184" t="s">
        <v>1161</v>
      </c>
      <c r="E467" s="182" t="s">
        <v>1144</v>
      </c>
      <c r="F467" s="209" t="s">
        <v>1144</v>
      </c>
      <c r="G467" s="575">
        <v>3000000</v>
      </c>
      <c r="H467" s="176" t="s">
        <v>52</v>
      </c>
      <c r="I467" s="176" t="s">
        <v>40</v>
      </c>
      <c r="J467" s="177" t="s">
        <v>530</v>
      </c>
      <c r="K467" s="178" t="s">
        <v>77</v>
      </c>
      <c r="L467" s="178" t="s">
        <v>76</v>
      </c>
      <c r="M467" s="178" t="s">
        <v>421</v>
      </c>
      <c r="N467" s="209" t="s">
        <v>1144</v>
      </c>
      <c r="O467" s="177" t="s">
        <v>157</v>
      </c>
      <c r="P467" s="179" t="s">
        <v>258</v>
      </c>
      <c r="Q467" s="177"/>
      <c r="R467" s="172" t="s">
        <v>1686</v>
      </c>
      <c r="S467" s="467" t="s">
        <v>254</v>
      </c>
      <c r="T467" s="356">
        <v>101068.10124484875</v>
      </c>
      <c r="U467" s="350">
        <f t="shared" ref="U467:U514" si="60">T467/$G$467</f>
        <v>3.3689367081616246E-2</v>
      </c>
      <c r="V467" s="351"/>
      <c r="W467" s="371"/>
      <c r="X467" s="352"/>
      <c r="Y467" s="351"/>
      <c r="Z467" s="352"/>
      <c r="AA467" s="358" t="s">
        <v>1450</v>
      </c>
      <c r="AB467" s="270" t="s">
        <v>1450</v>
      </c>
      <c r="AC467" s="354" t="s">
        <v>418</v>
      </c>
      <c r="AD467" s="354" t="s">
        <v>1099</v>
      </c>
      <c r="AE467" s="270" t="s">
        <v>247</v>
      </c>
      <c r="AF467" s="354" t="s">
        <v>2063</v>
      </c>
      <c r="AG467" s="354"/>
      <c r="AH467" s="270" t="s">
        <v>35</v>
      </c>
      <c r="AI467" s="270" t="s">
        <v>2017</v>
      </c>
      <c r="AJ467" s="270">
        <v>2023</v>
      </c>
      <c r="AK467" s="270" t="s">
        <v>255</v>
      </c>
      <c r="AL467" s="270" t="s">
        <v>1450</v>
      </c>
      <c r="AM467" s="270" t="s">
        <v>74</v>
      </c>
      <c r="AN467" s="270" t="s">
        <v>257</v>
      </c>
      <c r="AO467" s="270" t="s">
        <v>426</v>
      </c>
      <c r="AP467" s="270" t="s">
        <v>1997</v>
      </c>
      <c r="AQ467" s="354" t="s">
        <v>2067</v>
      </c>
      <c r="AR467" s="354" t="s">
        <v>2622</v>
      </c>
      <c r="AS467" s="356">
        <v>101068.10124484875</v>
      </c>
      <c r="AT467" s="360" t="s">
        <v>256</v>
      </c>
      <c r="AU467" s="54"/>
      <c r="AV467" s="54"/>
    </row>
    <row r="468" spans="1:48" s="40" customFormat="1" ht="50" customHeight="1" x14ac:dyDescent="0.15">
      <c r="A468" s="302" t="s">
        <v>1257</v>
      </c>
      <c r="B468" s="213" t="s">
        <v>1337</v>
      </c>
      <c r="C468" s="213" t="s">
        <v>1394</v>
      </c>
      <c r="D468" s="172" t="s">
        <v>1161</v>
      </c>
      <c r="E468" s="174" t="s">
        <v>1144</v>
      </c>
      <c r="F468" s="209" t="s">
        <v>1144</v>
      </c>
      <c r="G468" s="576"/>
      <c r="H468" s="176" t="s">
        <v>52</v>
      </c>
      <c r="I468" s="176" t="s">
        <v>40</v>
      </c>
      <c r="J468" s="177" t="s">
        <v>530</v>
      </c>
      <c r="K468" s="178" t="s">
        <v>77</v>
      </c>
      <c r="L468" s="178" t="s">
        <v>76</v>
      </c>
      <c r="M468" s="178" t="s">
        <v>421</v>
      </c>
      <c r="N468" s="209" t="s">
        <v>1144</v>
      </c>
      <c r="O468" s="177"/>
      <c r="P468" s="179" t="s">
        <v>284</v>
      </c>
      <c r="Q468" s="177"/>
      <c r="R468" s="172" t="s">
        <v>1686</v>
      </c>
      <c r="S468" s="466" t="s">
        <v>1147</v>
      </c>
      <c r="T468" s="356">
        <v>832742.10669030191</v>
      </c>
      <c r="U468" s="350">
        <f t="shared" ref="U468" si="61">T468/$G$467</f>
        <v>0.27758070223010062</v>
      </c>
      <c r="V468" s="357">
        <v>208185.52667257548</v>
      </c>
      <c r="W468" s="372">
        <v>208185.52667257548</v>
      </c>
      <c r="X468" s="357">
        <v>208185.52667257548</v>
      </c>
      <c r="Y468" s="357">
        <v>208185.52667257548</v>
      </c>
      <c r="Z468" s="352"/>
      <c r="AA468" s="358" t="s">
        <v>1450</v>
      </c>
      <c r="AB468" s="270" t="s">
        <v>1450</v>
      </c>
      <c r="AC468" s="354" t="s">
        <v>418</v>
      </c>
      <c r="AD468" s="354" t="s">
        <v>1099</v>
      </c>
      <c r="AE468" s="354" t="s">
        <v>269</v>
      </c>
      <c r="AF468" s="354" t="s">
        <v>2063</v>
      </c>
      <c r="AG468" s="354"/>
      <c r="AH468" s="270" t="s">
        <v>35</v>
      </c>
      <c r="AI468" s="270" t="s">
        <v>2017</v>
      </c>
      <c r="AJ468" s="270">
        <v>2024</v>
      </c>
      <c r="AK468" s="270" t="s">
        <v>283</v>
      </c>
      <c r="AL468" s="270" t="s">
        <v>1450</v>
      </c>
      <c r="AM468" s="270" t="s">
        <v>74</v>
      </c>
      <c r="AN468" s="270" t="s">
        <v>286</v>
      </c>
      <c r="AO468" s="270" t="s">
        <v>426</v>
      </c>
      <c r="AP468" s="270" t="s">
        <v>1997</v>
      </c>
      <c r="AQ468" s="354" t="s">
        <v>2067</v>
      </c>
      <c r="AR468" s="354" t="s">
        <v>2622</v>
      </c>
      <c r="AS468" s="356">
        <v>832742.10669030191</v>
      </c>
      <c r="AT468" s="360" t="s">
        <v>332</v>
      </c>
      <c r="AU468" s="54"/>
      <c r="AV468" s="54"/>
    </row>
    <row r="469" spans="1:48" s="40" customFormat="1" ht="50" customHeight="1" x14ac:dyDescent="0.15">
      <c r="A469" s="302" t="s">
        <v>1257</v>
      </c>
      <c r="B469" s="213" t="s">
        <v>1337</v>
      </c>
      <c r="C469" s="213" t="s">
        <v>1394</v>
      </c>
      <c r="D469" s="172" t="s">
        <v>1161</v>
      </c>
      <c r="E469" s="174" t="s">
        <v>1144</v>
      </c>
      <c r="F469" s="209" t="s">
        <v>1144</v>
      </c>
      <c r="G469" s="576"/>
      <c r="H469" s="176" t="s">
        <v>52</v>
      </c>
      <c r="I469" s="176" t="s">
        <v>40</v>
      </c>
      <c r="J469" s="177" t="s">
        <v>530</v>
      </c>
      <c r="K469" s="178" t="s">
        <v>77</v>
      </c>
      <c r="L469" s="178" t="s">
        <v>76</v>
      </c>
      <c r="M469" s="178" t="s">
        <v>421</v>
      </c>
      <c r="N469" s="209" t="s">
        <v>1144</v>
      </c>
      <c r="O469" s="177"/>
      <c r="P469" s="179" t="s">
        <v>284</v>
      </c>
      <c r="Q469" s="177"/>
      <c r="R469" s="172" t="s">
        <v>1686</v>
      </c>
      <c r="S469" s="466" t="s">
        <v>2257</v>
      </c>
      <c r="T469" s="356">
        <v>0</v>
      </c>
      <c r="U469" s="350">
        <f t="shared" si="60"/>
        <v>0</v>
      </c>
      <c r="V469" s="357"/>
      <c r="W469" s="372"/>
      <c r="X469" s="357"/>
      <c r="Y469" s="357"/>
      <c r="Z469" s="352"/>
      <c r="AA469" s="270" t="s">
        <v>1597</v>
      </c>
      <c r="AB469" s="370">
        <v>230000</v>
      </c>
      <c r="AC469" s="354" t="s">
        <v>418</v>
      </c>
      <c r="AD469" s="354" t="s">
        <v>1099</v>
      </c>
      <c r="AE469" s="354" t="s">
        <v>269</v>
      </c>
      <c r="AF469" s="354" t="s">
        <v>2063</v>
      </c>
      <c r="AG469" s="354"/>
      <c r="AH469" s="270" t="s">
        <v>41</v>
      </c>
      <c r="AI469" s="270"/>
      <c r="AJ469" s="270"/>
      <c r="AK469" s="270" t="s">
        <v>1094</v>
      </c>
      <c r="AL469" s="270" t="s">
        <v>1446</v>
      </c>
      <c r="AM469" s="270" t="s">
        <v>74</v>
      </c>
      <c r="AN469" s="270" t="s">
        <v>2263</v>
      </c>
      <c r="AO469" s="270"/>
      <c r="AP469" s="270" t="s">
        <v>1094</v>
      </c>
      <c r="AQ469" s="354"/>
      <c r="AR469" s="354" t="s">
        <v>2622</v>
      </c>
      <c r="AS469" s="356">
        <v>0</v>
      </c>
      <c r="AT469" s="360" t="s">
        <v>332</v>
      </c>
      <c r="AU469" s="54"/>
      <c r="AV469" s="54"/>
    </row>
    <row r="470" spans="1:48" s="40" customFormat="1" ht="37.5" customHeight="1" x14ac:dyDescent="0.15">
      <c r="A470" s="302" t="s">
        <v>1257</v>
      </c>
      <c r="B470" s="213" t="s">
        <v>1337</v>
      </c>
      <c r="C470" s="213" t="s">
        <v>1394</v>
      </c>
      <c r="D470" s="172" t="s">
        <v>1161</v>
      </c>
      <c r="E470" s="174" t="s">
        <v>1144</v>
      </c>
      <c r="F470" s="209" t="s">
        <v>1144</v>
      </c>
      <c r="G470" s="576"/>
      <c r="H470" s="176" t="s">
        <v>52</v>
      </c>
      <c r="I470" s="176" t="s">
        <v>40</v>
      </c>
      <c r="J470" s="177" t="s">
        <v>530</v>
      </c>
      <c r="K470" s="178" t="s">
        <v>77</v>
      </c>
      <c r="L470" s="178" t="s">
        <v>76</v>
      </c>
      <c r="M470" s="178" t="s">
        <v>421</v>
      </c>
      <c r="N470" s="209" t="s">
        <v>1144</v>
      </c>
      <c r="O470" s="177"/>
      <c r="P470" s="179"/>
      <c r="Q470" s="177"/>
      <c r="R470" s="172" t="s">
        <v>1686</v>
      </c>
      <c r="S470" s="466" t="s">
        <v>652</v>
      </c>
      <c r="T470" s="356">
        <v>38832.464329176823</v>
      </c>
      <c r="U470" s="350">
        <f t="shared" ref="U470" si="62">T470/$G$467</f>
        <v>1.2944154776392275E-2</v>
      </c>
      <c r="V470" s="351">
        <v>19416.232164588411</v>
      </c>
      <c r="W470" s="371">
        <v>19416.232164588411</v>
      </c>
      <c r="X470" s="352"/>
      <c r="Y470" s="351"/>
      <c r="Z470" s="352"/>
      <c r="AA470" s="358" t="s">
        <v>1450</v>
      </c>
      <c r="AB470" s="270" t="s">
        <v>1450</v>
      </c>
      <c r="AC470" s="354" t="s">
        <v>418</v>
      </c>
      <c r="AD470" s="354" t="s">
        <v>1099</v>
      </c>
      <c r="AE470" s="354" t="s">
        <v>660</v>
      </c>
      <c r="AF470" s="354" t="s">
        <v>2065</v>
      </c>
      <c r="AG470" s="354"/>
      <c r="AH470" s="270" t="s">
        <v>37</v>
      </c>
      <c r="AI470" s="270" t="s">
        <v>2017</v>
      </c>
      <c r="AJ470" s="270">
        <v>2022</v>
      </c>
      <c r="AK470" s="270" t="s">
        <v>662</v>
      </c>
      <c r="AL470" s="270" t="s">
        <v>1450</v>
      </c>
      <c r="AM470" s="270" t="s">
        <v>75</v>
      </c>
      <c r="AN470" s="270" t="s">
        <v>135</v>
      </c>
      <c r="AO470" s="270" t="s">
        <v>426</v>
      </c>
      <c r="AP470" s="270" t="s">
        <v>531</v>
      </c>
      <c r="AQ470" s="354" t="s">
        <v>2068</v>
      </c>
      <c r="AR470" s="354" t="s">
        <v>2622</v>
      </c>
      <c r="AS470" s="356">
        <v>194162.32164588411</v>
      </c>
      <c r="AT470" s="360"/>
      <c r="AU470" s="54"/>
      <c r="AV470" s="54"/>
    </row>
    <row r="471" spans="1:48" s="40" customFormat="1" ht="37.5" customHeight="1" x14ac:dyDescent="0.15">
      <c r="A471" s="302" t="s">
        <v>1257</v>
      </c>
      <c r="B471" s="213" t="s">
        <v>1337</v>
      </c>
      <c r="C471" s="213" t="s">
        <v>1394</v>
      </c>
      <c r="D471" s="172" t="s">
        <v>1161</v>
      </c>
      <c r="E471" s="174" t="s">
        <v>1144</v>
      </c>
      <c r="F471" s="209" t="s">
        <v>1144</v>
      </c>
      <c r="G471" s="576"/>
      <c r="H471" s="176" t="s">
        <v>52</v>
      </c>
      <c r="I471" s="176" t="s">
        <v>40</v>
      </c>
      <c r="J471" s="177" t="s">
        <v>530</v>
      </c>
      <c r="K471" s="178" t="s">
        <v>77</v>
      </c>
      <c r="L471" s="178" t="s">
        <v>76</v>
      </c>
      <c r="M471" s="178" t="s">
        <v>421</v>
      </c>
      <c r="N471" s="209" t="s">
        <v>1144</v>
      </c>
      <c r="O471" s="177"/>
      <c r="P471" s="179"/>
      <c r="Q471" s="177"/>
      <c r="R471" s="172" t="s">
        <v>1686</v>
      </c>
      <c r="S471" s="466" t="s">
        <v>2154</v>
      </c>
      <c r="T471" s="356">
        <v>0</v>
      </c>
      <c r="U471" s="350">
        <f t="shared" si="60"/>
        <v>0</v>
      </c>
      <c r="V471" s="351"/>
      <c r="W471" s="371"/>
      <c r="X471" s="352"/>
      <c r="Y471" s="351"/>
      <c r="Z471" s="352"/>
      <c r="AA471" s="358"/>
      <c r="AB471" s="270"/>
      <c r="AC471" s="354" t="s">
        <v>409</v>
      </c>
      <c r="AD471" s="354" t="s">
        <v>409</v>
      </c>
      <c r="AE471" s="354" t="s">
        <v>2157</v>
      </c>
      <c r="AF471" s="354" t="s">
        <v>2063</v>
      </c>
      <c r="AG471" s="354"/>
      <c r="AH471" s="270" t="s">
        <v>41</v>
      </c>
      <c r="AI471" s="270"/>
      <c r="AJ471" s="270"/>
      <c r="AK471" s="270" t="s">
        <v>1094</v>
      </c>
      <c r="AL471" s="270" t="s">
        <v>1446</v>
      </c>
      <c r="AM471" s="270" t="s">
        <v>1094</v>
      </c>
      <c r="AN471" s="270"/>
      <c r="AO471" s="270"/>
      <c r="AP471" s="270" t="s">
        <v>1094</v>
      </c>
      <c r="AQ471" s="354"/>
      <c r="AR471" s="354" t="s">
        <v>2038</v>
      </c>
      <c r="AS471" s="356">
        <v>0</v>
      </c>
      <c r="AT471" s="360" t="s">
        <v>2159</v>
      </c>
      <c r="AU471" s="54"/>
      <c r="AV471" s="54"/>
    </row>
    <row r="472" spans="1:48" s="40" customFormat="1" ht="37.5" customHeight="1" x14ac:dyDescent="0.15">
      <c r="A472" s="302" t="s">
        <v>1257</v>
      </c>
      <c r="B472" s="213" t="s">
        <v>1337</v>
      </c>
      <c r="C472" s="213" t="s">
        <v>1394</v>
      </c>
      <c r="D472" s="172" t="s">
        <v>1161</v>
      </c>
      <c r="E472" s="174" t="s">
        <v>1144</v>
      </c>
      <c r="F472" s="209" t="s">
        <v>1144</v>
      </c>
      <c r="G472" s="576"/>
      <c r="H472" s="176" t="s">
        <v>52</v>
      </c>
      <c r="I472" s="176" t="s">
        <v>40</v>
      </c>
      <c r="J472" s="177" t="s">
        <v>530</v>
      </c>
      <c r="K472" s="178" t="s">
        <v>77</v>
      </c>
      <c r="L472" s="178"/>
      <c r="M472" s="178" t="s">
        <v>421</v>
      </c>
      <c r="N472" s="209" t="s">
        <v>1144</v>
      </c>
      <c r="O472" s="177"/>
      <c r="P472" s="179"/>
      <c r="Q472" s="177"/>
      <c r="R472" s="172" t="s">
        <v>1686</v>
      </c>
      <c r="S472" s="466" t="s">
        <v>1002</v>
      </c>
      <c r="T472" s="356">
        <f>SUM(V472:Z472)</f>
        <v>19500</v>
      </c>
      <c r="U472" s="350">
        <f t="shared" si="60"/>
        <v>6.4999999999999997E-3</v>
      </c>
      <c r="V472" s="351">
        <v>19500</v>
      </c>
      <c r="W472" s="371"/>
      <c r="X472" s="352"/>
      <c r="Y472" s="351"/>
      <c r="Z472" s="352"/>
      <c r="AA472" s="358" t="s">
        <v>1450</v>
      </c>
      <c r="AB472" s="270" t="s">
        <v>1450</v>
      </c>
      <c r="AC472" s="354" t="s">
        <v>418</v>
      </c>
      <c r="AD472" s="354" t="s">
        <v>1099</v>
      </c>
      <c r="AE472" s="354" t="s">
        <v>1003</v>
      </c>
      <c r="AF472" s="354" t="s">
        <v>2065</v>
      </c>
      <c r="AG472" s="354"/>
      <c r="AH472" s="270" t="s">
        <v>37</v>
      </c>
      <c r="AI472" s="270">
        <v>2020</v>
      </c>
      <c r="AJ472" s="270">
        <v>2021</v>
      </c>
      <c r="AK472" s="270" t="s">
        <v>1004</v>
      </c>
      <c r="AL472" s="270" t="s">
        <v>1450</v>
      </c>
      <c r="AM472" s="270" t="s">
        <v>75</v>
      </c>
      <c r="AN472" s="270" t="s">
        <v>177</v>
      </c>
      <c r="AO472" s="270" t="s">
        <v>424</v>
      </c>
      <c r="AP472" s="270" t="s">
        <v>1997</v>
      </c>
      <c r="AQ472" s="354" t="s">
        <v>2068</v>
      </c>
      <c r="AR472" s="354" t="s">
        <v>2622</v>
      </c>
      <c r="AS472" s="356">
        <v>19500</v>
      </c>
      <c r="AT472" s="360" t="s">
        <v>2390</v>
      </c>
      <c r="AU472" s="54"/>
      <c r="AV472" s="54"/>
    </row>
    <row r="473" spans="1:48" s="40" customFormat="1" ht="37.5" customHeight="1" x14ac:dyDescent="0.15">
      <c r="A473" s="302" t="s">
        <v>1257</v>
      </c>
      <c r="B473" s="213" t="s">
        <v>1337</v>
      </c>
      <c r="C473" s="213" t="s">
        <v>1394</v>
      </c>
      <c r="D473" s="172" t="s">
        <v>1161</v>
      </c>
      <c r="E473" s="174" t="s">
        <v>1144</v>
      </c>
      <c r="F473" s="209" t="s">
        <v>1144</v>
      </c>
      <c r="G473" s="576"/>
      <c r="H473" s="176" t="s">
        <v>52</v>
      </c>
      <c r="I473" s="176" t="s">
        <v>40</v>
      </c>
      <c r="J473" s="177" t="s">
        <v>530</v>
      </c>
      <c r="K473" s="178" t="s">
        <v>77</v>
      </c>
      <c r="L473" s="178" t="s">
        <v>76</v>
      </c>
      <c r="M473" s="178" t="s">
        <v>421</v>
      </c>
      <c r="N473" s="209" t="s">
        <v>1144</v>
      </c>
      <c r="O473" s="177"/>
      <c r="P473" s="179"/>
      <c r="Q473" s="177"/>
      <c r="R473" s="172" t="s">
        <v>1686</v>
      </c>
      <c r="S473" s="465" t="s">
        <v>976</v>
      </c>
      <c r="T473" s="349">
        <v>0</v>
      </c>
      <c r="U473" s="350">
        <f t="shared" si="60"/>
        <v>0</v>
      </c>
      <c r="V473" s="382"/>
      <c r="W473" s="351"/>
      <c r="X473" s="352"/>
      <c r="Y473" s="351"/>
      <c r="Z473" s="352"/>
      <c r="AA473" s="270" t="s">
        <v>1518</v>
      </c>
      <c r="AB473" s="374">
        <v>300000</v>
      </c>
      <c r="AC473" s="354" t="s">
        <v>418</v>
      </c>
      <c r="AD473" s="354" t="s">
        <v>1099</v>
      </c>
      <c r="AE473" s="354" t="s">
        <v>979</v>
      </c>
      <c r="AF473" s="354" t="s">
        <v>2065</v>
      </c>
      <c r="AG473" s="354"/>
      <c r="AH473" s="270" t="s">
        <v>41</v>
      </c>
      <c r="AI473" s="270">
        <v>2022</v>
      </c>
      <c r="AJ473" s="270">
        <v>2023</v>
      </c>
      <c r="AK473" s="270" t="s">
        <v>981</v>
      </c>
      <c r="AL473" s="270" t="s">
        <v>1446</v>
      </c>
      <c r="AM473" s="270" t="s">
        <v>75</v>
      </c>
      <c r="AN473" s="270"/>
      <c r="AO473" s="270"/>
      <c r="AP473" s="270" t="s">
        <v>1094</v>
      </c>
      <c r="AQ473" s="354" t="s">
        <v>2068</v>
      </c>
      <c r="AR473" s="354" t="s">
        <v>2622</v>
      </c>
      <c r="AS473" s="349">
        <v>0</v>
      </c>
      <c r="AT473" s="360" t="s">
        <v>927</v>
      </c>
      <c r="AU473" s="54"/>
      <c r="AV473" s="54"/>
    </row>
    <row r="474" spans="1:48" s="40" customFormat="1" ht="37.5" customHeight="1" x14ac:dyDescent="0.15">
      <c r="A474" s="302" t="s">
        <v>1257</v>
      </c>
      <c r="B474" s="213" t="s">
        <v>1337</v>
      </c>
      <c r="C474" s="213" t="s">
        <v>1394</v>
      </c>
      <c r="D474" s="172" t="s">
        <v>1161</v>
      </c>
      <c r="E474" s="174" t="s">
        <v>1144</v>
      </c>
      <c r="F474" s="209" t="s">
        <v>1144</v>
      </c>
      <c r="G474" s="576"/>
      <c r="H474" s="176" t="s">
        <v>52</v>
      </c>
      <c r="I474" s="176" t="s">
        <v>40</v>
      </c>
      <c r="J474" s="177" t="s">
        <v>530</v>
      </c>
      <c r="K474" s="178" t="s">
        <v>77</v>
      </c>
      <c r="L474" s="178" t="s">
        <v>76</v>
      </c>
      <c r="M474" s="178" t="s">
        <v>421</v>
      </c>
      <c r="N474" s="209" t="s">
        <v>1144</v>
      </c>
      <c r="O474" s="177"/>
      <c r="P474" s="179"/>
      <c r="Q474" s="177"/>
      <c r="R474" s="172" t="s">
        <v>1686</v>
      </c>
      <c r="S474" s="465" t="s">
        <v>1894</v>
      </c>
      <c r="T474" s="349">
        <v>11384818.51</v>
      </c>
      <c r="U474" s="350">
        <f t="shared" si="60"/>
        <v>3.7949395033333331</v>
      </c>
      <c r="V474" s="382">
        <v>2825017</v>
      </c>
      <c r="W474" s="351">
        <v>84750.51</v>
      </c>
      <c r="X474" s="382">
        <v>2825017</v>
      </c>
      <c r="Y474" s="382">
        <v>2825017</v>
      </c>
      <c r="Z474" s="382">
        <v>2825017</v>
      </c>
      <c r="AA474" s="358" t="s">
        <v>1450</v>
      </c>
      <c r="AB474" s="374"/>
      <c r="AC474" s="354" t="s">
        <v>418</v>
      </c>
      <c r="AD474" s="354" t="s">
        <v>418</v>
      </c>
      <c r="AE474" s="354" t="s">
        <v>495</v>
      </c>
      <c r="AF474" s="354" t="s">
        <v>2063</v>
      </c>
      <c r="AG474" s="354"/>
      <c r="AH474" s="270" t="s">
        <v>37</v>
      </c>
      <c r="AI474" s="270" t="s">
        <v>2017</v>
      </c>
      <c r="AJ474" s="270">
        <v>2024</v>
      </c>
      <c r="AK474" s="270" t="s">
        <v>1895</v>
      </c>
      <c r="AL474" s="270" t="s">
        <v>1450</v>
      </c>
      <c r="AM474" s="270" t="s">
        <v>74</v>
      </c>
      <c r="AN474" s="270" t="s">
        <v>167</v>
      </c>
      <c r="AO474" s="270" t="s">
        <v>531</v>
      </c>
      <c r="AP474" s="270" t="s">
        <v>531</v>
      </c>
      <c r="AQ474" s="354" t="s">
        <v>2068</v>
      </c>
      <c r="AR474" s="354" t="s">
        <v>42</v>
      </c>
      <c r="AS474" s="349">
        <v>25425153</v>
      </c>
      <c r="AT474" s="360" t="s">
        <v>1896</v>
      </c>
      <c r="AU474" s="54"/>
      <c r="AV474" s="54"/>
    </row>
    <row r="475" spans="1:48" s="40" customFormat="1" ht="37.5" customHeight="1" x14ac:dyDescent="0.15">
      <c r="A475" s="302" t="s">
        <v>1257</v>
      </c>
      <c r="B475" s="213" t="s">
        <v>1337</v>
      </c>
      <c r="C475" s="213" t="s">
        <v>1394</v>
      </c>
      <c r="D475" s="172" t="s">
        <v>1161</v>
      </c>
      <c r="E475" s="174" t="s">
        <v>1144</v>
      </c>
      <c r="F475" s="209" t="s">
        <v>1144</v>
      </c>
      <c r="G475" s="576"/>
      <c r="H475" s="176" t="s">
        <v>52</v>
      </c>
      <c r="I475" s="176" t="s">
        <v>40</v>
      </c>
      <c r="J475" s="177" t="s">
        <v>530</v>
      </c>
      <c r="K475" s="178" t="s">
        <v>77</v>
      </c>
      <c r="L475" s="178" t="s">
        <v>76</v>
      </c>
      <c r="M475" s="178" t="s">
        <v>421</v>
      </c>
      <c r="N475" s="209" t="s">
        <v>1144</v>
      </c>
      <c r="O475" s="177"/>
      <c r="P475" s="179"/>
      <c r="Q475" s="177"/>
      <c r="R475" s="172" t="s">
        <v>1686</v>
      </c>
      <c r="S475" s="465" t="s">
        <v>1915</v>
      </c>
      <c r="T475" s="349">
        <v>102397.99</v>
      </c>
      <c r="U475" s="350">
        <f t="shared" si="60"/>
        <v>3.4132663333333334E-2</v>
      </c>
      <c r="V475" s="382"/>
      <c r="W475" s="351">
        <v>102397.99</v>
      </c>
      <c r="X475" s="352"/>
      <c r="Y475" s="351"/>
      <c r="Z475" s="352"/>
      <c r="AA475" s="358" t="s">
        <v>1450</v>
      </c>
      <c r="AB475" s="374"/>
      <c r="AC475" s="354" t="s">
        <v>418</v>
      </c>
      <c r="AD475" s="354" t="s">
        <v>416</v>
      </c>
      <c r="AE475" s="354" t="s">
        <v>2568</v>
      </c>
      <c r="AF475" s="354" t="s">
        <v>2063</v>
      </c>
      <c r="AG475" s="354"/>
      <c r="AH475" s="270" t="s">
        <v>37</v>
      </c>
      <c r="AI475" s="270" t="s">
        <v>2017</v>
      </c>
      <c r="AJ475" s="270">
        <v>2022</v>
      </c>
      <c r="AK475" s="270" t="s">
        <v>1916</v>
      </c>
      <c r="AL475" s="270" t="s">
        <v>1450</v>
      </c>
      <c r="AM475" s="270" t="s">
        <v>75</v>
      </c>
      <c r="AN475" s="270" t="s">
        <v>821</v>
      </c>
      <c r="AO475" s="270" t="s">
        <v>424</v>
      </c>
      <c r="AP475" s="270" t="s">
        <v>1997</v>
      </c>
      <c r="AQ475" s="354" t="s">
        <v>2069</v>
      </c>
      <c r="AR475" s="354" t="s">
        <v>2625</v>
      </c>
      <c r="AS475" s="349">
        <v>102397.99</v>
      </c>
      <c r="AT475" s="360" t="s">
        <v>1917</v>
      </c>
      <c r="AU475" s="54"/>
      <c r="AV475" s="54"/>
    </row>
    <row r="476" spans="1:48" s="40" customFormat="1" ht="37.5" customHeight="1" x14ac:dyDescent="0.15">
      <c r="A476" s="302" t="s">
        <v>1257</v>
      </c>
      <c r="B476" s="213" t="s">
        <v>1337</v>
      </c>
      <c r="C476" s="213" t="s">
        <v>1394</v>
      </c>
      <c r="D476" s="172" t="s">
        <v>1161</v>
      </c>
      <c r="E476" s="174" t="s">
        <v>1144</v>
      </c>
      <c r="F476" s="209" t="s">
        <v>1144</v>
      </c>
      <c r="G476" s="576"/>
      <c r="H476" s="176" t="s">
        <v>52</v>
      </c>
      <c r="I476" s="176" t="s">
        <v>40</v>
      </c>
      <c r="J476" s="177" t="s">
        <v>530</v>
      </c>
      <c r="K476" s="178" t="s">
        <v>77</v>
      </c>
      <c r="L476" s="178"/>
      <c r="M476" s="178" t="s">
        <v>421</v>
      </c>
      <c r="N476" s="209" t="s">
        <v>1144</v>
      </c>
      <c r="O476" s="177"/>
      <c r="P476" s="179"/>
      <c r="Q476" s="177"/>
      <c r="R476" s="172" t="s">
        <v>1686</v>
      </c>
      <c r="S476" s="466" t="s">
        <v>1060</v>
      </c>
      <c r="T476" s="356">
        <v>27654.736444017577</v>
      </c>
      <c r="U476" s="350">
        <f t="shared" si="60"/>
        <v>9.2182454813391924E-3</v>
      </c>
      <c r="V476" s="351">
        <v>27654.736444017577</v>
      </c>
      <c r="W476" s="371"/>
      <c r="X476" s="352"/>
      <c r="Y476" s="351"/>
      <c r="Z476" s="352"/>
      <c r="AA476" s="358" t="s">
        <v>1450</v>
      </c>
      <c r="AB476" s="270" t="s">
        <v>1450</v>
      </c>
      <c r="AC476" s="354" t="s">
        <v>418</v>
      </c>
      <c r="AD476" s="354" t="s">
        <v>1099</v>
      </c>
      <c r="AE476" s="354" t="s">
        <v>1236</v>
      </c>
      <c r="AF476" s="354" t="s">
        <v>2065</v>
      </c>
      <c r="AG476" s="354"/>
      <c r="AH476" s="270" t="s">
        <v>37</v>
      </c>
      <c r="AI476" s="270">
        <v>2020</v>
      </c>
      <c r="AJ476" s="270">
        <v>2021</v>
      </c>
      <c r="AK476" s="270" t="s">
        <v>1063</v>
      </c>
      <c r="AL476" s="270" t="s">
        <v>1450</v>
      </c>
      <c r="AM476" s="270" t="s">
        <v>75</v>
      </c>
      <c r="AN476" s="270" t="s">
        <v>1062</v>
      </c>
      <c r="AO476" s="270" t="s">
        <v>424</v>
      </c>
      <c r="AP476" s="270" t="s">
        <v>1997</v>
      </c>
      <c r="AQ476" s="354" t="s">
        <v>2068</v>
      </c>
      <c r="AR476" s="354" t="s">
        <v>2622</v>
      </c>
      <c r="AS476" s="356">
        <v>27654.736444017577</v>
      </c>
      <c r="AT476" s="360"/>
      <c r="AU476" s="54"/>
      <c r="AV476" s="54"/>
    </row>
    <row r="477" spans="1:48" s="40" customFormat="1" ht="37.5" customHeight="1" x14ac:dyDescent="0.15">
      <c r="A477" s="302" t="s">
        <v>1257</v>
      </c>
      <c r="B477" s="213" t="s">
        <v>1337</v>
      </c>
      <c r="C477" s="213" t="s">
        <v>1394</v>
      </c>
      <c r="D477" s="172" t="s">
        <v>1161</v>
      </c>
      <c r="E477" s="174" t="s">
        <v>1144</v>
      </c>
      <c r="F477" s="209" t="s">
        <v>1144</v>
      </c>
      <c r="G477" s="576"/>
      <c r="H477" s="176" t="s">
        <v>52</v>
      </c>
      <c r="I477" s="176" t="s">
        <v>40</v>
      </c>
      <c r="J477" s="177" t="s">
        <v>530</v>
      </c>
      <c r="K477" s="178" t="s">
        <v>77</v>
      </c>
      <c r="L477" s="178"/>
      <c r="M477" s="178" t="s">
        <v>421</v>
      </c>
      <c r="N477" s="209" t="s">
        <v>1144</v>
      </c>
      <c r="O477" s="177"/>
      <c r="P477" s="179"/>
      <c r="Q477" s="177"/>
      <c r="R477" s="172" t="s">
        <v>1686</v>
      </c>
      <c r="S477" s="466" t="s">
        <v>989</v>
      </c>
      <c r="T477" s="356">
        <v>14465.395487249994</v>
      </c>
      <c r="U477" s="350">
        <f t="shared" si="60"/>
        <v>4.8217984957499979E-3</v>
      </c>
      <c r="V477" s="351">
        <v>14465.395487249994</v>
      </c>
      <c r="W477" s="371"/>
      <c r="X477" s="352"/>
      <c r="Y477" s="351"/>
      <c r="Z477" s="352"/>
      <c r="AA477" s="358" t="s">
        <v>1450</v>
      </c>
      <c r="AB477" s="270" t="s">
        <v>1450</v>
      </c>
      <c r="AC477" s="354" t="s">
        <v>418</v>
      </c>
      <c r="AD477" s="354" t="s">
        <v>1099</v>
      </c>
      <c r="AE477" s="354" t="s">
        <v>986</v>
      </c>
      <c r="AF477" s="354" t="s">
        <v>2065</v>
      </c>
      <c r="AG477" s="354"/>
      <c r="AH477" s="270" t="s">
        <v>37</v>
      </c>
      <c r="AI477" s="270">
        <v>2020</v>
      </c>
      <c r="AJ477" s="270">
        <v>2021</v>
      </c>
      <c r="AK477" s="270" t="s">
        <v>990</v>
      </c>
      <c r="AL477" s="270" t="s">
        <v>1450</v>
      </c>
      <c r="AM477" s="270" t="s">
        <v>75</v>
      </c>
      <c r="AN477" s="270" t="s">
        <v>987</v>
      </c>
      <c r="AO477" s="270" t="s">
        <v>424</v>
      </c>
      <c r="AP477" s="270" t="s">
        <v>1996</v>
      </c>
      <c r="AQ477" s="354" t="s">
        <v>2068</v>
      </c>
      <c r="AR477" s="354" t="s">
        <v>2622</v>
      </c>
      <c r="AS477" s="356">
        <v>14465.395487249994</v>
      </c>
      <c r="AT477" s="360"/>
      <c r="AU477" s="54"/>
      <c r="AV477" s="54"/>
    </row>
    <row r="478" spans="1:48" s="40" customFormat="1" ht="37.5" customHeight="1" x14ac:dyDescent="0.15">
      <c r="A478" s="302" t="s">
        <v>1257</v>
      </c>
      <c r="B478" s="213" t="s">
        <v>1337</v>
      </c>
      <c r="C478" s="213" t="s">
        <v>1394</v>
      </c>
      <c r="D478" s="172" t="s">
        <v>1161</v>
      </c>
      <c r="E478" s="174" t="s">
        <v>1144</v>
      </c>
      <c r="F478" s="209" t="s">
        <v>1144</v>
      </c>
      <c r="G478" s="576"/>
      <c r="H478" s="176" t="s">
        <v>52</v>
      </c>
      <c r="I478" s="176" t="s">
        <v>40</v>
      </c>
      <c r="J478" s="177" t="s">
        <v>530</v>
      </c>
      <c r="K478" s="178" t="s">
        <v>77</v>
      </c>
      <c r="L478" s="178"/>
      <c r="M478" s="178" t="s">
        <v>421</v>
      </c>
      <c r="N478" s="209" t="s">
        <v>1144</v>
      </c>
      <c r="O478" s="177"/>
      <c r="P478" s="179"/>
      <c r="Q478" s="177"/>
      <c r="R478" s="172" t="s">
        <v>1686</v>
      </c>
      <c r="S478" s="466" t="s">
        <v>2428</v>
      </c>
      <c r="T478" s="356">
        <f>SUM(V478:Z478)</f>
        <v>38725.955556955443</v>
      </c>
      <c r="U478" s="350">
        <f t="shared" ref="U478:U479" si="63">T478/$G$467</f>
        <v>1.2908651852318482E-2</v>
      </c>
      <c r="V478" s="351"/>
      <c r="W478" s="371">
        <v>0</v>
      </c>
      <c r="X478" s="352">
        <v>21703.763169913538</v>
      </c>
      <c r="Y478" s="351">
        <v>17022.192387041905</v>
      </c>
      <c r="Z478" s="352">
        <v>0</v>
      </c>
      <c r="AA478" s="358" t="s">
        <v>1450</v>
      </c>
      <c r="AB478" s="270" t="s">
        <v>1450</v>
      </c>
      <c r="AC478" s="354" t="s">
        <v>418</v>
      </c>
      <c r="AD478" s="354" t="s">
        <v>1099</v>
      </c>
      <c r="AE478" s="354" t="s">
        <v>1036</v>
      </c>
      <c r="AF478" s="354" t="s">
        <v>2065</v>
      </c>
      <c r="AG478" s="354"/>
      <c r="AH478" s="270" t="s">
        <v>35</v>
      </c>
      <c r="AI478" s="270">
        <v>2023</v>
      </c>
      <c r="AJ478" s="270">
        <v>2024</v>
      </c>
      <c r="AK478" s="270" t="s">
        <v>2144</v>
      </c>
      <c r="AL478" s="270" t="s">
        <v>1450</v>
      </c>
      <c r="AM478" s="270" t="s">
        <v>75</v>
      </c>
      <c r="AN478" s="270" t="s">
        <v>2429</v>
      </c>
      <c r="AO478" s="270" t="s">
        <v>424</v>
      </c>
      <c r="AP478" s="270" t="s">
        <v>1997</v>
      </c>
      <c r="AQ478" s="354" t="s">
        <v>2068</v>
      </c>
      <c r="AR478" s="354" t="s">
        <v>2622</v>
      </c>
      <c r="AS478" s="356">
        <v>38725.955556955443</v>
      </c>
      <c r="AT478" s="360" t="s">
        <v>2427</v>
      </c>
      <c r="AU478" s="54"/>
      <c r="AV478" s="54"/>
    </row>
    <row r="479" spans="1:48" s="40" customFormat="1" ht="37.5" customHeight="1" x14ac:dyDescent="0.15">
      <c r="A479" s="302" t="s">
        <v>1257</v>
      </c>
      <c r="B479" s="213" t="s">
        <v>1337</v>
      </c>
      <c r="C479" s="213" t="s">
        <v>1394</v>
      </c>
      <c r="D479" s="172" t="s">
        <v>1161</v>
      </c>
      <c r="E479" s="174" t="s">
        <v>1144</v>
      </c>
      <c r="F479" s="209" t="s">
        <v>1144</v>
      </c>
      <c r="G479" s="576"/>
      <c r="H479" s="176" t="s">
        <v>52</v>
      </c>
      <c r="I479" s="176" t="s">
        <v>40</v>
      </c>
      <c r="J479" s="177" t="s">
        <v>530</v>
      </c>
      <c r="K479" s="178" t="s">
        <v>77</v>
      </c>
      <c r="L479" s="178"/>
      <c r="M479" s="178" t="s">
        <v>421</v>
      </c>
      <c r="N479" s="209" t="s">
        <v>1144</v>
      </c>
      <c r="O479" s="177"/>
      <c r="P479" s="179"/>
      <c r="Q479" s="177"/>
      <c r="R479" s="172" t="s">
        <v>1686</v>
      </c>
      <c r="S479" s="466" t="s">
        <v>2407</v>
      </c>
      <c r="T479" s="356">
        <f>SUM(V479:Z479)</f>
        <v>1640</v>
      </c>
      <c r="U479" s="350">
        <f t="shared" si="63"/>
        <v>5.4666666666666665E-4</v>
      </c>
      <c r="V479" s="356">
        <v>410</v>
      </c>
      <c r="W479" s="356">
        <v>410</v>
      </c>
      <c r="X479" s="356">
        <v>410</v>
      </c>
      <c r="Y479" s="356">
        <v>410</v>
      </c>
      <c r="Z479" s="352"/>
      <c r="AA479" s="358" t="s">
        <v>1450</v>
      </c>
      <c r="AB479" s="270" t="s">
        <v>1450</v>
      </c>
      <c r="AC479" s="354" t="s">
        <v>418</v>
      </c>
      <c r="AD479" s="354" t="s">
        <v>1099</v>
      </c>
      <c r="AE479" s="354" t="s">
        <v>2409</v>
      </c>
      <c r="AF479" s="354" t="s">
        <v>2065</v>
      </c>
      <c r="AG479" s="354"/>
      <c r="AH479" s="270" t="s">
        <v>35</v>
      </c>
      <c r="AI479" s="270" t="s">
        <v>2017</v>
      </c>
      <c r="AJ479" s="270">
        <v>2024</v>
      </c>
      <c r="AK479" s="270" t="s">
        <v>2410</v>
      </c>
      <c r="AL479" s="270" t="s">
        <v>1450</v>
      </c>
      <c r="AM479" s="270" t="s">
        <v>74</v>
      </c>
      <c r="AN479" s="270" t="s">
        <v>2411</v>
      </c>
      <c r="AO479" s="270" t="s">
        <v>424</v>
      </c>
      <c r="AP479" s="270" t="s">
        <v>1997</v>
      </c>
      <c r="AQ479" s="354" t="s">
        <v>2003</v>
      </c>
      <c r="AR479" s="354" t="s">
        <v>2622</v>
      </c>
      <c r="AS479" s="356">
        <v>4915.0451999999996</v>
      </c>
      <c r="AT479" s="360" t="s">
        <v>2408</v>
      </c>
      <c r="AU479" s="54"/>
      <c r="AV479" s="54"/>
    </row>
    <row r="480" spans="1:48" s="40" customFormat="1" ht="37.5" customHeight="1" x14ac:dyDescent="0.15">
      <c r="A480" s="302" t="s">
        <v>1257</v>
      </c>
      <c r="B480" s="213" t="s">
        <v>1337</v>
      </c>
      <c r="C480" s="213" t="s">
        <v>1394</v>
      </c>
      <c r="D480" s="172" t="s">
        <v>1161</v>
      </c>
      <c r="E480" s="174" t="s">
        <v>1144</v>
      </c>
      <c r="F480" s="209" t="s">
        <v>1144</v>
      </c>
      <c r="G480" s="576"/>
      <c r="H480" s="176" t="s">
        <v>52</v>
      </c>
      <c r="I480" s="176" t="s">
        <v>40</v>
      </c>
      <c r="J480" s="177" t="s">
        <v>530</v>
      </c>
      <c r="K480" s="178" t="s">
        <v>77</v>
      </c>
      <c r="L480" s="178"/>
      <c r="M480" s="178" t="s">
        <v>421</v>
      </c>
      <c r="N480" s="209" t="s">
        <v>1144</v>
      </c>
      <c r="O480" s="177"/>
      <c r="P480" s="179"/>
      <c r="Q480" s="177"/>
      <c r="R480" s="172" t="s">
        <v>1686</v>
      </c>
      <c r="S480" s="466" t="s">
        <v>2412</v>
      </c>
      <c r="T480" s="356">
        <f>SUM(V480:Z480)</f>
        <v>10410.9252</v>
      </c>
      <c r="U480" s="350">
        <f t="shared" si="60"/>
        <v>3.4703083999999998E-3</v>
      </c>
      <c r="V480" s="356">
        <v>10410.9252</v>
      </c>
      <c r="W480" s="356"/>
      <c r="X480" s="356"/>
      <c r="Y480" s="356"/>
      <c r="Z480" s="352"/>
      <c r="AA480" s="358" t="s">
        <v>1450</v>
      </c>
      <c r="AB480" s="270" t="s">
        <v>1450</v>
      </c>
      <c r="AC480" s="354" t="s">
        <v>418</v>
      </c>
      <c r="AD480" s="354" t="s">
        <v>1099</v>
      </c>
      <c r="AE480" s="354" t="s">
        <v>2409</v>
      </c>
      <c r="AF480" s="354" t="s">
        <v>2065</v>
      </c>
      <c r="AG480" s="354"/>
      <c r="AH480" s="270" t="s">
        <v>35</v>
      </c>
      <c r="AI480" s="270">
        <v>2020</v>
      </c>
      <c r="AJ480" s="270">
        <v>2024</v>
      </c>
      <c r="AK480" s="270" t="s">
        <v>2413</v>
      </c>
      <c r="AL480" s="270" t="s">
        <v>1450</v>
      </c>
      <c r="AM480" s="270" t="s">
        <v>74</v>
      </c>
      <c r="AN480" s="270" t="s">
        <v>2414</v>
      </c>
      <c r="AO480" s="270" t="s">
        <v>424</v>
      </c>
      <c r="AP480" s="270" t="s">
        <v>1997</v>
      </c>
      <c r="AQ480" s="354" t="s">
        <v>2003</v>
      </c>
      <c r="AR480" s="354" t="s">
        <v>2622</v>
      </c>
      <c r="AS480" s="356">
        <v>10410.9252</v>
      </c>
      <c r="AT480" s="360" t="s">
        <v>2415</v>
      </c>
      <c r="AU480" s="54"/>
      <c r="AV480" s="54"/>
    </row>
    <row r="481" spans="1:48" s="40" customFormat="1" ht="37.5" customHeight="1" x14ac:dyDescent="0.15">
      <c r="A481" s="302" t="s">
        <v>1257</v>
      </c>
      <c r="B481" s="213" t="s">
        <v>1337</v>
      </c>
      <c r="C481" s="213" t="s">
        <v>1394</v>
      </c>
      <c r="D481" s="172" t="s">
        <v>1161</v>
      </c>
      <c r="E481" s="174" t="s">
        <v>1144</v>
      </c>
      <c r="F481" s="209" t="s">
        <v>1144</v>
      </c>
      <c r="G481" s="576"/>
      <c r="H481" s="176" t="s">
        <v>52</v>
      </c>
      <c r="I481" s="176" t="s">
        <v>40</v>
      </c>
      <c r="J481" s="177" t="s">
        <v>530</v>
      </c>
      <c r="K481" s="178" t="s">
        <v>77</v>
      </c>
      <c r="L481" s="178" t="s">
        <v>76</v>
      </c>
      <c r="M481" s="178" t="s">
        <v>421</v>
      </c>
      <c r="N481" s="209" t="s">
        <v>1144</v>
      </c>
      <c r="O481" s="177"/>
      <c r="P481" s="179"/>
      <c r="Q481" s="177"/>
      <c r="R481" s="172" t="s">
        <v>1686</v>
      </c>
      <c r="S481" s="466" t="s">
        <v>1801</v>
      </c>
      <c r="T481" s="356">
        <v>11497736.48</v>
      </c>
      <c r="U481" s="350">
        <f t="shared" ref="U481" si="64">T481/$G$467</f>
        <v>3.8325788266666669</v>
      </c>
      <c r="V481" s="351"/>
      <c r="W481" s="371"/>
      <c r="X481" s="352"/>
      <c r="Y481" s="351"/>
      <c r="Z481" s="352"/>
      <c r="AA481" s="358" t="s">
        <v>1450</v>
      </c>
      <c r="AB481" s="270" t="s">
        <v>1450</v>
      </c>
      <c r="AC481" s="354" t="s">
        <v>418</v>
      </c>
      <c r="AD481" s="354" t="s">
        <v>1099</v>
      </c>
      <c r="AE481" s="354" t="s">
        <v>1786</v>
      </c>
      <c r="AF481" s="354" t="s">
        <v>2063</v>
      </c>
      <c r="AG481" s="354"/>
      <c r="AH481" s="270" t="s">
        <v>37</v>
      </c>
      <c r="AI481" s="270">
        <v>2020</v>
      </c>
      <c r="AJ481" s="270">
        <v>2023</v>
      </c>
      <c r="AK481" s="270" t="s">
        <v>1803</v>
      </c>
      <c r="AL481" s="270" t="s">
        <v>1450</v>
      </c>
      <c r="AM481" s="270" t="s">
        <v>75</v>
      </c>
      <c r="AN481" s="270" t="s">
        <v>1802</v>
      </c>
      <c r="AO481" s="270" t="s">
        <v>424</v>
      </c>
      <c r="AP481" s="270" t="s">
        <v>1997</v>
      </c>
      <c r="AQ481" s="354" t="s">
        <v>2068</v>
      </c>
      <c r="AR481" s="354" t="s">
        <v>2622</v>
      </c>
      <c r="AS481" s="356">
        <v>11497736.48</v>
      </c>
      <c r="AT481" s="360" t="s">
        <v>1804</v>
      </c>
      <c r="AU481" s="54"/>
      <c r="AV481" s="54"/>
    </row>
    <row r="482" spans="1:48" s="40" customFormat="1" ht="37.5" customHeight="1" x14ac:dyDescent="0.15">
      <c r="A482" s="302" t="s">
        <v>1257</v>
      </c>
      <c r="B482" s="213" t="s">
        <v>1337</v>
      </c>
      <c r="C482" s="213" t="s">
        <v>1394</v>
      </c>
      <c r="D482" s="172" t="s">
        <v>1161</v>
      </c>
      <c r="E482" s="174" t="s">
        <v>1144</v>
      </c>
      <c r="F482" s="209" t="s">
        <v>1144</v>
      </c>
      <c r="G482" s="576"/>
      <c r="H482" s="176" t="s">
        <v>52</v>
      </c>
      <c r="I482" s="176" t="s">
        <v>40</v>
      </c>
      <c r="J482" s="177" t="s">
        <v>530</v>
      </c>
      <c r="K482" s="178" t="s">
        <v>77</v>
      </c>
      <c r="L482" s="178" t="s">
        <v>76</v>
      </c>
      <c r="M482" s="178" t="s">
        <v>421</v>
      </c>
      <c r="N482" s="209" t="s">
        <v>1144</v>
      </c>
      <c r="O482" s="177"/>
      <c r="P482" s="179"/>
      <c r="Q482" s="177"/>
      <c r="R482" s="172" t="s">
        <v>1686</v>
      </c>
      <c r="S482" s="466" t="s">
        <v>2117</v>
      </c>
      <c r="T482" s="356">
        <v>28920598.074420001</v>
      </c>
      <c r="U482" s="350">
        <f t="shared" si="60"/>
        <v>9.6401993581400003</v>
      </c>
      <c r="V482" s="351"/>
      <c r="W482" s="371"/>
      <c r="X482" s="422">
        <v>8796598.0744199995</v>
      </c>
      <c r="Y482" s="422">
        <v>9672000</v>
      </c>
      <c r="Z482" s="422">
        <v>10452000</v>
      </c>
      <c r="AA482" s="358" t="s">
        <v>1450</v>
      </c>
      <c r="AB482" s="270" t="s">
        <v>1450</v>
      </c>
      <c r="AC482" s="354" t="s">
        <v>418</v>
      </c>
      <c r="AD482" s="354" t="s">
        <v>1099</v>
      </c>
      <c r="AE482" s="354" t="s">
        <v>1786</v>
      </c>
      <c r="AF482" s="354" t="s">
        <v>2063</v>
      </c>
      <c r="AG482" s="354"/>
      <c r="AH482" s="270" t="s">
        <v>35</v>
      </c>
      <c r="AI482" s="270">
        <v>2023</v>
      </c>
      <c r="AJ482" s="270">
        <v>2026</v>
      </c>
      <c r="AK482" s="270" t="s">
        <v>2118</v>
      </c>
      <c r="AL482" s="270" t="s">
        <v>1450</v>
      </c>
      <c r="AM482" s="270" t="s">
        <v>75</v>
      </c>
      <c r="AN482" s="270" t="s">
        <v>1793</v>
      </c>
      <c r="AO482" s="270" t="s">
        <v>531</v>
      </c>
      <c r="AP482" s="270" t="s">
        <v>531</v>
      </c>
      <c r="AQ482" s="354" t="s">
        <v>2068</v>
      </c>
      <c r="AR482" s="354" t="s">
        <v>2622</v>
      </c>
      <c r="AS482" s="356">
        <v>28920598.074420001</v>
      </c>
      <c r="AT482" s="360" t="s">
        <v>2116</v>
      </c>
      <c r="AU482" s="54"/>
      <c r="AV482" s="54"/>
    </row>
    <row r="483" spans="1:48" s="40" customFormat="1" ht="37.5" customHeight="1" x14ac:dyDescent="0.15">
      <c r="A483" s="302" t="s">
        <v>1257</v>
      </c>
      <c r="B483" s="213" t="s">
        <v>1337</v>
      </c>
      <c r="C483" s="213" t="s">
        <v>1394</v>
      </c>
      <c r="D483" s="172" t="s">
        <v>1161</v>
      </c>
      <c r="E483" s="174" t="s">
        <v>1144</v>
      </c>
      <c r="F483" s="209" t="s">
        <v>1144</v>
      </c>
      <c r="G483" s="576"/>
      <c r="H483" s="176" t="s">
        <v>52</v>
      </c>
      <c r="I483" s="176" t="s">
        <v>40</v>
      </c>
      <c r="J483" s="177" t="s">
        <v>530</v>
      </c>
      <c r="K483" s="178" t="s">
        <v>77</v>
      </c>
      <c r="L483" s="178" t="s">
        <v>421</v>
      </c>
      <c r="M483" s="178" t="s">
        <v>421</v>
      </c>
      <c r="N483" s="209" t="s">
        <v>1144</v>
      </c>
      <c r="O483" s="177"/>
      <c r="P483" s="179"/>
      <c r="Q483" s="177"/>
      <c r="R483" s="172" t="s">
        <v>1686</v>
      </c>
      <c r="S483" s="466" t="s">
        <v>1807</v>
      </c>
      <c r="T483" s="356">
        <v>4227109</v>
      </c>
      <c r="U483" s="350">
        <f t="shared" si="60"/>
        <v>1.4090363333333333</v>
      </c>
      <c r="V483" s="351">
        <v>845421.8</v>
      </c>
      <c r="W483" s="371">
        <v>845421.8</v>
      </c>
      <c r="X483" s="352">
        <v>845421.8</v>
      </c>
      <c r="Y483" s="351"/>
      <c r="Z483" s="352"/>
      <c r="AA483" s="358" t="s">
        <v>1450</v>
      </c>
      <c r="AB483" s="270" t="s">
        <v>1450</v>
      </c>
      <c r="AC483" s="354" t="s">
        <v>418</v>
      </c>
      <c r="AD483" s="354" t="s">
        <v>415</v>
      </c>
      <c r="AE483" s="354" t="s">
        <v>1786</v>
      </c>
      <c r="AF483" s="354" t="s">
        <v>2063</v>
      </c>
      <c r="AG483" s="354"/>
      <c r="AH483" s="270" t="s">
        <v>37</v>
      </c>
      <c r="AI483" s="270" t="s">
        <v>2017</v>
      </c>
      <c r="AJ483" s="270">
        <v>2023</v>
      </c>
      <c r="AK483" s="270" t="s">
        <v>1808</v>
      </c>
      <c r="AL483" s="270" t="s">
        <v>1450</v>
      </c>
      <c r="AM483" s="270" t="s">
        <v>75</v>
      </c>
      <c r="AN483" s="270" t="s">
        <v>1793</v>
      </c>
      <c r="AO483" s="270" t="s">
        <v>426</v>
      </c>
      <c r="AP483" s="270" t="s">
        <v>531</v>
      </c>
      <c r="AQ483" s="354" t="s">
        <v>2068</v>
      </c>
      <c r="AR483" s="354" t="s">
        <v>42</v>
      </c>
      <c r="AS483" s="356">
        <v>4227109</v>
      </c>
      <c r="AT483" s="360" t="s">
        <v>1809</v>
      </c>
      <c r="AU483" s="54"/>
      <c r="AV483" s="54"/>
    </row>
    <row r="484" spans="1:48" s="40" customFormat="1" ht="37.5" customHeight="1" x14ac:dyDescent="0.15">
      <c r="A484" s="302" t="s">
        <v>1257</v>
      </c>
      <c r="B484" s="213" t="s">
        <v>1337</v>
      </c>
      <c r="C484" s="213" t="s">
        <v>1394</v>
      </c>
      <c r="D484" s="172" t="s">
        <v>1161</v>
      </c>
      <c r="E484" s="174" t="s">
        <v>1144</v>
      </c>
      <c r="F484" s="209" t="s">
        <v>1144</v>
      </c>
      <c r="G484" s="576"/>
      <c r="H484" s="176" t="s">
        <v>52</v>
      </c>
      <c r="I484" s="176" t="s">
        <v>40</v>
      </c>
      <c r="J484" s="177" t="s">
        <v>530</v>
      </c>
      <c r="K484" s="178" t="s">
        <v>77</v>
      </c>
      <c r="L484" s="178" t="s">
        <v>421</v>
      </c>
      <c r="M484" s="178" t="s">
        <v>421</v>
      </c>
      <c r="N484" s="209" t="s">
        <v>1144</v>
      </c>
      <c r="O484" s="177"/>
      <c r="P484" s="179"/>
      <c r="Q484" s="177"/>
      <c r="R484" s="172" t="s">
        <v>1686</v>
      </c>
      <c r="S484" s="466" t="s">
        <v>1952</v>
      </c>
      <c r="T484" s="356">
        <v>4721464.28</v>
      </c>
      <c r="U484" s="350">
        <f t="shared" si="60"/>
        <v>1.5738214266666668</v>
      </c>
      <c r="V484" s="351"/>
      <c r="W484" s="371">
        <v>497297.9</v>
      </c>
      <c r="X484" s="352"/>
      <c r="Y484" s="351"/>
      <c r="Z484" s="352"/>
      <c r="AA484" s="358" t="s">
        <v>1450</v>
      </c>
      <c r="AB484" s="270" t="s">
        <v>1450</v>
      </c>
      <c r="AC484" s="354" t="s">
        <v>418</v>
      </c>
      <c r="AD484" s="354" t="s">
        <v>411</v>
      </c>
      <c r="AE484" s="354" t="s">
        <v>1945</v>
      </c>
      <c r="AF484" s="354" t="s">
        <v>2062</v>
      </c>
      <c r="AG484" s="354"/>
      <c r="AH484" s="270" t="s">
        <v>35</v>
      </c>
      <c r="AI484" s="270">
        <v>2021</v>
      </c>
      <c r="AJ484" s="270">
        <v>2025</v>
      </c>
      <c r="AK484" s="270" t="s">
        <v>1953</v>
      </c>
      <c r="AL484" s="270" t="s">
        <v>1450</v>
      </c>
      <c r="AM484" s="270" t="s">
        <v>74</v>
      </c>
      <c r="AN484" s="270" t="s">
        <v>821</v>
      </c>
      <c r="AO484" s="270" t="s">
        <v>424</v>
      </c>
      <c r="AP484" s="270" t="s">
        <v>1997</v>
      </c>
      <c r="AQ484" s="354" t="s">
        <v>2003</v>
      </c>
      <c r="AR484" s="354" t="s">
        <v>42</v>
      </c>
      <c r="AS484" s="356">
        <v>4721464.28</v>
      </c>
      <c r="AT484" s="360" t="s">
        <v>1954</v>
      </c>
      <c r="AU484" s="54"/>
      <c r="AV484" s="54"/>
    </row>
    <row r="485" spans="1:48" s="40" customFormat="1" ht="37.5" customHeight="1" x14ac:dyDescent="0.15">
      <c r="A485" s="302" t="s">
        <v>1257</v>
      </c>
      <c r="B485" s="213" t="s">
        <v>1337</v>
      </c>
      <c r="C485" s="213" t="s">
        <v>1394</v>
      </c>
      <c r="D485" s="172" t="s">
        <v>1161</v>
      </c>
      <c r="E485" s="174" t="s">
        <v>1144</v>
      </c>
      <c r="F485" s="209" t="s">
        <v>1144</v>
      </c>
      <c r="G485" s="576"/>
      <c r="H485" s="176" t="s">
        <v>52</v>
      </c>
      <c r="I485" s="176" t="s">
        <v>40</v>
      </c>
      <c r="J485" s="177" t="s">
        <v>530</v>
      </c>
      <c r="K485" s="178" t="s">
        <v>77</v>
      </c>
      <c r="L485" s="178" t="s">
        <v>76</v>
      </c>
      <c r="M485" s="178" t="s">
        <v>421</v>
      </c>
      <c r="N485" s="209" t="s">
        <v>1144</v>
      </c>
      <c r="O485" s="177"/>
      <c r="P485" s="179"/>
      <c r="Q485" s="177"/>
      <c r="R485" s="172" t="s">
        <v>1686</v>
      </c>
      <c r="S485" s="466" t="s">
        <v>653</v>
      </c>
      <c r="T485" s="356">
        <v>204181.19404809564</v>
      </c>
      <c r="U485" s="350">
        <f t="shared" si="60"/>
        <v>6.8060398016031878E-2</v>
      </c>
      <c r="V485" s="351">
        <v>17015.099504007969</v>
      </c>
      <c r="W485" s="371">
        <v>17015.099504007969</v>
      </c>
      <c r="X485" s="352"/>
      <c r="Y485" s="351"/>
      <c r="Z485" s="352"/>
      <c r="AA485" s="358" t="s">
        <v>1450</v>
      </c>
      <c r="AB485" s="270" t="s">
        <v>1450</v>
      </c>
      <c r="AC485" s="354" t="s">
        <v>418</v>
      </c>
      <c r="AD485" s="354" t="s">
        <v>1099</v>
      </c>
      <c r="AE485" s="354" t="s">
        <v>661</v>
      </c>
      <c r="AF485" s="354" t="s">
        <v>2065</v>
      </c>
      <c r="AG485" s="354"/>
      <c r="AH485" s="270" t="s">
        <v>37</v>
      </c>
      <c r="AI485" s="270" t="s">
        <v>2017</v>
      </c>
      <c r="AJ485" s="270">
        <v>2022</v>
      </c>
      <c r="AK485" s="270" t="s">
        <v>662</v>
      </c>
      <c r="AL485" s="270" t="s">
        <v>1450</v>
      </c>
      <c r="AM485" s="270" t="s">
        <v>75</v>
      </c>
      <c r="AN485" s="270" t="s">
        <v>135</v>
      </c>
      <c r="AO485" s="270" t="s">
        <v>531</v>
      </c>
      <c r="AP485" s="270" t="s">
        <v>531</v>
      </c>
      <c r="AQ485" s="354" t="s">
        <v>2068</v>
      </c>
      <c r="AR485" s="354" t="s">
        <v>2622</v>
      </c>
      <c r="AS485" s="356">
        <v>204181.19404809564</v>
      </c>
      <c r="AT485" s="360"/>
      <c r="AU485" s="54"/>
      <c r="AV485" s="54"/>
    </row>
    <row r="486" spans="1:48" s="40" customFormat="1" ht="37.5" customHeight="1" x14ac:dyDescent="0.15">
      <c r="A486" s="302" t="s">
        <v>1257</v>
      </c>
      <c r="B486" s="213" t="s">
        <v>1337</v>
      </c>
      <c r="C486" s="213" t="s">
        <v>1394</v>
      </c>
      <c r="D486" s="172" t="s">
        <v>1161</v>
      </c>
      <c r="E486" s="174" t="s">
        <v>1144</v>
      </c>
      <c r="F486" s="209" t="s">
        <v>1144</v>
      </c>
      <c r="G486" s="576"/>
      <c r="H486" s="176" t="s">
        <v>52</v>
      </c>
      <c r="I486" s="176" t="s">
        <v>40</v>
      </c>
      <c r="J486" s="177" t="s">
        <v>530</v>
      </c>
      <c r="K486" s="178" t="s">
        <v>77</v>
      </c>
      <c r="L486" s="178" t="s">
        <v>76</v>
      </c>
      <c r="M486" s="178" t="s">
        <v>421</v>
      </c>
      <c r="N486" s="209" t="s">
        <v>1144</v>
      </c>
      <c r="O486" s="177"/>
      <c r="P486" s="179"/>
      <c r="Q486" s="177"/>
      <c r="R486" s="172" t="s">
        <v>1686</v>
      </c>
      <c r="S486" s="466" t="s">
        <v>290</v>
      </c>
      <c r="T486" s="356">
        <v>626523.3320367455</v>
      </c>
      <c r="U486" s="350">
        <f t="shared" si="60"/>
        <v>0.20884111067891517</v>
      </c>
      <c r="V486" s="351">
        <v>262460.3320367455</v>
      </c>
      <c r="W486" s="371"/>
      <c r="X486" s="352">
        <v>115465</v>
      </c>
      <c r="Y486" s="351">
        <v>248598</v>
      </c>
      <c r="Z486" s="352"/>
      <c r="AA486" s="358" t="s">
        <v>1450</v>
      </c>
      <c r="AB486" s="270" t="s">
        <v>1450</v>
      </c>
      <c r="AC486" s="354" t="s">
        <v>418</v>
      </c>
      <c r="AD486" s="354" t="s">
        <v>1099</v>
      </c>
      <c r="AE486" s="354" t="s">
        <v>269</v>
      </c>
      <c r="AF486" s="354" t="s">
        <v>2063</v>
      </c>
      <c r="AG486" s="354"/>
      <c r="AH486" s="270" t="s">
        <v>35</v>
      </c>
      <c r="AI486" s="270">
        <v>2020</v>
      </c>
      <c r="AJ486" s="270">
        <v>2026</v>
      </c>
      <c r="AK486" s="270" t="s">
        <v>2569</v>
      </c>
      <c r="AL486" s="270" t="s">
        <v>1450</v>
      </c>
      <c r="AM486" s="270" t="s">
        <v>74</v>
      </c>
      <c r="AN486" s="270" t="s">
        <v>177</v>
      </c>
      <c r="AO486" s="270" t="s">
        <v>426</v>
      </c>
      <c r="AP486" s="270" t="s">
        <v>1997</v>
      </c>
      <c r="AQ486" s="354" t="s">
        <v>2068</v>
      </c>
      <c r="AR486" s="354" t="s">
        <v>2622</v>
      </c>
      <c r="AS486" s="356">
        <v>626523.3320367455</v>
      </c>
      <c r="AT486" s="360" t="s">
        <v>2570</v>
      </c>
      <c r="AU486" s="54"/>
      <c r="AV486" s="54"/>
    </row>
    <row r="487" spans="1:48" s="40" customFormat="1" ht="154" x14ac:dyDescent="0.15">
      <c r="A487" s="302" t="s">
        <v>1257</v>
      </c>
      <c r="B487" s="213" t="s">
        <v>1337</v>
      </c>
      <c r="C487" s="213" t="s">
        <v>1394</v>
      </c>
      <c r="D487" s="172" t="s">
        <v>1161</v>
      </c>
      <c r="E487" s="174" t="s">
        <v>1144</v>
      </c>
      <c r="F487" s="209" t="s">
        <v>1144</v>
      </c>
      <c r="G487" s="576"/>
      <c r="H487" s="176" t="s">
        <v>52</v>
      </c>
      <c r="I487" s="176" t="s">
        <v>40</v>
      </c>
      <c r="J487" s="177" t="s">
        <v>530</v>
      </c>
      <c r="K487" s="178" t="s">
        <v>77</v>
      </c>
      <c r="L487" s="178" t="s">
        <v>77</v>
      </c>
      <c r="M487" s="178" t="s">
        <v>421</v>
      </c>
      <c r="N487" s="209" t="s">
        <v>1144</v>
      </c>
      <c r="O487" s="177"/>
      <c r="P487" s="179"/>
      <c r="Q487" s="177" t="s">
        <v>155</v>
      </c>
      <c r="R487" s="172" t="s">
        <v>1686</v>
      </c>
      <c r="S487" s="466" t="s">
        <v>336</v>
      </c>
      <c r="T487" s="356">
        <v>1986136.5404929598</v>
      </c>
      <c r="U487" s="350">
        <f t="shared" si="60"/>
        <v>0.66204551349765328</v>
      </c>
      <c r="V487" s="357">
        <v>515764.61524647987</v>
      </c>
      <c r="W487" s="371">
        <v>954607.31</v>
      </c>
      <c r="X487" s="357">
        <v>515764.61524647987</v>
      </c>
      <c r="Y487" s="351"/>
      <c r="Z487" s="352"/>
      <c r="AA487" s="358" t="s">
        <v>1450</v>
      </c>
      <c r="AB487" s="270" t="s">
        <v>1450</v>
      </c>
      <c r="AC487" s="354" t="s">
        <v>418</v>
      </c>
      <c r="AD487" s="354" t="s">
        <v>418</v>
      </c>
      <c r="AE487" s="354" t="s">
        <v>335</v>
      </c>
      <c r="AF487" s="354" t="s">
        <v>2063</v>
      </c>
      <c r="AG487" s="354"/>
      <c r="AH487" s="270" t="s">
        <v>37</v>
      </c>
      <c r="AI487" s="270" t="s">
        <v>2017</v>
      </c>
      <c r="AJ487" s="270">
        <v>2023</v>
      </c>
      <c r="AK487" s="270" t="s">
        <v>2071</v>
      </c>
      <c r="AL487" s="270" t="s">
        <v>1450</v>
      </c>
      <c r="AM487" s="270" t="s">
        <v>74</v>
      </c>
      <c r="AN487" s="270" t="s">
        <v>338</v>
      </c>
      <c r="AO487" s="270" t="s">
        <v>426</v>
      </c>
      <c r="AP487" s="270" t="s">
        <v>1996</v>
      </c>
      <c r="AQ487" s="354" t="s">
        <v>2068</v>
      </c>
      <c r="AR487" s="354" t="s">
        <v>42</v>
      </c>
      <c r="AS487" s="356">
        <v>2578823.0762323993</v>
      </c>
      <c r="AT487" s="360" t="s">
        <v>337</v>
      </c>
      <c r="AU487" s="54"/>
      <c r="AV487" s="54"/>
    </row>
    <row r="488" spans="1:48" s="40" customFormat="1" ht="154" x14ac:dyDescent="0.15">
      <c r="A488" s="302" t="s">
        <v>1257</v>
      </c>
      <c r="B488" s="213" t="s">
        <v>1337</v>
      </c>
      <c r="C488" s="213" t="s">
        <v>1394</v>
      </c>
      <c r="D488" s="172" t="s">
        <v>1161</v>
      </c>
      <c r="E488" s="174" t="s">
        <v>1144</v>
      </c>
      <c r="F488" s="209" t="s">
        <v>1144</v>
      </c>
      <c r="G488" s="576"/>
      <c r="H488" s="176" t="s">
        <v>52</v>
      </c>
      <c r="I488" s="176" t="s">
        <v>40</v>
      </c>
      <c r="J488" s="177" t="s">
        <v>530</v>
      </c>
      <c r="K488" s="178" t="s">
        <v>77</v>
      </c>
      <c r="L488" s="178"/>
      <c r="M488" s="178" t="s">
        <v>421</v>
      </c>
      <c r="N488" s="209" t="s">
        <v>1144</v>
      </c>
      <c r="O488" s="177"/>
      <c r="P488" s="179"/>
      <c r="Q488" s="177"/>
      <c r="R488" s="172" t="s">
        <v>1686</v>
      </c>
      <c r="S488" s="465" t="s">
        <v>552</v>
      </c>
      <c r="T488" s="349">
        <v>0</v>
      </c>
      <c r="U488" s="350">
        <f t="shared" si="60"/>
        <v>0</v>
      </c>
      <c r="V488" s="382"/>
      <c r="W488" s="351"/>
      <c r="X488" s="352"/>
      <c r="Y488" s="351"/>
      <c r="Z488" s="352"/>
      <c r="AA488" s="270" t="s">
        <v>1518</v>
      </c>
      <c r="AB488" s="374">
        <v>230000</v>
      </c>
      <c r="AC488" s="354" t="s">
        <v>418</v>
      </c>
      <c r="AD488" s="354" t="s">
        <v>418</v>
      </c>
      <c r="AE488" s="354" t="s">
        <v>2305</v>
      </c>
      <c r="AF488" s="354" t="s">
        <v>2063</v>
      </c>
      <c r="AG488" s="354"/>
      <c r="AH488" s="270" t="s">
        <v>41</v>
      </c>
      <c r="AI488" s="270"/>
      <c r="AJ488" s="270"/>
      <c r="AK488" s="270" t="s">
        <v>1094</v>
      </c>
      <c r="AL488" s="270" t="s">
        <v>1446</v>
      </c>
      <c r="AM488" s="270" t="s">
        <v>74</v>
      </c>
      <c r="AN488" s="270" t="s">
        <v>430</v>
      </c>
      <c r="AO488" s="270"/>
      <c r="AP488" s="270" t="s">
        <v>1094</v>
      </c>
      <c r="AQ488" s="354" t="s">
        <v>2068</v>
      </c>
      <c r="AR488" s="354" t="s">
        <v>42</v>
      </c>
      <c r="AS488" s="349">
        <v>0</v>
      </c>
      <c r="AT488" s="360" t="s">
        <v>553</v>
      </c>
      <c r="AU488" s="54"/>
      <c r="AV488" s="54"/>
    </row>
    <row r="489" spans="1:48" s="40" customFormat="1" ht="154" x14ac:dyDescent="0.15">
      <c r="A489" s="302" t="s">
        <v>1257</v>
      </c>
      <c r="B489" s="213" t="s">
        <v>1337</v>
      </c>
      <c r="C489" s="213" t="s">
        <v>1394</v>
      </c>
      <c r="D489" s="172" t="s">
        <v>1161</v>
      </c>
      <c r="E489" s="174" t="s">
        <v>1144</v>
      </c>
      <c r="F489" s="209" t="s">
        <v>1144</v>
      </c>
      <c r="G489" s="576"/>
      <c r="H489" s="176" t="s">
        <v>52</v>
      </c>
      <c r="I489" s="176" t="s">
        <v>40</v>
      </c>
      <c r="J489" s="177" t="s">
        <v>530</v>
      </c>
      <c r="K489" s="178" t="s">
        <v>77</v>
      </c>
      <c r="L489" s="178"/>
      <c r="M489" s="178" t="s">
        <v>421</v>
      </c>
      <c r="N489" s="209" t="s">
        <v>1144</v>
      </c>
      <c r="O489" s="177"/>
      <c r="P489" s="179"/>
      <c r="Q489" s="177"/>
      <c r="R489" s="172" t="s">
        <v>1686</v>
      </c>
      <c r="S489" s="466" t="s">
        <v>691</v>
      </c>
      <c r="T489" s="405">
        <v>297677</v>
      </c>
      <c r="U489" s="350">
        <f t="shared" si="60"/>
        <v>9.922566666666667E-2</v>
      </c>
      <c r="V489" s="351"/>
      <c r="W489" s="371"/>
      <c r="X489" s="385"/>
      <c r="Y489" s="367"/>
      <c r="Z489" s="402"/>
      <c r="AA489" s="358" t="s">
        <v>1450</v>
      </c>
      <c r="AB489" s="270" t="s">
        <v>1450</v>
      </c>
      <c r="AC489" s="354" t="s">
        <v>418</v>
      </c>
      <c r="AD489" s="354" t="s">
        <v>418</v>
      </c>
      <c r="AE489" s="354" t="s">
        <v>269</v>
      </c>
      <c r="AF489" s="354" t="s">
        <v>2063</v>
      </c>
      <c r="AG489" s="354"/>
      <c r="AH489" s="270" t="s">
        <v>35</v>
      </c>
      <c r="AI489" s="270">
        <v>2021</v>
      </c>
      <c r="AJ489" s="270">
        <v>2023</v>
      </c>
      <c r="AK489" s="270" t="s">
        <v>563</v>
      </c>
      <c r="AL489" s="270" t="s">
        <v>1450</v>
      </c>
      <c r="AM489" s="270" t="s">
        <v>74</v>
      </c>
      <c r="AN489" s="270" t="s">
        <v>490</v>
      </c>
      <c r="AO489" s="270" t="s">
        <v>425</v>
      </c>
      <c r="AP489" s="270" t="s">
        <v>1997</v>
      </c>
      <c r="AQ489" s="354" t="s">
        <v>2003</v>
      </c>
      <c r="AR489" s="354" t="s">
        <v>42</v>
      </c>
      <c r="AS489" s="405">
        <v>297677</v>
      </c>
      <c r="AT489" s="360"/>
      <c r="AU489" s="54"/>
      <c r="AV489" s="54"/>
    </row>
    <row r="490" spans="1:48" s="40" customFormat="1" ht="154" x14ac:dyDescent="0.15">
      <c r="A490" s="302" t="s">
        <v>1257</v>
      </c>
      <c r="B490" s="213" t="s">
        <v>1337</v>
      </c>
      <c r="C490" s="213" t="s">
        <v>1394</v>
      </c>
      <c r="D490" s="172" t="s">
        <v>1161</v>
      </c>
      <c r="E490" s="174" t="s">
        <v>1144</v>
      </c>
      <c r="F490" s="209" t="s">
        <v>1144</v>
      </c>
      <c r="G490" s="576"/>
      <c r="H490" s="176" t="s">
        <v>52</v>
      </c>
      <c r="I490" s="176" t="s">
        <v>40</v>
      </c>
      <c r="J490" s="177" t="s">
        <v>530</v>
      </c>
      <c r="K490" s="178" t="s">
        <v>77</v>
      </c>
      <c r="L490" s="178"/>
      <c r="M490" s="178" t="s">
        <v>421</v>
      </c>
      <c r="N490" s="209" t="s">
        <v>1144</v>
      </c>
      <c r="O490" s="177"/>
      <c r="P490" s="179"/>
      <c r="Q490" s="177"/>
      <c r="R490" s="172" t="s">
        <v>1686</v>
      </c>
      <c r="S490" s="466" t="s">
        <v>959</v>
      </c>
      <c r="T490" s="405">
        <v>699940</v>
      </c>
      <c r="U490" s="350">
        <f t="shared" si="60"/>
        <v>0.23331333333333334</v>
      </c>
      <c r="V490" s="384">
        <v>699940</v>
      </c>
      <c r="W490" s="371"/>
      <c r="X490" s="385"/>
      <c r="Y490" s="367"/>
      <c r="Z490" s="402"/>
      <c r="AA490" s="358" t="s">
        <v>1964</v>
      </c>
      <c r="AB490" s="270" t="s">
        <v>1450</v>
      </c>
      <c r="AC490" s="354" t="s">
        <v>418</v>
      </c>
      <c r="AD490" s="354" t="s">
        <v>418</v>
      </c>
      <c r="AE490" s="354" t="s">
        <v>682</v>
      </c>
      <c r="AF490" s="354" t="s">
        <v>2065</v>
      </c>
      <c r="AG490" s="354"/>
      <c r="AH490" s="270" t="s">
        <v>37</v>
      </c>
      <c r="AI490" s="270">
        <v>2020</v>
      </c>
      <c r="AJ490" s="270">
        <v>2021</v>
      </c>
      <c r="AK490" s="270" t="s">
        <v>960</v>
      </c>
      <c r="AL490" s="270" t="s">
        <v>1450</v>
      </c>
      <c r="AM490" s="270" t="s">
        <v>74</v>
      </c>
      <c r="AN490" s="270" t="s">
        <v>490</v>
      </c>
      <c r="AO490" s="270" t="s">
        <v>424</v>
      </c>
      <c r="AP490" s="270" t="s">
        <v>1997</v>
      </c>
      <c r="AQ490" s="354" t="s">
        <v>2003</v>
      </c>
      <c r="AR490" s="354" t="s">
        <v>42</v>
      </c>
      <c r="AS490" s="405">
        <v>699940</v>
      </c>
      <c r="AT490" s="360" t="s">
        <v>961</v>
      </c>
      <c r="AU490" s="54"/>
      <c r="AV490" s="54"/>
    </row>
    <row r="491" spans="1:48" s="40" customFormat="1" ht="154" x14ac:dyDescent="0.15">
      <c r="A491" s="302" t="s">
        <v>1257</v>
      </c>
      <c r="B491" s="213" t="s">
        <v>1337</v>
      </c>
      <c r="C491" s="213" t="s">
        <v>1394</v>
      </c>
      <c r="D491" s="172" t="s">
        <v>1161</v>
      </c>
      <c r="E491" s="174" t="s">
        <v>1144</v>
      </c>
      <c r="F491" s="209" t="s">
        <v>1144</v>
      </c>
      <c r="G491" s="576"/>
      <c r="H491" s="176" t="s">
        <v>52</v>
      </c>
      <c r="I491" s="176" t="s">
        <v>40</v>
      </c>
      <c r="J491" s="177" t="s">
        <v>530</v>
      </c>
      <c r="K491" s="178" t="s">
        <v>77</v>
      </c>
      <c r="L491" s="178"/>
      <c r="M491" s="178" t="s">
        <v>421</v>
      </c>
      <c r="N491" s="209" t="s">
        <v>1144</v>
      </c>
      <c r="O491" s="177"/>
      <c r="P491" s="179"/>
      <c r="Q491" s="177"/>
      <c r="R491" s="172" t="s">
        <v>1686</v>
      </c>
      <c r="S491" s="466" t="s">
        <v>820</v>
      </c>
      <c r="T491" s="405">
        <v>9932678.9106366243</v>
      </c>
      <c r="U491" s="350">
        <f t="shared" si="60"/>
        <v>3.3108929702122083</v>
      </c>
      <c r="V491" s="351">
        <v>1802292.9683213569</v>
      </c>
      <c r="W491" s="371">
        <v>2970670.7871565628</v>
      </c>
      <c r="X491" s="351">
        <v>2912352.2787315487</v>
      </c>
      <c r="Y491" s="351">
        <v>2247362.876427155</v>
      </c>
      <c r="Z491" s="352"/>
      <c r="AA491" s="358" t="s">
        <v>1450</v>
      </c>
      <c r="AB491" s="270" t="s">
        <v>1450</v>
      </c>
      <c r="AC491" s="354" t="s">
        <v>418</v>
      </c>
      <c r="AD491" s="354" t="s">
        <v>418</v>
      </c>
      <c r="AE491" s="354" t="s">
        <v>141</v>
      </c>
      <c r="AF491" s="354" t="s">
        <v>2063</v>
      </c>
      <c r="AG491" s="354"/>
      <c r="AH491" s="270" t="s">
        <v>35</v>
      </c>
      <c r="AI491" s="270">
        <v>2020</v>
      </c>
      <c r="AJ491" s="270">
        <v>2024</v>
      </c>
      <c r="AK491" s="270" t="s">
        <v>824</v>
      </c>
      <c r="AL491" s="270" t="s">
        <v>1450</v>
      </c>
      <c r="AM491" s="270" t="s">
        <v>75</v>
      </c>
      <c r="AN491" s="270" t="s">
        <v>361</v>
      </c>
      <c r="AO491" s="270" t="s">
        <v>425</v>
      </c>
      <c r="AP491" s="270" t="s">
        <v>1996</v>
      </c>
      <c r="AQ491" s="354" t="s">
        <v>2068</v>
      </c>
      <c r="AR491" s="354" t="s">
        <v>42</v>
      </c>
      <c r="AS491" s="405">
        <v>9932678.9106366243</v>
      </c>
      <c r="AT491" s="360"/>
      <c r="AU491" s="54"/>
      <c r="AV491" s="54"/>
    </row>
    <row r="492" spans="1:48" s="40" customFormat="1" ht="154" x14ac:dyDescent="0.15">
      <c r="A492" s="302" t="s">
        <v>1257</v>
      </c>
      <c r="B492" s="213" t="s">
        <v>1337</v>
      </c>
      <c r="C492" s="213" t="s">
        <v>1394</v>
      </c>
      <c r="D492" s="172" t="s">
        <v>1161</v>
      </c>
      <c r="E492" s="174" t="s">
        <v>1144</v>
      </c>
      <c r="F492" s="209" t="s">
        <v>1144</v>
      </c>
      <c r="G492" s="576"/>
      <c r="H492" s="176" t="s">
        <v>52</v>
      </c>
      <c r="I492" s="176" t="s">
        <v>40</v>
      </c>
      <c r="J492" s="177" t="s">
        <v>530</v>
      </c>
      <c r="K492" s="178" t="s">
        <v>77</v>
      </c>
      <c r="L492" s="178"/>
      <c r="M492" s="178" t="s">
        <v>421</v>
      </c>
      <c r="N492" s="209" t="s">
        <v>1144</v>
      </c>
      <c r="O492" s="177"/>
      <c r="P492" s="179"/>
      <c r="Q492" s="177"/>
      <c r="R492" s="172" t="s">
        <v>1686</v>
      </c>
      <c r="S492" s="466" t="s">
        <v>1862</v>
      </c>
      <c r="T492" s="405">
        <v>117379.8</v>
      </c>
      <c r="U492" s="350">
        <f t="shared" si="60"/>
        <v>3.9126600000000004E-2</v>
      </c>
      <c r="V492" s="351"/>
      <c r="W492" s="371">
        <v>117379.8</v>
      </c>
      <c r="X492" s="351"/>
      <c r="Y492" s="351"/>
      <c r="Z492" s="352"/>
      <c r="AA492" s="358" t="s">
        <v>1450</v>
      </c>
      <c r="AB492" s="270" t="s">
        <v>1450</v>
      </c>
      <c r="AC492" s="354" t="s">
        <v>418</v>
      </c>
      <c r="AD492" s="354" t="s">
        <v>416</v>
      </c>
      <c r="AE492" s="354" t="s">
        <v>141</v>
      </c>
      <c r="AF492" s="354" t="s">
        <v>2063</v>
      </c>
      <c r="AG492" s="354"/>
      <c r="AH492" s="270" t="s">
        <v>37</v>
      </c>
      <c r="AI492" s="270" t="s">
        <v>2017</v>
      </c>
      <c r="AJ492" s="270">
        <v>2022</v>
      </c>
      <c r="AK492" s="270" t="s">
        <v>1868</v>
      </c>
      <c r="AL492" s="270" t="s">
        <v>1450</v>
      </c>
      <c r="AM492" s="270" t="s">
        <v>74</v>
      </c>
      <c r="AN492" s="270" t="s">
        <v>1863</v>
      </c>
      <c r="AO492" s="270" t="s">
        <v>424</v>
      </c>
      <c r="AP492" s="270" t="s">
        <v>1997</v>
      </c>
      <c r="AQ492" s="354" t="s">
        <v>2067</v>
      </c>
      <c r="AR492" s="354" t="s">
        <v>2625</v>
      </c>
      <c r="AS492" s="405">
        <v>300000</v>
      </c>
      <c r="AT492" s="360" t="s">
        <v>1866</v>
      </c>
      <c r="AU492" s="54"/>
      <c r="AV492" s="54"/>
    </row>
    <row r="493" spans="1:48" s="40" customFormat="1" ht="154" x14ac:dyDescent="0.15">
      <c r="A493" s="302" t="s">
        <v>1257</v>
      </c>
      <c r="B493" s="213" t="s">
        <v>1337</v>
      </c>
      <c r="C493" s="213" t="s">
        <v>1394</v>
      </c>
      <c r="D493" s="172" t="s">
        <v>1161</v>
      </c>
      <c r="E493" s="174" t="s">
        <v>1144</v>
      </c>
      <c r="F493" s="209" t="s">
        <v>1144</v>
      </c>
      <c r="G493" s="576"/>
      <c r="H493" s="176" t="s">
        <v>52</v>
      </c>
      <c r="I493" s="176" t="s">
        <v>40</v>
      </c>
      <c r="J493" s="177" t="s">
        <v>530</v>
      </c>
      <c r="K493" s="178" t="s">
        <v>77</v>
      </c>
      <c r="L493" s="178"/>
      <c r="M493" s="178" t="s">
        <v>421</v>
      </c>
      <c r="N493" s="209" t="s">
        <v>1144</v>
      </c>
      <c r="O493" s="177"/>
      <c r="P493" s="179"/>
      <c r="Q493" s="177"/>
      <c r="R493" s="172" t="s">
        <v>1686</v>
      </c>
      <c r="S493" s="466" t="s">
        <v>1867</v>
      </c>
      <c r="T493" s="405">
        <v>846092.29</v>
      </c>
      <c r="U493" s="350">
        <f t="shared" si="60"/>
        <v>0.28203076333333332</v>
      </c>
      <c r="V493" s="351"/>
      <c r="W493" s="371">
        <v>846092.29</v>
      </c>
      <c r="X493" s="351"/>
      <c r="Y493" s="351"/>
      <c r="Z493" s="352"/>
      <c r="AA493" s="358" t="s">
        <v>1450</v>
      </c>
      <c r="AB493" s="270" t="s">
        <v>1450</v>
      </c>
      <c r="AC493" s="354" t="s">
        <v>418</v>
      </c>
      <c r="AD493" s="354" t="s">
        <v>416</v>
      </c>
      <c r="AE493" s="354" t="s">
        <v>141</v>
      </c>
      <c r="AF493" s="354" t="s">
        <v>2063</v>
      </c>
      <c r="AG493" s="354"/>
      <c r="AH493" s="270" t="s">
        <v>37</v>
      </c>
      <c r="AI493" s="270" t="s">
        <v>2017</v>
      </c>
      <c r="AJ493" s="270">
        <v>2022</v>
      </c>
      <c r="AK493" s="270" t="s">
        <v>1869</v>
      </c>
      <c r="AL493" s="270" t="s">
        <v>1450</v>
      </c>
      <c r="AM493" s="270" t="s">
        <v>74</v>
      </c>
      <c r="AN493" s="270" t="s">
        <v>1863</v>
      </c>
      <c r="AO493" s="270" t="s">
        <v>424</v>
      </c>
      <c r="AP493" s="270" t="s">
        <v>1997</v>
      </c>
      <c r="AQ493" s="354" t="s">
        <v>2003</v>
      </c>
      <c r="AR493" s="354" t="s">
        <v>2625</v>
      </c>
      <c r="AS493" s="405">
        <v>500000</v>
      </c>
      <c r="AT493" s="360" t="s">
        <v>2571</v>
      </c>
      <c r="AU493" s="54"/>
      <c r="AV493" s="54"/>
    </row>
    <row r="494" spans="1:48" s="40" customFormat="1" ht="154" x14ac:dyDescent="0.15">
      <c r="A494" s="302" t="s">
        <v>1257</v>
      </c>
      <c r="B494" s="213" t="s">
        <v>1337</v>
      </c>
      <c r="C494" s="213" t="s">
        <v>1394</v>
      </c>
      <c r="D494" s="172" t="s">
        <v>1161</v>
      </c>
      <c r="E494" s="174" t="s">
        <v>1144</v>
      </c>
      <c r="F494" s="209" t="s">
        <v>1144</v>
      </c>
      <c r="G494" s="576"/>
      <c r="H494" s="176" t="s">
        <v>52</v>
      </c>
      <c r="I494" s="176" t="s">
        <v>40</v>
      </c>
      <c r="J494" s="177" t="s">
        <v>530</v>
      </c>
      <c r="K494" s="178" t="s">
        <v>77</v>
      </c>
      <c r="L494" s="178"/>
      <c r="M494" s="178" t="s">
        <v>421</v>
      </c>
      <c r="N494" s="209" t="s">
        <v>1144</v>
      </c>
      <c r="O494" s="177"/>
      <c r="P494" s="179"/>
      <c r="Q494" s="177"/>
      <c r="R494" s="172" t="s">
        <v>1686</v>
      </c>
      <c r="S494" s="466" t="s">
        <v>1870</v>
      </c>
      <c r="T494" s="405">
        <v>257500000</v>
      </c>
      <c r="U494" s="350">
        <f t="shared" si="60"/>
        <v>85.833333333333329</v>
      </c>
      <c r="V494" s="351"/>
      <c r="W494" s="371"/>
      <c r="X494" s="351"/>
      <c r="Y494" s="351">
        <v>352290.12624000001</v>
      </c>
      <c r="Z494" s="352">
        <v>46866.985619999999</v>
      </c>
      <c r="AA494" s="358" t="s">
        <v>1450</v>
      </c>
      <c r="AB494" s="270" t="s">
        <v>1450</v>
      </c>
      <c r="AC494" s="354" t="s">
        <v>418</v>
      </c>
      <c r="AD494" s="354" t="s">
        <v>416</v>
      </c>
      <c r="AE494" s="354" t="s">
        <v>1876</v>
      </c>
      <c r="AF494" s="354" t="s">
        <v>2065</v>
      </c>
      <c r="AG494" s="354"/>
      <c r="AH494" s="270" t="s">
        <v>35</v>
      </c>
      <c r="AI494" s="270">
        <v>2021</v>
      </c>
      <c r="AJ494" s="270">
        <v>2026</v>
      </c>
      <c r="AK494" s="270" t="s">
        <v>1878</v>
      </c>
      <c r="AL494" s="270" t="s">
        <v>1450</v>
      </c>
      <c r="AM494" s="270" t="s">
        <v>75</v>
      </c>
      <c r="AN494" s="270" t="s">
        <v>1877</v>
      </c>
      <c r="AO494" s="270" t="s">
        <v>424</v>
      </c>
      <c r="AP494" s="270" t="s">
        <v>1997</v>
      </c>
      <c r="AQ494" s="354" t="s">
        <v>2068</v>
      </c>
      <c r="AR494" s="354" t="s">
        <v>42</v>
      </c>
      <c r="AS494" s="405">
        <v>257500000</v>
      </c>
      <c r="AT494" s="360" t="s">
        <v>1879</v>
      </c>
      <c r="AU494" s="54"/>
      <c r="AV494" s="54"/>
    </row>
    <row r="495" spans="1:48" s="40" customFormat="1" ht="154" x14ac:dyDescent="0.15">
      <c r="A495" s="302" t="s">
        <v>1257</v>
      </c>
      <c r="B495" s="213" t="s">
        <v>1337</v>
      </c>
      <c r="C495" s="213" t="s">
        <v>1394</v>
      </c>
      <c r="D495" s="172" t="s">
        <v>1161</v>
      </c>
      <c r="E495" s="174" t="s">
        <v>1144</v>
      </c>
      <c r="F495" s="209" t="s">
        <v>1144</v>
      </c>
      <c r="G495" s="576"/>
      <c r="H495" s="176" t="s">
        <v>52</v>
      </c>
      <c r="I495" s="176" t="s">
        <v>40</v>
      </c>
      <c r="J495" s="177" t="s">
        <v>530</v>
      </c>
      <c r="K495" s="178" t="s">
        <v>77</v>
      </c>
      <c r="L495" s="178"/>
      <c r="M495" s="178" t="s">
        <v>421</v>
      </c>
      <c r="N495" s="209" t="s">
        <v>1144</v>
      </c>
      <c r="O495" s="177"/>
      <c r="P495" s="179"/>
      <c r="Q495" s="177"/>
      <c r="R495" s="172" t="s">
        <v>1686</v>
      </c>
      <c r="S495" s="466" t="s">
        <v>1905</v>
      </c>
      <c r="T495" s="405">
        <v>26018406.57</v>
      </c>
      <c r="U495" s="350">
        <f t="shared" ref="U495:U500" si="65">T495/$G$467</f>
        <v>8.6728021900000005</v>
      </c>
      <c r="V495" s="351"/>
      <c r="W495" s="371">
        <v>10030650.720000001</v>
      </c>
      <c r="X495" s="351"/>
      <c r="Y495" s="351"/>
      <c r="Z495" s="352"/>
      <c r="AA495" s="358" t="s">
        <v>1450</v>
      </c>
      <c r="AB495" s="270" t="s">
        <v>1450</v>
      </c>
      <c r="AC495" s="354" t="s">
        <v>418</v>
      </c>
      <c r="AD495" s="354" t="s">
        <v>418</v>
      </c>
      <c r="AE495" s="354" t="s">
        <v>495</v>
      </c>
      <c r="AF495" s="354" t="s">
        <v>2063</v>
      </c>
      <c r="AG495" s="354"/>
      <c r="AH495" s="270" t="s">
        <v>35</v>
      </c>
      <c r="AI495" s="270" t="s">
        <v>2017</v>
      </c>
      <c r="AJ495" s="270">
        <v>2024</v>
      </c>
      <c r="AK495" s="270" t="s">
        <v>1907</v>
      </c>
      <c r="AL495" s="270" t="s">
        <v>1450</v>
      </c>
      <c r="AM495" s="270" t="s">
        <v>74</v>
      </c>
      <c r="AN495" s="270" t="s">
        <v>1906</v>
      </c>
      <c r="AO495" s="270" t="s">
        <v>424</v>
      </c>
      <c r="AP495" s="270" t="s">
        <v>1997</v>
      </c>
      <c r="AQ495" s="354" t="s">
        <v>2003</v>
      </c>
      <c r="AR495" s="354" t="s">
        <v>42</v>
      </c>
      <c r="AS495" s="405">
        <v>26018406.57</v>
      </c>
      <c r="AT495" s="360" t="s">
        <v>2572</v>
      </c>
      <c r="AU495" s="54"/>
      <c r="AV495" s="54"/>
    </row>
    <row r="496" spans="1:48" s="40" customFormat="1" ht="154" x14ac:dyDescent="0.15">
      <c r="A496" s="302" t="s">
        <v>1257</v>
      </c>
      <c r="B496" s="213" t="s">
        <v>1337</v>
      </c>
      <c r="C496" s="213" t="s">
        <v>1394</v>
      </c>
      <c r="D496" s="172" t="s">
        <v>1161</v>
      </c>
      <c r="E496" s="174" t="s">
        <v>1144</v>
      </c>
      <c r="F496" s="209" t="s">
        <v>1144</v>
      </c>
      <c r="G496" s="576"/>
      <c r="H496" s="176" t="s">
        <v>52</v>
      </c>
      <c r="I496" s="176" t="s">
        <v>40</v>
      </c>
      <c r="J496" s="177" t="s">
        <v>530</v>
      </c>
      <c r="K496" s="178" t="s">
        <v>77</v>
      </c>
      <c r="L496" s="178"/>
      <c r="M496" s="178" t="s">
        <v>421</v>
      </c>
      <c r="N496" s="209" t="s">
        <v>1144</v>
      </c>
      <c r="O496" s="177"/>
      <c r="P496" s="179"/>
      <c r="Q496" s="177"/>
      <c r="R496" s="172" t="s">
        <v>1686</v>
      </c>
      <c r="S496" s="466" t="s">
        <v>2290</v>
      </c>
      <c r="T496" s="405">
        <v>29839126</v>
      </c>
      <c r="U496" s="350">
        <f t="shared" ref="U496:U497" si="66">T496/$G$467</f>
        <v>9.946375333333334</v>
      </c>
      <c r="V496" s="351"/>
      <c r="W496" s="371"/>
      <c r="X496" s="351"/>
      <c r="Y496" s="351"/>
      <c r="Z496" s="352"/>
      <c r="AA496" s="358" t="s">
        <v>1450</v>
      </c>
      <c r="AB496" s="270" t="s">
        <v>1450</v>
      </c>
      <c r="AC496" s="354" t="s">
        <v>418</v>
      </c>
      <c r="AD496" s="354" t="s">
        <v>418</v>
      </c>
      <c r="AE496" s="354" t="s">
        <v>2305</v>
      </c>
      <c r="AF496" s="354" t="s">
        <v>2063</v>
      </c>
      <c r="AG496" s="354"/>
      <c r="AH496" s="270" t="s">
        <v>35</v>
      </c>
      <c r="AI496" s="270">
        <v>2022</v>
      </c>
      <c r="AJ496" s="270"/>
      <c r="AK496" s="270" t="s">
        <v>2296</v>
      </c>
      <c r="AL496" s="270" t="s">
        <v>1450</v>
      </c>
      <c r="AM496" s="270" t="s">
        <v>75</v>
      </c>
      <c r="AN496" s="270" t="s">
        <v>2298</v>
      </c>
      <c r="AO496" s="270" t="s">
        <v>426</v>
      </c>
      <c r="AP496" s="270" t="s">
        <v>1997</v>
      </c>
      <c r="AQ496" s="354" t="s">
        <v>2068</v>
      </c>
      <c r="AR496" s="354" t="s">
        <v>42</v>
      </c>
      <c r="AS496" s="405">
        <v>29839126</v>
      </c>
      <c r="AT496" s="360" t="s">
        <v>2297</v>
      </c>
      <c r="AU496" s="54"/>
      <c r="AV496" s="54"/>
    </row>
    <row r="497" spans="1:48" s="40" customFormat="1" ht="42" x14ac:dyDescent="0.15">
      <c r="A497" s="302" t="s">
        <v>1257</v>
      </c>
      <c r="B497" s="213" t="s">
        <v>1337</v>
      </c>
      <c r="C497" s="213" t="s">
        <v>1394</v>
      </c>
      <c r="D497" s="172" t="s">
        <v>1161</v>
      </c>
      <c r="E497" s="174" t="s">
        <v>1144</v>
      </c>
      <c r="F497" s="209" t="s">
        <v>1144</v>
      </c>
      <c r="G497" s="576"/>
      <c r="H497" s="176" t="s">
        <v>52</v>
      </c>
      <c r="I497" s="176" t="s">
        <v>40</v>
      </c>
      <c r="J497" s="177" t="s">
        <v>530</v>
      </c>
      <c r="K497" s="178" t="s">
        <v>77</v>
      </c>
      <c r="L497" s="178"/>
      <c r="M497" s="178" t="s">
        <v>421</v>
      </c>
      <c r="N497" s="209" t="s">
        <v>1144</v>
      </c>
      <c r="O497" s="177"/>
      <c r="P497" s="179"/>
      <c r="Q497" s="177"/>
      <c r="R497" s="172" t="s">
        <v>1893</v>
      </c>
      <c r="S497" s="466" t="s">
        <v>2301</v>
      </c>
      <c r="T497" s="405">
        <v>213953865</v>
      </c>
      <c r="U497" s="350">
        <f t="shared" si="66"/>
        <v>71.317954999999998</v>
      </c>
      <c r="V497" s="351"/>
      <c r="W497" s="371"/>
      <c r="X497" s="351"/>
      <c r="Y497" s="351"/>
      <c r="Z497" s="352"/>
      <c r="AA497" s="358" t="s">
        <v>1450</v>
      </c>
      <c r="AB497" s="270" t="s">
        <v>1450</v>
      </c>
      <c r="AC497" s="354" t="s">
        <v>418</v>
      </c>
      <c r="AD497" s="354" t="s">
        <v>418</v>
      </c>
      <c r="AE497" s="354" t="s">
        <v>2305</v>
      </c>
      <c r="AF497" s="354" t="s">
        <v>2063</v>
      </c>
      <c r="AG497" s="354"/>
      <c r="AH497" s="270" t="s">
        <v>33</v>
      </c>
      <c r="AI497" s="270">
        <v>2022</v>
      </c>
      <c r="AJ497" s="270"/>
      <c r="AK497" s="270" t="s">
        <v>2296</v>
      </c>
      <c r="AL497" s="270" t="s">
        <v>1450</v>
      </c>
      <c r="AM497" s="270" t="s">
        <v>75</v>
      </c>
      <c r="AN497" s="270" t="s">
        <v>2302</v>
      </c>
      <c r="AO497" s="270" t="s">
        <v>426</v>
      </c>
      <c r="AP497" s="270" t="s">
        <v>1997</v>
      </c>
      <c r="AQ497" s="354" t="s">
        <v>2068</v>
      </c>
      <c r="AR497" s="354" t="s">
        <v>42</v>
      </c>
      <c r="AS497" s="405">
        <v>213953865</v>
      </c>
      <c r="AT497" s="360" t="s">
        <v>2297</v>
      </c>
      <c r="AU497" s="54"/>
      <c r="AV497" s="54"/>
    </row>
    <row r="498" spans="1:48" s="40" customFormat="1" ht="42" x14ac:dyDescent="0.15">
      <c r="A498" s="302" t="s">
        <v>1257</v>
      </c>
      <c r="B498" s="213" t="s">
        <v>1337</v>
      </c>
      <c r="C498" s="213" t="s">
        <v>1394</v>
      </c>
      <c r="D498" s="172" t="s">
        <v>1161</v>
      </c>
      <c r="E498" s="174" t="s">
        <v>1144</v>
      </c>
      <c r="F498" s="209" t="s">
        <v>1144</v>
      </c>
      <c r="G498" s="576"/>
      <c r="H498" s="176" t="s">
        <v>52</v>
      </c>
      <c r="I498" s="176" t="s">
        <v>40</v>
      </c>
      <c r="J498" s="177" t="s">
        <v>530</v>
      </c>
      <c r="K498" s="178" t="s">
        <v>77</v>
      </c>
      <c r="L498" s="178"/>
      <c r="M498" s="178" t="s">
        <v>421</v>
      </c>
      <c r="N498" s="209" t="s">
        <v>1144</v>
      </c>
      <c r="O498" s="177"/>
      <c r="P498" s="179"/>
      <c r="Q498" s="177"/>
      <c r="R498" s="172" t="s">
        <v>1893</v>
      </c>
      <c r="S498" s="466" t="s">
        <v>2304</v>
      </c>
      <c r="T498" s="405">
        <v>35000000</v>
      </c>
      <c r="U498" s="350">
        <f t="shared" si="65"/>
        <v>11.666666666666666</v>
      </c>
      <c r="V498" s="351"/>
      <c r="W498" s="371"/>
      <c r="X498" s="351"/>
      <c r="Y498" s="351"/>
      <c r="Z498" s="352"/>
      <c r="AA498" s="358" t="s">
        <v>1450</v>
      </c>
      <c r="AB498" s="270" t="s">
        <v>1450</v>
      </c>
      <c r="AC498" s="354" t="s">
        <v>418</v>
      </c>
      <c r="AD498" s="354" t="s">
        <v>418</v>
      </c>
      <c r="AE498" s="354" t="s">
        <v>2305</v>
      </c>
      <c r="AF498" s="354" t="s">
        <v>2063</v>
      </c>
      <c r="AG498" s="354"/>
      <c r="AH498" s="270" t="s">
        <v>33</v>
      </c>
      <c r="AI498" s="270">
        <v>2022</v>
      </c>
      <c r="AJ498" s="270"/>
      <c r="AK498" s="270" t="s">
        <v>2296</v>
      </c>
      <c r="AL498" s="270" t="s">
        <v>1450</v>
      </c>
      <c r="AM498" s="270" t="s">
        <v>75</v>
      </c>
      <c r="AN498" s="270" t="s">
        <v>2293</v>
      </c>
      <c r="AO498" s="270" t="s">
        <v>426</v>
      </c>
      <c r="AP498" s="270" t="s">
        <v>1997</v>
      </c>
      <c r="AQ498" s="354" t="s">
        <v>2068</v>
      </c>
      <c r="AR498" s="354" t="s">
        <v>42</v>
      </c>
      <c r="AS498" s="405">
        <v>35000000</v>
      </c>
      <c r="AT498" s="360" t="s">
        <v>2297</v>
      </c>
      <c r="AU498" s="54"/>
      <c r="AV498" s="54"/>
    </row>
    <row r="499" spans="1:48" s="40" customFormat="1" ht="154" x14ac:dyDescent="0.15">
      <c r="A499" s="302" t="s">
        <v>1257</v>
      </c>
      <c r="B499" s="213" t="s">
        <v>1337</v>
      </c>
      <c r="C499" s="213" t="s">
        <v>1394</v>
      </c>
      <c r="D499" s="172" t="s">
        <v>1161</v>
      </c>
      <c r="E499" s="174" t="s">
        <v>1144</v>
      </c>
      <c r="F499" s="209" t="s">
        <v>1144</v>
      </c>
      <c r="G499" s="576"/>
      <c r="H499" s="176" t="s">
        <v>52</v>
      </c>
      <c r="I499" s="176" t="s">
        <v>40</v>
      </c>
      <c r="J499" s="177" t="s">
        <v>530</v>
      </c>
      <c r="K499" s="178" t="s">
        <v>77</v>
      </c>
      <c r="L499" s="178"/>
      <c r="M499" s="178" t="s">
        <v>421</v>
      </c>
      <c r="N499" s="209" t="s">
        <v>1144</v>
      </c>
      <c r="O499" s="177"/>
      <c r="P499" s="179"/>
      <c r="Q499" s="177"/>
      <c r="R499" s="172" t="s">
        <v>1686</v>
      </c>
      <c r="S499" s="466" t="s">
        <v>2299</v>
      </c>
      <c r="T499" s="405">
        <v>46000000</v>
      </c>
      <c r="U499" s="350">
        <f t="shared" si="65"/>
        <v>15.333333333333334</v>
      </c>
      <c r="V499" s="351"/>
      <c r="W499" s="371"/>
      <c r="X499" s="351"/>
      <c r="Y499" s="351"/>
      <c r="Z499" s="352"/>
      <c r="AA499" s="358" t="s">
        <v>1450</v>
      </c>
      <c r="AB499" s="270" t="s">
        <v>1450</v>
      </c>
      <c r="AC499" s="354" t="s">
        <v>418</v>
      </c>
      <c r="AD499" s="354" t="s">
        <v>418</v>
      </c>
      <c r="AE499" s="354" t="s">
        <v>2305</v>
      </c>
      <c r="AF499" s="354" t="s">
        <v>2063</v>
      </c>
      <c r="AG499" s="354"/>
      <c r="AH499" s="270" t="s">
        <v>35</v>
      </c>
      <c r="AI499" s="270">
        <v>2022</v>
      </c>
      <c r="AJ499" s="270"/>
      <c r="AK499" s="270" t="s">
        <v>2296</v>
      </c>
      <c r="AL499" s="270" t="s">
        <v>1450</v>
      </c>
      <c r="AM499" s="270" t="s">
        <v>75</v>
      </c>
      <c r="AN499" s="270" t="s">
        <v>2291</v>
      </c>
      <c r="AO499" s="270" t="s">
        <v>426</v>
      </c>
      <c r="AP499" s="270" t="s">
        <v>1997</v>
      </c>
      <c r="AQ499" s="354" t="s">
        <v>2068</v>
      </c>
      <c r="AR499" s="354" t="s">
        <v>42</v>
      </c>
      <c r="AS499" s="405">
        <v>46000000</v>
      </c>
      <c r="AT499" s="360" t="s">
        <v>2300</v>
      </c>
      <c r="AU499" s="54"/>
      <c r="AV499" s="54"/>
    </row>
    <row r="500" spans="1:48" s="40" customFormat="1" ht="154" x14ac:dyDescent="0.15">
      <c r="A500" s="302" t="s">
        <v>1257</v>
      </c>
      <c r="B500" s="213" t="s">
        <v>1337</v>
      </c>
      <c r="C500" s="213" t="s">
        <v>1394</v>
      </c>
      <c r="D500" s="172" t="s">
        <v>1161</v>
      </c>
      <c r="E500" s="174" t="s">
        <v>1144</v>
      </c>
      <c r="F500" s="209" t="s">
        <v>1144</v>
      </c>
      <c r="G500" s="576"/>
      <c r="H500" s="176" t="s">
        <v>52</v>
      </c>
      <c r="I500" s="176" t="s">
        <v>40</v>
      </c>
      <c r="J500" s="177" t="s">
        <v>530</v>
      </c>
      <c r="K500" s="178" t="s">
        <v>77</v>
      </c>
      <c r="L500" s="178"/>
      <c r="M500" s="178" t="s">
        <v>421</v>
      </c>
      <c r="N500" s="209" t="s">
        <v>1144</v>
      </c>
      <c r="O500" s="177"/>
      <c r="P500" s="179"/>
      <c r="Q500" s="177"/>
      <c r="R500" s="172" t="s">
        <v>1686</v>
      </c>
      <c r="S500" s="466" t="s">
        <v>2292</v>
      </c>
      <c r="T500" s="405">
        <v>18000000</v>
      </c>
      <c r="U500" s="350">
        <f t="shared" si="65"/>
        <v>6</v>
      </c>
      <c r="V500" s="351"/>
      <c r="W500" s="371"/>
      <c r="X500" s="351"/>
      <c r="Y500" s="351"/>
      <c r="Z500" s="352"/>
      <c r="AA500" s="358" t="s">
        <v>1450</v>
      </c>
      <c r="AB500" s="270" t="s">
        <v>1450</v>
      </c>
      <c r="AC500" s="354" t="s">
        <v>418</v>
      </c>
      <c r="AD500" s="354" t="s">
        <v>418</v>
      </c>
      <c r="AE500" s="354" t="s">
        <v>2305</v>
      </c>
      <c r="AF500" s="354" t="s">
        <v>2063</v>
      </c>
      <c r="AG500" s="354"/>
      <c r="AH500" s="270" t="s">
        <v>33</v>
      </c>
      <c r="AI500" s="270">
        <v>2022</v>
      </c>
      <c r="AJ500" s="270"/>
      <c r="AK500" s="270" t="s">
        <v>2296</v>
      </c>
      <c r="AL500" s="270" t="s">
        <v>1450</v>
      </c>
      <c r="AM500" s="270" t="s">
        <v>75</v>
      </c>
      <c r="AN500" s="270" t="s">
        <v>2294</v>
      </c>
      <c r="AO500" s="270" t="s">
        <v>426</v>
      </c>
      <c r="AP500" s="270" t="s">
        <v>1997</v>
      </c>
      <c r="AQ500" s="354" t="s">
        <v>2068</v>
      </c>
      <c r="AR500" s="354" t="s">
        <v>42</v>
      </c>
      <c r="AS500" s="405">
        <v>18000000</v>
      </c>
      <c r="AT500" s="360" t="s">
        <v>2306</v>
      </c>
      <c r="AU500" s="54"/>
      <c r="AV500" s="54"/>
    </row>
    <row r="501" spans="1:48" s="40" customFormat="1" ht="154" x14ac:dyDescent="0.15">
      <c r="A501" s="302" t="s">
        <v>1257</v>
      </c>
      <c r="B501" s="213" t="s">
        <v>1337</v>
      </c>
      <c r="C501" s="213" t="s">
        <v>1394</v>
      </c>
      <c r="D501" s="172" t="s">
        <v>1161</v>
      </c>
      <c r="E501" s="174" t="s">
        <v>1144</v>
      </c>
      <c r="F501" s="209" t="s">
        <v>1144</v>
      </c>
      <c r="G501" s="576"/>
      <c r="H501" s="176" t="s">
        <v>52</v>
      </c>
      <c r="I501" s="176" t="s">
        <v>40</v>
      </c>
      <c r="J501" s="177" t="s">
        <v>530</v>
      </c>
      <c r="K501" s="178" t="s">
        <v>77</v>
      </c>
      <c r="L501" s="178"/>
      <c r="M501" s="178" t="s">
        <v>421</v>
      </c>
      <c r="N501" s="209" t="s">
        <v>1144</v>
      </c>
      <c r="O501" s="177"/>
      <c r="P501" s="179"/>
      <c r="Q501" s="177"/>
      <c r="R501" s="172" t="s">
        <v>1686</v>
      </c>
      <c r="S501" s="466" t="s">
        <v>2303</v>
      </c>
      <c r="T501" s="405">
        <v>50000000</v>
      </c>
      <c r="U501" s="350">
        <f t="shared" si="60"/>
        <v>16.666666666666668</v>
      </c>
      <c r="V501" s="351"/>
      <c r="W501" s="371"/>
      <c r="X501" s="351"/>
      <c r="Y501" s="351"/>
      <c r="Z501" s="352"/>
      <c r="AA501" s="358" t="s">
        <v>1450</v>
      </c>
      <c r="AB501" s="270" t="s">
        <v>1450</v>
      </c>
      <c r="AC501" s="354" t="s">
        <v>418</v>
      </c>
      <c r="AD501" s="354" t="s">
        <v>418</v>
      </c>
      <c r="AE501" s="354" t="s">
        <v>2305</v>
      </c>
      <c r="AF501" s="354" t="s">
        <v>2063</v>
      </c>
      <c r="AG501" s="354"/>
      <c r="AH501" s="270" t="s">
        <v>33</v>
      </c>
      <c r="AI501" s="270">
        <v>2022</v>
      </c>
      <c r="AJ501" s="270"/>
      <c r="AK501" s="270" t="s">
        <v>2296</v>
      </c>
      <c r="AL501" s="270" t="s">
        <v>1450</v>
      </c>
      <c r="AM501" s="270" t="s">
        <v>75</v>
      </c>
      <c r="AN501" s="270" t="s">
        <v>2295</v>
      </c>
      <c r="AO501" s="270" t="s">
        <v>423</v>
      </c>
      <c r="AP501" s="270" t="s">
        <v>1997</v>
      </c>
      <c r="AQ501" s="354" t="s">
        <v>2068</v>
      </c>
      <c r="AR501" s="354" t="s">
        <v>42</v>
      </c>
      <c r="AS501" s="405">
        <v>50000000</v>
      </c>
      <c r="AT501" s="360" t="s">
        <v>2307</v>
      </c>
      <c r="AU501" s="54"/>
      <c r="AV501" s="54"/>
    </row>
    <row r="502" spans="1:48" s="40" customFormat="1" ht="154" x14ac:dyDescent="0.15">
      <c r="A502" s="302" t="s">
        <v>1257</v>
      </c>
      <c r="B502" s="213" t="s">
        <v>1337</v>
      </c>
      <c r="C502" s="213" t="s">
        <v>1394</v>
      </c>
      <c r="D502" s="172" t="s">
        <v>1161</v>
      </c>
      <c r="E502" s="174" t="s">
        <v>1144</v>
      </c>
      <c r="F502" s="209" t="s">
        <v>1144</v>
      </c>
      <c r="G502" s="576"/>
      <c r="H502" s="176" t="s">
        <v>52</v>
      </c>
      <c r="I502" s="176" t="s">
        <v>40</v>
      </c>
      <c r="J502" s="177" t="s">
        <v>530</v>
      </c>
      <c r="K502" s="178" t="s">
        <v>77</v>
      </c>
      <c r="L502" s="178"/>
      <c r="M502" s="178" t="s">
        <v>421</v>
      </c>
      <c r="N502" s="209" t="s">
        <v>1144</v>
      </c>
      <c r="O502" s="177"/>
      <c r="P502" s="179"/>
      <c r="Q502" s="177"/>
      <c r="R502" s="172" t="s">
        <v>1686</v>
      </c>
      <c r="S502" s="466" t="s">
        <v>1908</v>
      </c>
      <c r="T502" s="405">
        <v>14407586.699999999</v>
      </c>
      <c r="U502" s="350">
        <f t="shared" ref="U502" si="67">T502/$G$467</f>
        <v>4.8025288999999995</v>
      </c>
      <c r="V502" s="351"/>
      <c r="W502" s="371"/>
      <c r="X502" s="351"/>
      <c r="Y502" s="351"/>
      <c r="Z502" s="352"/>
      <c r="AA502" s="358" t="s">
        <v>1450</v>
      </c>
      <c r="AB502" s="270" t="s">
        <v>1450</v>
      </c>
      <c r="AC502" s="354" t="s">
        <v>418</v>
      </c>
      <c r="AD502" s="354" t="s">
        <v>418</v>
      </c>
      <c r="AE502" s="354" t="s">
        <v>495</v>
      </c>
      <c r="AF502" s="354" t="s">
        <v>2063</v>
      </c>
      <c r="AG502" s="354"/>
      <c r="AH502" s="270" t="s">
        <v>35</v>
      </c>
      <c r="AI502" s="270" t="s">
        <v>2017</v>
      </c>
      <c r="AJ502" s="270">
        <v>2024</v>
      </c>
      <c r="AK502" s="270" t="s">
        <v>1907</v>
      </c>
      <c r="AL502" s="270" t="s">
        <v>1450</v>
      </c>
      <c r="AM502" s="270" t="s">
        <v>74</v>
      </c>
      <c r="AN502" s="270" t="s">
        <v>538</v>
      </c>
      <c r="AO502" s="270" t="s">
        <v>423</v>
      </c>
      <c r="AP502" s="270" t="s">
        <v>1997</v>
      </c>
      <c r="AQ502" s="354" t="s">
        <v>2003</v>
      </c>
      <c r="AR502" s="354" t="s">
        <v>42</v>
      </c>
      <c r="AS502" s="405">
        <v>14407586.699999999</v>
      </c>
      <c r="AT502" s="360" t="s">
        <v>2573</v>
      </c>
      <c r="AU502" s="54"/>
      <c r="AV502" s="54"/>
    </row>
    <row r="503" spans="1:48" s="40" customFormat="1" ht="154" x14ac:dyDescent="0.15">
      <c r="A503" s="302" t="s">
        <v>1257</v>
      </c>
      <c r="B503" s="213" t="s">
        <v>1337</v>
      </c>
      <c r="C503" s="213" t="s">
        <v>1394</v>
      </c>
      <c r="D503" s="172" t="s">
        <v>1161</v>
      </c>
      <c r="E503" s="174" t="s">
        <v>1144</v>
      </c>
      <c r="F503" s="209" t="s">
        <v>1144</v>
      </c>
      <c r="G503" s="576"/>
      <c r="H503" s="176" t="s">
        <v>52</v>
      </c>
      <c r="I503" s="176" t="s">
        <v>40</v>
      </c>
      <c r="J503" s="177" t="s">
        <v>530</v>
      </c>
      <c r="K503" s="178" t="s">
        <v>77</v>
      </c>
      <c r="L503" s="178"/>
      <c r="M503" s="178" t="s">
        <v>421</v>
      </c>
      <c r="N503" s="209" t="s">
        <v>1144</v>
      </c>
      <c r="O503" s="177"/>
      <c r="P503" s="179"/>
      <c r="Q503" s="177"/>
      <c r="R503" s="172" t="s">
        <v>1686</v>
      </c>
      <c r="S503" s="466" t="s">
        <v>2205</v>
      </c>
      <c r="T503" s="405">
        <v>0</v>
      </c>
      <c r="U503" s="350">
        <f t="shared" si="60"/>
        <v>0</v>
      </c>
      <c r="V503" s="351"/>
      <c r="W503" s="371"/>
      <c r="X503" s="351"/>
      <c r="Y503" s="351"/>
      <c r="Z503" s="352"/>
      <c r="AA503" s="358"/>
      <c r="AB503" s="270"/>
      <c r="AC503" s="354" t="s">
        <v>418</v>
      </c>
      <c r="AD503" s="354" t="s">
        <v>418</v>
      </c>
      <c r="AE503" s="354" t="s">
        <v>495</v>
      </c>
      <c r="AF503" s="354" t="s">
        <v>2063</v>
      </c>
      <c r="AG503" s="354"/>
      <c r="AH503" s="270" t="s">
        <v>41</v>
      </c>
      <c r="AI503" s="270"/>
      <c r="AJ503" s="270"/>
      <c r="AK503" s="270" t="s">
        <v>1094</v>
      </c>
      <c r="AL503" s="270" t="s">
        <v>1445</v>
      </c>
      <c r="AM503" s="270" t="s">
        <v>74</v>
      </c>
      <c r="AN503" s="270" t="s">
        <v>2221</v>
      </c>
      <c r="AO503" s="270"/>
      <c r="AP503" s="270" t="s">
        <v>1094</v>
      </c>
      <c r="AQ503" s="354" t="s">
        <v>2003</v>
      </c>
      <c r="AR503" s="354" t="s">
        <v>42</v>
      </c>
      <c r="AS503" s="405">
        <v>0</v>
      </c>
      <c r="AT503" s="360" t="s">
        <v>2222</v>
      </c>
      <c r="AU503" s="54"/>
      <c r="AV503" s="54"/>
    </row>
    <row r="504" spans="1:48" s="40" customFormat="1" ht="154" x14ac:dyDescent="0.15">
      <c r="A504" s="302" t="s">
        <v>1257</v>
      </c>
      <c r="B504" s="213" t="s">
        <v>1337</v>
      </c>
      <c r="C504" s="213" t="s">
        <v>1394</v>
      </c>
      <c r="D504" s="172" t="s">
        <v>1161</v>
      </c>
      <c r="E504" s="174" t="s">
        <v>1144</v>
      </c>
      <c r="F504" s="209" t="s">
        <v>1144</v>
      </c>
      <c r="G504" s="576"/>
      <c r="H504" s="176" t="s">
        <v>52</v>
      </c>
      <c r="I504" s="176" t="s">
        <v>40</v>
      </c>
      <c r="J504" s="177" t="s">
        <v>530</v>
      </c>
      <c r="K504" s="178" t="s">
        <v>77</v>
      </c>
      <c r="L504" s="178"/>
      <c r="M504" s="178" t="s">
        <v>421</v>
      </c>
      <c r="N504" s="209" t="s">
        <v>1144</v>
      </c>
      <c r="O504" s="177"/>
      <c r="P504" s="179"/>
      <c r="Q504" s="177"/>
      <c r="R504" s="172" t="s">
        <v>1686</v>
      </c>
      <c r="S504" s="466" t="s">
        <v>1030</v>
      </c>
      <c r="T504" s="405">
        <v>475632.43194000004</v>
      </c>
      <c r="U504" s="350">
        <f t="shared" si="60"/>
        <v>0.15854414398000002</v>
      </c>
      <c r="V504" s="351">
        <v>175494.00311999998</v>
      </c>
      <c r="W504" s="371">
        <v>76449.957047999997</v>
      </c>
      <c r="X504" s="351">
        <v>73420.402386000002</v>
      </c>
      <c r="Y504" s="351">
        <v>73420.402386000002</v>
      </c>
      <c r="Z504" s="352">
        <v>76847.667000000001</v>
      </c>
      <c r="AA504" s="358" t="s">
        <v>1450</v>
      </c>
      <c r="AB504" s="270" t="s">
        <v>1450</v>
      </c>
      <c r="AC504" s="354" t="s">
        <v>418</v>
      </c>
      <c r="AD504" s="354" t="s">
        <v>418</v>
      </c>
      <c r="AE504" s="270" t="s">
        <v>1036</v>
      </c>
      <c r="AF504" s="354" t="s">
        <v>2065</v>
      </c>
      <c r="AG504" s="354"/>
      <c r="AH504" s="270" t="s">
        <v>35</v>
      </c>
      <c r="AI504" s="270">
        <v>2020</v>
      </c>
      <c r="AJ504" s="270">
        <v>2025</v>
      </c>
      <c r="AK504" s="270" t="s">
        <v>1039</v>
      </c>
      <c r="AL504" s="270" t="s">
        <v>1450</v>
      </c>
      <c r="AM504" s="270" t="s">
        <v>75</v>
      </c>
      <c r="AN504" s="270" t="s">
        <v>1248</v>
      </c>
      <c r="AO504" s="270" t="s">
        <v>424</v>
      </c>
      <c r="AP504" s="270" t="s">
        <v>1997</v>
      </c>
      <c r="AQ504" s="354" t="s">
        <v>2068</v>
      </c>
      <c r="AR504" s="354" t="s">
        <v>42</v>
      </c>
      <c r="AS504" s="405">
        <v>475632.43194000004</v>
      </c>
      <c r="AT504" s="360"/>
      <c r="AU504" s="54"/>
      <c r="AV504" s="54"/>
    </row>
    <row r="505" spans="1:48" s="40" customFormat="1" ht="154" x14ac:dyDescent="0.15">
      <c r="A505" s="302" t="s">
        <v>1257</v>
      </c>
      <c r="B505" s="213" t="s">
        <v>1337</v>
      </c>
      <c r="C505" s="213" t="s">
        <v>1394</v>
      </c>
      <c r="D505" s="172" t="s">
        <v>1161</v>
      </c>
      <c r="E505" s="174" t="s">
        <v>1144</v>
      </c>
      <c r="F505" s="209" t="s">
        <v>1144</v>
      </c>
      <c r="G505" s="576"/>
      <c r="H505" s="176" t="s">
        <v>52</v>
      </c>
      <c r="I505" s="176" t="s">
        <v>40</v>
      </c>
      <c r="J505" s="177" t="s">
        <v>530</v>
      </c>
      <c r="K505" s="178" t="s">
        <v>77</v>
      </c>
      <c r="L505" s="178"/>
      <c r="M505" s="178" t="s">
        <v>421</v>
      </c>
      <c r="N505" s="209" t="s">
        <v>1144</v>
      </c>
      <c r="O505" s="177"/>
      <c r="P505" s="179"/>
      <c r="Q505" s="177"/>
      <c r="R505" s="172" t="s">
        <v>1686</v>
      </c>
      <c r="S505" s="466" t="s">
        <v>1031</v>
      </c>
      <c r="T505" s="405">
        <v>50000</v>
      </c>
      <c r="U505" s="350">
        <f t="shared" si="60"/>
        <v>1.6666666666666666E-2</v>
      </c>
      <c r="V505" s="351"/>
      <c r="W505" s="371">
        <v>50000</v>
      </c>
      <c r="X505" s="351"/>
      <c r="Y505" s="351"/>
      <c r="Z505" s="352"/>
      <c r="AA505" s="358" t="s">
        <v>1450</v>
      </c>
      <c r="AB505" s="270" t="s">
        <v>1450</v>
      </c>
      <c r="AC505" s="354" t="s">
        <v>418</v>
      </c>
      <c r="AD505" s="354" t="s">
        <v>418</v>
      </c>
      <c r="AE505" s="270" t="s">
        <v>1036</v>
      </c>
      <c r="AF505" s="354" t="s">
        <v>2065</v>
      </c>
      <c r="AG505" s="354"/>
      <c r="AH505" s="270" t="s">
        <v>33</v>
      </c>
      <c r="AI505" s="270">
        <v>2020</v>
      </c>
      <c r="AJ505" s="270">
        <v>2021</v>
      </c>
      <c r="AK505" s="270" t="s">
        <v>1040</v>
      </c>
      <c r="AL505" s="270" t="s">
        <v>1450</v>
      </c>
      <c r="AM505" s="270" t="s">
        <v>75</v>
      </c>
      <c r="AN505" s="270" t="s">
        <v>1038</v>
      </c>
      <c r="AO505" s="270" t="s">
        <v>424</v>
      </c>
      <c r="AP505" s="270" t="s">
        <v>1997</v>
      </c>
      <c r="AQ505" s="354" t="s">
        <v>2068</v>
      </c>
      <c r="AR505" s="354" t="s">
        <v>42</v>
      </c>
      <c r="AS505" s="405">
        <v>50000</v>
      </c>
      <c r="AT505" s="360"/>
      <c r="AU505" s="54"/>
      <c r="AV505" s="54"/>
    </row>
    <row r="506" spans="1:48" s="40" customFormat="1" ht="154" x14ac:dyDescent="0.15">
      <c r="A506" s="304" t="s">
        <v>1257</v>
      </c>
      <c r="B506" s="172" t="s">
        <v>1337</v>
      </c>
      <c r="C506" s="172" t="s">
        <v>1394</v>
      </c>
      <c r="D506" s="172" t="s">
        <v>1161</v>
      </c>
      <c r="E506" s="174" t="s">
        <v>1144</v>
      </c>
      <c r="F506" s="209" t="s">
        <v>1144</v>
      </c>
      <c r="G506" s="576"/>
      <c r="H506" s="176" t="s">
        <v>52</v>
      </c>
      <c r="I506" s="176" t="s">
        <v>40</v>
      </c>
      <c r="J506" s="177" t="s">
        <v>530</v>
      </c>
      <c r="K506" s="178" t="s">
        <v>77</v>
      </c>
      <c r="L506" s="178"/>
      <c r="M506" s="178" t="s">
        <v>421</v>
      </c>
      <c r="N506" s="209" t="s">
        <v>1144</v>
      </c>
      <c r="O506" s="177"/>
      <c r="P506" s="179"/>
      <c r="Q506" s="177"/>
      <c r="R506" s="172" t="s">
        <v>1686</v>
      </c>
      <c r="S506" s="465" t="s">
        <v>881</v>
      </c>
      <c r="T506" s="349">
        <v>0</v>
      </c>
      <c r="U506" s="350">
        <f t="shared" si="60"/>
        <v>0</v>
      </c>
      <c r="V506" s="406"/>
      <c r="W506" s="384"/>
      <c r="X506" s="384"/>
      <c r="Y506" s="384"/>
      <c r="Z506" s="352"/>
      <c r="AA506" s="270" t="s">
        <v>1518</v>
      </c>
      <c r="AB506" s="374">
        <v>230000</v>
      </c>
      <c r="AC506" s="354" t="s">
        <v>418</v>
      </c>
      <c r="AD506" s="354" t="s">
        <v>418</v>
      </c>
      <c r="AE506" s="354" t="s">
        <v>826</v>
      </c>
      <c r="AF506" s="354" t="s">
        <v>2065</v>
      </c>
      <c r="AG506" s="354"/>
      <c r="AH506" s="270" t="s">
        <v>41</v>
      </c>
      <c r="AI506" s="270">
        <v>2020</v>
      </c>
      <c r="AJ506" s="270">
        <v>2025</v>
      </c>
      <c r="AK506" s="270" t="s">
        <v>882</v>
      </c>
      <c r="AL506" s="270" t="s">
        <v>1446</v>
      </c>
      <c r="AM506" s="270" t="s">
        <v>74</v>
      </c>
      <c r="AN506" s="270" t="s">
        <v>361</v>
      </c>
      <c r="AO506" s="270"/>
      <c r="AP506" s="270" t="s">
        <v>1094</v>
      </c>
      <c r="AQ506" s="354" t="s">
        <v>2067</v>
      </c>
      <c r="AR506" s="354" t="s">
        <v>42</v>
      </c>
      <c r="AS506" s="349">
        <v>0</v>
      </c>
      <c r="AT506" s="360"/>
      <c r="AU506" s="54"/>
      <c r="AV506" s="54"/>
    </row>
    <row r="507" spans="1:48" s="40" customFormat="1" ht="154" x14ac:dyDescent="0.15">
      <c r="A507" s="302" t="s">
        <v>1257</v>
      </c>
      <c r="B507" s="213" t="s">
        <v>1337</v>
      </c>
      <c r="C507" s="213" t="s">
        <v>1394</v>
      </c>
      <c r="D507" s="172" t="s">
        <v>1161</v>
      </c>
      <c r="E507" s="174" t="s">
        <v>1144</v>
      </c>
      <c r="F507" s="209" t="s">
        <v>1144</v>
      </c>
      <c r="G507" s="576"/>
      <c r="H507" s="176" t="s">
        <v>52</v>
      </c>
      <c r="I507" s="176" t="s">
        <v>40</v>
      </c>
      <c r="J507" s="177" t="s">
        <v>530</v>
      </c>
      <c r="K507" s="178" t="s">
        <v>77</v>
      </c>
      <c r="L507" s="178"/>
      <c r="M507" s="178" t="s">
        <v>421</v>
      </c>
      <c r="N507" s="209" t="s">
        <v>1144</v>
      </c>
      <c r="O507" s="177"/>
      <c r="P507" s="179"/>
      <c r="Q507" s="177"/>
      <c r="R507" s="172" t="s">
        <v>1686</v>
      </c>
      <c r="S507" s="465" t="s">
        <v>1939</v>
      </c>
      <c r="T507" s="349">
        <v>124493051.06</v>
      </c>
      <c r="U507" s="350">
        <f t="shared" si="60"/>
        <v>41.497683686666669</v>
      </c>
      <c r="V507" s="384"/>
      <c r="W507" s="384">
        <v>7754475.7599999998</v>
      </c>
      <c r="X507" s="384"/>
      <c r="Y507" s="384"/>
      <c r="Z507" s="352"/>
      <c r="AA507" s="270" t="s">
        <v>1450</v>
      </c>
      <c r="AB507" s="353"/>
      <c r="AC507" s="354" t="s">
        <v>418</v>
      </c>
      <c r="AD507" s="354" t="s">
        <v>411</v>
      </c>
      <c r="AE507" s="354" t="s">
        <v>1940</v>
      </c>
      <c r="AF507" s="354" t="s">
        <v>2063</v>
      </c>
      <c r="AG507" s="354"/>
      <c r="AH507" s="270" t="s">
        <v>35</v>
      </c>
      <c r="AI507" s="270">
        <v>2020</v>
      </c>
      <c r="AJ507" s="270">
        <v>2023</v>
      </c>
      <c r="AK507" s="270" t="s">
        <v>1941</v>
      </c>
      <c r="AL507" s="270" t="s">
        <v>1450</v>
      </c>
      <c r="AM507" s="270" t="s">
        <v>74</v>
      </c>
      <c r="AN507" s="270" t="s">
        <v>538</v>
      </c>
      <c r="AO507" s="270" t="s">
        <v>423</v>
      </c>
      <c r="AP507" s="270" t="s">
        <v>1997</v>
      </c>
      <c r="AQ507" s="354" t="s">
        <v>2003</v>
      </c>
      <c r="AR507" s="354" t="s">
        <v>42</v>
      </c>
      <c r="AS507" s="349">
        <v>124493051.06</v>
      </c>
      <c r="AT507" s="360" t="s">
        <v>1942</v>
      </c>
      <c r="AU507" s="54"/>
      <c r="AV507" s="54"/>
    </row>
    <row r="508" spans="1:48" s="40" customFormat="1" ht="154" x14ac:dyDescent="0.15">
      <c r="A508" s="302" t="s">
        <v>1257</v>
      </c>
      <c r="B508" s="213" t="s">
        <v>1337</v>
      </c>
      <c r="C508" s="213" t="s">
        <v>1394</v>
      </c>
      <c r="D508" s="172" t="s">
        <v>1161</v>
      </c>
      <c r="E508" s="174" t="s">
        <v>1144</v>
      </c>
      <c r="F508" s="209" t="s">
        <v>1144</v>
      </c>
      <c r="G508" s="576"/>
      <c r="H508" s="176" t="s">
        <v>52</v>
      </c>
      <c r="I508" s="176" t="s">
        <v>40</v>
      </c>
      <c r="J508" s="177" t="s">
        <v>530</v>
      </c>
      <c r="K508" s="178" t="s">
        <v>77</v>
      </c>
      <c r="L508" s="178"/>
      <c r="M508" s="178" t="s">
        <v>421</v>
      </c>
      <c r="N508" s="209" t="s">
        <v>1144</v>
      </c>
      <c r="O508" s="177"/>
      <c r="P508" s="179"/>
      <c r="Q508" s="177"/>
      <c r="R508" s="172" t="s">
        <v>1686</v>
      </c>
      <c r="S508" s="465" t="s">
        <v>1943</v>
      </c>
      <c r="T508" s="349">
        <v>16996399.050000001</v>
      </c>
      <c r="U508" s="350">
        <f t="shared" si="60"/>
        <v>5.66546635</v>
      </c>
      <c r="V508" s="384"/>
      <c r="W508" s="384">
        <v>4249238.9400000004</v>
      </c>
      <c r="X508" s="384"/>
      <c r="Y508" s="384"/>
      <c r="Z508" s="352"/>
      <c r="AA508" s="270" t="s">
        <v>1450</v>
      </c>
      <c r="AB508" s="353"/>
      <c r="AC508" s="354" t="s">
        <v>418</v>
      </c>
      <c r="AD508" s="354" t="s">
        <v>411</v>
      </c>
      <c r="AE508" s="354" t="s">
        <v>1945</v>
      </c>
      <c r="AF508" s="354" t="s">
        <v>2062</v>
      </c>
      <c r="AG508" s="354"/>
      <c r="AH508" s="270" t="s">
        <v>35</v>
      </c>
      <c r="AI508" s="270">
        <v>2020</v>
      </c>
      <c r="AJ508" s="270">
        <v>2023</v>
      </c>
      <c r="AK508" s="270" t="s">
        <v>1947</v>
      </c>
      <c r="AL508" s="270" t="s">
        <v>1450</v>
      </c>
      <c r="AM508" s="270" t="s">
        <v>74</v>
      </c>
      <c r="AN508" s="270" t="s">
        <v>538</v>
      </c>
      <c r="AO508" s="270" t="s">
        <v>423</v>
      </c>
      <c r="AP508" s="270" t="s">
        <v>1997</v>
      </c>
      <c r="AQ508" s="354" t="s">
        <v>2003</v>
      </c>
      <c r="AR508" s="354" t="s">
        <v>42</v>
      </c>
      <c r="AS508" s="349">
        <v>16996399.050000001</v>
      </c>
      <c r="AT508" s="360" t="s">
        <v>1948</v>
      </c>
      <c r="AU508" s="54"/>
      <c r="AV508" s="54"/>
    </row>
    <row r="509" spans="1:48" s="40" customFormat="1" ht="154" x14ac:dyDescent="0.15">
      <c r="A509" s="302" t="s">
        <v>1257</v>
      </c>
      <c r="B509" s="213" t="s">
        <v>1337</v>
      </c>
      <c r="C509" s="213" t="s">
        <v>1394</v>
      </c>
      <c r="D509" s="172" t="s">
        <v>1161</v>
      </c>
      <c r="E509" s="174" t="s">
        <v>1144</v>
      </c>
      <c r="F509" s="209" t="s">
        <v>1144</v>
      </c>
      <c r="G509" s="576"/>
      <c r="H509" s="176" t="s">
        <v>52</v>
      </c>
      <c r="I509" s="176" t="s">
        <v>40</v>
      </c>
      <c r="J509" s="177" t="s">
        <v>530</v>
      </c>
      <c r="K509" s="178" t="s">
        <v>77</v>
      </c>
      <c r="L509" s="178"/>
      <c r="M509" s="178" t="s">
        <v>421</v>
      </c>
      <c r="N509" s="209" t="s">
        <v>1144</v>
      </c>
      <c r="O509" s="177"/>
      <c r="P509" s="179"/>
      <c r="Q509" s="177"/>
      <c r="R509" s="172" t="s">
        <v>1686</v>
      </c>
      <c r="S509" s="466" t="s">
        <v>827</v>
      </c>
      <c r="T509" s="405">
        <v>18000000</v>
      </c>
      <c r="U509" s="350">
        <f t="shared" si="60"/>
        <v>6</v>
      </c>
      <c r="V509" s="384"/>
      <c r="W509" s="401"/>
      <c r="X509" s="384"/>
      <c r="Y509" s="384"/>
      <c r="Z509" s="352"/>
      <c r="AA509" s="358" t="s">
        <v>1450</v>
      </c>
      <c r="AB509" s="270" t="s">
        <v>1450</v>
      </c>
      <c r="AC509" s="354" t="s">
        <v>418</v>
      </c>
      <c r="AD509" s="354" t="s">
        <v>418</v>
      </c>
      <c r="AE509" s="354" t="s">
        <v>826</v>
      </c>
      <c r="AF509" s="354" t="s">
        <v>2065</v>
      </c>
      <c r="AG509" s="354"/>
      <c r="AH509" s="270" t="s">
        <v>33</v>
      </c>
      <c r="AI509" s="270">
        <v>2022</v>
      </c>
      <c r="AJ509" s="270">
        <v>2025</v>
      </c>
      <c r="AK509" s="270" t="s">
        <v>604</v>
      </c>
      <c r="AL509" s="270" t="s">
        <v>1450</v>
      </c>
      <c r="AM509" s="270" t="s">
        <v>75</v>
      </c>
      <c r="AN509" s="270" t="s">
        <v>361</v>
      </c>
      <c r="AO509" s="270" t="s">
        <v>425</v>
      </c>
      <c r="AP509" s="270" t="s">
        <v>1996</v>
      </c>
      <c r="AQ509" s="354" t="s">
        <v>2068</v>
      </c>
      <c r="AR509" s="354" t="s">
        <v>42</v>
      </c>
      <c r="AS509" s="405">
        <v>18000000</v>
      </c>
      <c r="AT509" s="360"/>
      <c r="AU509" s="54"/>
      <c r="AV509" s="54"/>
    </row>
    <row r="510" spans="1:48" s="40" customFormat="1" ht="154" x14ac:dyDescent="0.15">
      <c r="A510" s="302" t="s">
        <v>1257</v>
      </c>
      <c r="B510" s="213" t="s">
        <v>1337</v>
      </c>
      <c r="C510" s="213" t="s">
        <v>1394</v>
      </c>
      <c r="D510" s="172" t="s">
        <v>1161</v>
      </c>
      <c r="E510" s="174" t="s">
        <v>1144</v>
      </c>
      <c r="F510" s="209" t="s">
        <v>1144</v>
      </c>
      <c r="G510" s="576"/>
      <c r="H510" s="176" t="s">
        <v>52</v>
      </c>
      <c r="I510" s="176" t="s">
        <v>40</v>
      </c>
      <c r="J510" s="177" t="s">
        <v>530</v>
      </c>
      <c r="K510" s="178" t="s">
        <v>77</v>
      </c>
      <c r="L510" s="178"/>
      <c r="M510" s="178" t="s">
        <v>421</v>
      </c>
      <c r="N510" s="209" t="s">
        <v>1144</v>
      </c>
      <c r="O510" s="177"/>
      <c r="P510" s="179"/>
      <c r="Q510" s="177"/>
      <c r="R510" s="172" t="s">
        <v>1686</v>
      </c>
      <c r="S510" s="466" t="s">
        <v>1880</v>
      </c>
      <c r="T510" s="405">
        <v>283914.21000000002</v>
      </c>
      <c r="U510" s="350">
        <f t="shared" si="60"/>
        <v>9.4638070000000005E-2</v>
      </c>
      <c r="V510" s="384"/>
      <c r="W510" s="401">
        <v>187298.63</v>
      </c>
      <c r="X510" s="384"/>
      <c r="Y510" s="384"/>
      <c r="Z510" s="352"/>
      <c r="AA510" s="358" t="s">
        <v>1450</v>
      </c>
      <c r="AB510" s="270" t="s">
        <v>1450</v>
      </c>
      <c r="AC510" s="354" t="s">
        <v>418</v>
      </c>
      <c r="AD510" s="354" t="s">
        <v>418</v>
      </c>
      <c r="AE510" s="354" t="s">
        <v>141</v>
      </c>
      <c r="AF510" s="354" t="s">
        <v>2063</v>
      </c>
      <c r="AG510" s="354"/>
      <c r="AH510" s="270" t="s">
        <v>37</v>
      </c>
      <c r="AI510" s="270" t="s">
        <v>2017</v>
      </c>
      <c r="AJ510" s="270">
        <v>2023</v>
      </c>
      <c r="AK510" s="270" t="s">
        <v>1881</v>
      </c>
      <c r="AL510" s="270" t="s">
        <v>1450</v>
      </c>
      <c r="AM510" s="270" t="s">
        <v>75</v>
      </c>
      <c r="AN510" s="270" t="s">
        <v>167</v>
      </c>
      <c r="AO510" s="270" t="s">
        <v>531</v>
      </c>
      <c r="AP510" s="270" t="s">
        <v>531</v>
      </c>
      <c r="AQ510" s="354" t="s">
        <v>2068</v>
      </c>
      <c r="AR510" s="354" t="s">
        <v>42</v>
      </c>
      <c r="AS510" s="405">
        <v>283914.21000000002</v>
      </c>
      <c r="AT510" s="360" t="s">
        <v>1882</v>
      </c>
      <c r="AU510" s="54"/>
      <c r="AV510" s="54"/>
    </row>
    <row r="511" spans="1:48" s="40" customFormat="1" ht="154" x14ac:dyDescent="0.15">
      <c r="A511" s="302" t="s">
        <v>1257</v>
      </c>
      <c r="B511" s="213" t="s">
        <v>1337</v>
      </c>
      <c r="C511" s="213" t="s">
        <v>1394</v>
      </c>
      <c r="D511" s="172" t="s">
        <v>1161</v>
      </c>
      <c r="E511" s="174" t="s">
        <v>1144</v>
      </c>
      <c r="F511" s="209" t="s">
        <v>1144</v>
      </c>
      <c r="G511" s="576"/>
      <c r="H511" s="176" t="s">
        <v>52</v>
      </c>
      <c r="I511" s="176" t="s">
        <v>40</v>
      </c>
      <c r="J511" s="177" t="s">
        <v>530</v>
      </c>
      <c r="K511" s="178" t="s">
        <v>77</v>
      </c>
      <c r="L511" s="178"/>
      <c r="M511" s="178" t="s">
        <v>421</v>
      </c>
      <c r="N511" s="209" t="s">
        <v>1144</v>
      </c>
      <c r="O511" s="177"/>
      <c r="P511" s="179"/>
      <c r="Q511" s="177"/>
      <c r="R511" s="172" t="s">
        <v>1686</v>
      </c>
      <c r="S511" s="466" t="s">
        <v>1933</v>
      </c>
      <c r="T511" s="405">
        <v>477810.4</v>
      </c>
      <c r="U511" s="350">
        <f t="shared" si="60"/>
        <v>0.15927013333333334</v>
      </c>
      <c r="V511" s="384"/>
      <c r="W511" s="401">
        <v>477810.4</v>
      </c>
      <c r="X511" s="384"/>
      <c r="Y511" s="384"/>
      <c r="Z511" s="352"/>
      <c r="AA511" s="358" t="s">
        <v>1450</v>
      </c>
      <c r="AB511" s="270" t="s">
        <v>1450</v>
      </c>
      <c r="AC511" s="354" t="s">
        <v>418</v>
      </c>
      <c r="AD511" s="354" t="s">
        <v>418</v>
      </c>
      <c r="AE511" s="354" t="s">
        <v>1936</v>
      </c>
      <c r="AF511" s="354" t="s">
        <v>2063</v>
      </c>
      <c r="AG511" s="354"/>
      <c r="AH511" s="270" t="s">
        <v>37</v>
      </c>
      <c r="AI511" s="270" t="s">
        <v>2017</v>
      </c>
      <c r="AJ511" s="270">
        <v>2022</v>
      </c>
      <c r="AK511" s="270" t="s">
        <v>1937</v>
      </c>
      <c r="AL511" s="270" t="s">
        <v>1450</v>
      </c>
      <c r="AM511" s="270" t="s">
        <v>74</v>
      </c>
      <c r="AN511" s="270" t="s">
        <v>383</v>
      </c>
      <c r="AO511" s="270" t="s">
        <v>426</v>
      </c>
      <c r="AP511" s="270" t="s">
        <v>1996</v>
      </c>
      <c r="AQ511" s="354" t="s">
        <v>2003</v>
      </c>
      <c r="AR511" s="354" t="s">
        <v>42</v>
      </c>
      <c r="AS511" s="405">
        <v>477810.4</v>
      </c>
      <c r="AT511" s="360" t="s">
        <v>2574</v>
      </c>
      <c r="AU511" s="54"/>
      <c r="AV511" s="54"/>
    </row>
    <row r="512" spans="1:48" s="40" customFormat="1" ht="154" x14ac:dyDescent="0.15">
      <c r="A512" s="302" t="s">
        <v>1257</v>
      </c>
      <c r="B512" s="213" t="s">
        <v>1337</v>
      </c>
      <c r="C512" s="213" t="s">
        <v>1394</v>
      </c>
      <c r="D512" s="172" t="s">
        <v>1161</v>
      </c>
      <c r="E512" s="174" t="s">
        <v>1144</v>
      </c>
      <c r="F512" s="209" t="s">
        <v>1144</v>
      </c>
      <c r="G512" s="576"/>
      <c r="H512" s="176" t="s">
        <v>52</v>
      </c>
      <c r="I512" s="176" t="s">
        <v>40</v>
      </c>
      <c r="J512" s="177" t="s">
        <v>530</v>
      </c>
      <c r="K512" s="178" t="s">
        <v>77</v>
      </c>
      <c r="L512" s="178"/>
      <c r="M512" s="178" t="s">
        <v>421</v>
      </c>
      <c r="N512" s="209" t="s">
        <v>1144</v>
      </c>
      <c r="O512" s="177"/>
      <c r="P512" s="179"/>
      <c r="Q512" s="177"/>
      <c r="R512" s="172" t="s">
        <v>1686</v>
      </c>
      <c r="S512" s="465" t="s">
        <v>1018</v>
      </c>
      <c r="T512" s="349">
        <v>0</v>
      </c>
      <c r="U512" s="350">
        <f t="shared" si="60"/>
        <v>0</v>
      </c>
      <c r="V512" s="406"/>
      <c r="W512" s="384"/>
      <c r="X512" s="384"/>
      <c r="Y512" s="384"/>
      <c r="Z512" s="352"/>
      <c r="AA512" s="270" t="s">
        <v>1625</v>
      </c>
      <c r="AB512" s="374">
        <v>230000</v>
      </c>
      <c r="AC512" s="354" t="s">
        <v>418</v>
      </c>
      <c r="AD512" s="354" t="s">
        <v>418</v>
      </c>
      <c r="AE512" s="354" t="s">
        <v>1017</v>
      </c>
      <c r="AF512" s="354" t="s">
        <v>2065</v>
      </c>
      <c r="AG512" s="354"/>
      <c r="AH512" s="270" t="s">
        <v>41</v>
      </c>
      <c r="AI512" s="270"/>
      <c r="AJ512" s="270"/>
      <c r="AK512" s="270" t="s">
        <v>1094</v>
      </c>
      <c r="AL512" s="270" t="s">
        <v>1445</v>
      </c>
      <c r="AM512" s="270" t="s">
        <v>74</v>
      </c>
      <c r="AN512" s="270"/>
      <c r="AO512" s="270"/>
      <c r="AP512" s="270" t="s">
        <v>1094</v>
      </c>
      <c r="AQ512" s="354" t="s">
        <v>2003</v>
      </c>
      <c r="AR512" s="354" t="s">
        <v>42</v>
      </c>
      <c r="AS512" s="349">
        <v>0</v>
      </c>
      <c r="AT512" s="360" t="s">
        <v>927</v>
      </c>
      <c r="AU512" s="54"/>
      <c r="AV512" s="54"/>
    </row>
    <row r="513" spans="1:48" s="40" customFormat="1" ht="154" x14ac:dyDescent="0.15">
      <c r="A513" s="302" t="s">
        <v>1257</v>
      </c>
      <c r="B513" s="213" t="s">
        <v>1337</v>
      </c>
      <c r="C513" s="213" t="s">
        <v>1394</v>
      </c>
      <c r="D513" s="172" t="s">
        <v>1161</v>
      </c>
      <c r="E513" s="174" t="s">
        <v>1144</v>
      </c>
      <c r="F513" s="209" t="s">
        <v>1144</v>
      </c>
      <c r="G513" s="576"/>
      <c r="H513" s="176" t="s">
        <v>52</v>
      </c>
      <c r="I513" s="176" t="s">
        <v>40</v>
      </c>
      <c r="J513" s="177" t="s">
        <v>530</v>
      </c>
      <c r="K513" s="178" t="s">
        <v>77</v>
      </c>
      <c r="L513" s="178" t="s">
        <v>77</v>
      </c>
      <c r="M513" s="178" t="s">
        <v>421</v>
      </c>
      <c r="N513" s="209" t="s">
        <v>1144</v>
      </c>
      <c r="O513" s="177"/>
      <c r="P513" s="179"/>
      <c r="Q513" s="177" t="s">
        <v>155</v>
      </c>
      <c r="R513" s="172" t="s">
        <v>1686</v>
      </c>
      <c r="S513" s="466" t="s">
        <v>330</v>
      </c>
      <c r="T513" s="356">
        <v>82610.840385149917</v>
      </c>
      <c r="U513" s="350">
        <f t="shared" si="60"/>
        <v>2.7536946795049973E-2</v>
      </c>
      <c r="V513" s="357">
        <v>82610.840385149917</v>
      </c>
      <c r="W513" s="371"/>
      <c r="X513" s="352"/>
      <c r="Y513" s="351"/>
      <c r="Z513" s="352"/>
      <c r="AA513" s="358" t="s">
        <v>1450</v>
      </c>
      <c r="AB513" s="270" t="s">
        <v>1450</v>
      </c>
      <c r="AC513" s="354" t="s">
        <v>418</v>
      </c>
      <c r="AD513" s="354" t="s">
        <v>418</v>
      </c>
      <c r="AE513" s="354" t="s">
        <v>335</v>
      </c>
      <c r="AF513" s="354" t="s">
        <v>2063</v>
      </c>
      <c r="AG513" s="354"/>
      <c r="AH513" s="270" t="s">
        <v>37</v>
      </c>
      <c r="AI513" s="270" t="s">
        <v>2017</v>
      </c>
      <c r="AJ513" s="270">
        <v>2021</v>
      </c>
      <c r="AK513" s="270" t="s">
        <v>331</v>
      </c>
      <c r="AL513" s="270" t="s">
        <v>1450</v>
      </c>
      <c r="AM513" s="270" t="s">
        <v>74</v>
      </c>
      <c r="AN513" s="270" t="s">
        <v>334</v>
      </c>
      <c r="AO513" s="270" t="s">
        <v>426</v>
      </c>
      <c r="AP513" s="270" t="s">
        <v>1997</v>
      </c>
      <c r="AQ513" s="354" t="s">
        <v>2068</v>
      </c>
      <c r="AR513" s="354" t="s">
        <v>42</v>
      </c>
      <c r="AS513" s="356">
        <v>82610.840385149917</v>
      </c>
      <c r="AT513" s="360" t="s">
        <v>333</v>
      </c>
      <c r="AU513" s="54"/>
      <c r="AV513" s="54"/>
    </row>
    <row r="514" spans="1:48" s="40" customFormat="1" ht="154" x14ac:dyDescent="0.15">
      <c r="A514" s="303" t="s">
        <v>1257</v>
      </c>
      <c r="B514" s="214" t="s">
        <v>1337</v>
      </c>
      <c r="C514" s="214" t="s">
        <v>1394</v>
      </c>
      <c r="D514" s="428" t="s">
        <v>1161</v>
      </c>
      <c r="E514" s="209" t="s">
        <v>1144</v>
      </c>
      <c r="F514" s="209" t="s">
        <v>1144</v>
      </c>
      <c r="G514" s="578"/>
      <c r="H514" s="176" t="s">
        <v>52</v>
      </c>
      <c r="I514" s="176" t="s">
        <v>40</v>
      </c>
      <c r="J514" s="177" t="s">
        <v>530</v>
      </c>
      <c r="K514" s="178" t="s">
        <v>77</v>
      </c>
      <c r="L514" s="178" t="s">
        <v>77</v>
      </c>
      <c r="M514" s="178" t="s">
        <v>421</v>
      </c>
      <c r="N514" s="209" t="s">
        <v>1144</v>
      </c>
      <c r="O514" s="177"/>
      <c r="P514" s="179"/>
      <c r="Q514" s="177" t="s">
        <v>155</v>
      </c>
      <c r="R514" s="428" t="s">
        <v>1686</v>
      </c>
      <c r="S514" s="466" t="s">
        <v>1929</v>
      </c>
      <c r="T514" s="356">
        <v>2205799.62</v>
      </c>
      <c r="U514" s="350">
        <f t="shared" si="60"/>
        <v>0.73526654000000002</v>
      </c>
      <c r="V514" s="357"/>
      <c r="W514" s="352">
        <v>468527.19</v>
      </c>
      <c r="X514" s="362"/>
      <c r="Y514" s="351"/>
      <c r="Z514" s="352"/>
      <c r="AA514" s="358" t="s">
        <v>1450</v>
      </c>
      <c r="AB514" s="270" t="s">
        <v>1450</v>
      </c>
      <c r="AC514" s="354" t="s">
        <v>418</v>
      </c>
      <c r="AD514" s="354" t="s">
        <v>418</v>
      </c>
      <c r="AE514" s="354" t="s">
        <v>1930</v>
      </c>
      <c r="AF514" s="354" t="s">
        <v>2063</v>
      </c>
      <c r="AG514" s="354"/>
      <c r="AH514" s="270" t="s">
        <v>35</v>
      </c>
      <c r="AI514" s="270" t="s">
        <v>2017</v>
      </c>
      <c r="AJ514" s="270">
        <v>2023</v>
      </c>
      <c r="AK514" s="270" t="s">
        <v>1931</v>
      </c>
      <c r="AL514" s="270" t="s">
        <v>1450</v>
      </c>
      <c r="AM514" s="270" t="s">
        <v>74</v>
      </c>
      <c r="AN514" s="270" t="s">
        <v>1890</v>
      </c>
      <c r="AO514" s="270" t="s">
        <v>531</v>
      </c>
      <c r="AP514" s="270" t="s">
        <v>531</v>
      </c>
      <c r="AQ514" s="354" t="s">
        <v>2003</v>
      </c>
      <c r="AR514" s="354" t="s">
        <v>42</v>
      </c>
      <c r="AS514" s="356">
        <v>2205799.62</v>
      </c>
      <c r="AT514" s="360" t="s">
        <v>1932</v>
      </c>
      <c r="AU514" s="54"/>
      <c r="AV514" s="54"/>
    </row>
    <row r="515" spans="1:48" s="40" customFormat="1" ht="119.25" customHeight="1" x14ac:dyDescent="0.15">
      <c r="A515" s="301" t="s">
        <v>1258</v>
      </c>
      <c r="B515" s="184" t="s">
        <v>1338</v>
      </c>
      <c r="C515" s="177" t="s">
        <v>1395</v>
      </c>
      <c r="D515" s="177" t="s">
        <v>1144</v>
      </c>
      <c r="E515" s="176" t="s">
        <v>1144</v>
      </c>
      <c r="F515" s="209" t="s">
        <v>1144</v>
      </c>
      <c r="G515" s="575">
        <v>8000000</v>
      </c>
      <c r="H515" s="176" t="s">
        <v>55</v>
      </c>
      <c r="I515" s="176" t="s">
        <v>40</v>
      </c>
      <c r="J515" s="177" t="s">
        <v>124</v>
      </c>
      <c r="K515" s="178" t="s">
        <v>421</v>
      </c>
      <c r="L515" s="178"/>
      <c r="M515" s="178" t="s">
        <v>421</v>
      </c>
      <c r="N515" s="209" t="s">
        <v>1144</v>
      </c>
      <c r="O515" s="177"/>
      <c r="P515" s="429" t="s">
        <v>1136</v>
      </c>
      <c r="Q515" s="177" t="s">
        <v>508</v>
      </c>
      <c r="R515" s="184" t="s">
        <v>1687</v>
      </c>
      <c r="S515" s="471" t="s">
        <v>1439</v>
      </c>
      <c r="T515" s="356">
        <v>11465359.27</v>
      </c>
      <c r="U515" s="350">
        <f>T515/$G$515</f>
        <v>1.4331699087500001</v>
      </c>
      <c r="V515" s="377"/>
      <c r="W515" s="351"/>
      <c r="X515" s="352"/>
      <c r="Y515" s="351"/>
      <c r="Z515" s="352"/>
      <c r="AA515" s="368" t="s">
        <v>1601</v>
      </c>
      <c r="AB515" s="380">
        <v>320000</v>
      </c>
      <c r="AC515" s="354" t="s">
        <v>413</v>
      </c>
      <c r="AD515" s="354" t="s">
        <v>1103</v>
      </c>
      <c r="AE515" s="270" t="s">
        <v>247</v>
      </c>
      <c r="AF515" s="354" t="s">
        <v>2063</v>
      </c>
      <c r="AG515" s="354"/>
      <c r="AH515" s="270" t="s">
        <v>39</v>
      </c>
      <c r="AI515" s="270"/>
      <c r="AJ515" s="270"/>
      <c r="AK515" s="270" t="s">
        <v>1094</v>
      </c>
      <c r="AL515" s="270" t="s">
        <v>1446</v>
      </c>
      <c r="AM515" s="270" t="s">
        <v>75</v>
      </c>
      <c r="AN515" s="270" t="s">
        <v>1441</v>
      </c>
      <c r="AO515" s="270"/>
      <c r="AP515" s="270" t="s">
        <v>1094</v>
      </c>
      <c r="AQ515" s="354" t="s">
        <v>2068</v>
      </c>
      <c r="AR515" s="354" t="s">
        <v>2619</v>
      </c>
      <c r="AS515" s="356">
        <v>11465359.27</v>
      </c>
      <c r="AT515" s="360" t="s">
        <v>1440</v>
      </c>
      <c r="AU515" s="54"/>
      <c r="AV515" s="54"/>
    </row>
    <row r="516" spans="1:48" s="40" customFormat="1" ht="119.25" customHeight="1" x14ac:dyDescent="0.15">
      <c r="A516" s="302" t="s">
        <v>1258</v>
      </c>
      <c r="B516" s="213" t="s">
        <v>1338</v>
      </c>
      <c r="C516" s="274" t="s">
        <v>1395</v>
      </c>
      <c r="D516" s="177" t="s">
        <v>1144</v>
      </c>
      <c r="E516" s="176" t="s">
        <v>1144</v>
      </c>
      <c r="F516" s="209" t="s">
        <v>1144</v>
      </c>
      <c r="G516" s="576"/>
      <c r="H516" s="176" t="s">
        <v>55</v>
      </c>
      <c r="I516" s="176" t="s">
        <v>40</v>
      </c>
      <c r="J516" s="177" t="s">
        <v>124</v>
      </c>
      <c r="K516" s="178" t="s">
        <v>421</v>
      </c>
      <c r="L516" s="178"/>
      <c r="M516" s="178" t="s">
        <v>421</v>
      </c>
      <c r="N516" s="209" t="s">
        <v>1144</v>
      </c>
      <c r="O516" s="177"/>
      <c r="P516" s="429"/>
      <c r="Q516" s="177" t="s">
        <v>1723</v>
      </c>
      <c r="R516" s="172" t="s">
        <v>1687</v>
      </c>
      <c r="S516" s="471" t="s">
        <v>1722</v>
      </c>
      <c r="T516" s="356">
        <v>0</v>
      </c>
      <c r="U516" s="350">
        <f t="shared" ref="U516" si="68">T516/$G$515</f>
        <v>0</v>
      </c>
      <c r="V516" s="382"/>
      <c r="W516" s="351"/>
      <c r="X516" s="352"/>
      <c r="Y516" s="351"/>
      <c r="Z516" s="352"/>
      <c r="AA516" s="368" t="s">
        <v>1724</v>
      </c>
      <c r="AB516" s="380">
        <v>600000</v>
      </c>
      <c r="AC516" s="354" t="s">
        <v>413</v>
      </c>
      <c r="AD516" s="354" t="s">
        <v>1103</v>
      </c>
      <c r="AE516" s="270" t="s">
        <v>247</v>
      </c>
      <c r="AF516" s="354" t="s">
        <v>2063</v>
      </c>
      <c r="AG516" s="354"/>
      <c r="AH516" s="270" t="s">
        <v>41</v>
      </c>
      <c r="AI516" s="270"/>
      <c r="AJ516" s="270"/>
      <c r="AK516" s="270" t="s">
        <v>1094</v>
      </c>
      <c r="AL516" s="270" t="s">
        <v>1445</v>
      </c>
      <c r="AM516" s="270" t="s">
        <v>75</v>
      </c>
      <c r="AN516" s="270"/>
      <c r="AO516" s="270"/>
      <c r="AP516" s="270" t="s">
        <v>1094</v>
      </c>
      <c r="AQ516" s="354"/>
      <c r="AR516" s="354" t="s">
        <v>2619</v>
      </c>
      <c r="AS516" s="356">
        <v>0</v>
      </c>
      <c r="AT516" s="360" t="s">
        <v>1725</v>
      </c>
      <c r="AU516" s="54"/>
      <c r="AV516" s="54"/>
    </row>
    <row r="517" spans="1:48" s="40" customFormat="1" ht="119.25" customHeight="1" x14ac:dyDescent="0.15">
      <c r="A517" s="302" t="s">
        <v>1258</v>
      </c>
      <c r="B517" s="213" t="s">
        <v>1338</v>
      </c>
      <c r="C517" s="274" t="s">
        <v>1395</v>
      </c>
      <c r="D517" s="177" t="s">
        <v>1144</v>
      </c>
      <c r="E517" s="176" t="s">
        <v>1144</v>
      </c>
      <c r="F517" s="209" t="s">
        <v>1144</v>
      </c>
      <c r="G517" s="576"/>
      <c r="H517" s="176" t="s">
        <v>55</v>
      </c>
      <c r="I517" s="176" t="s">
        <v>40</v>
      </c>
      <c r="J517" s="177" t="s">
        <v>124</v>
      </c>
      <c r="K517" s="178" t="s">
        <v>421</v>
      </c>
      <c r="L517" s="178"/>
      <c r="M517" s="178" t="s">
        <v>421</v>
      </c>
      <c r="N517" s="209" t="s">
        <v>1144</v>
      </c>
      <c r="O517" s="177"/>
      <c r="P517" s="429"/>
      <c r="Q517" s="177" t="s">
        <v>1723</v>
      </c>
      <c r="R517" s="172" t="s">
        <v>1687</v>
      </c>
      <c r="S517" s="471" t="s">
        <v>2188</v>
      </c>
      <c r="T517" s="356">
        <v>7630000</v>
      </c>
      <c r="U517" s="350">
        <f t="shared" ref="U517:U518" si="69">T517/$G$515</f>
        <v>0.95374999999999999</v>
      </c>
      <c r="V517" s="382"/>
      <c r="W517" s="351"/>
      <c r="X517" s="352"/>
      <c r="Y517" s="351"/>
      <c r="Z517" s="352"/>
      <c r="AA517" s="358" t="s">
        <v>1450</v>
      </c>
      <c r="AB517" s="368" t="s">
        <v>1450</v>
      </c>
      <c r="AC517" s="354" t="s">
        <v>413</v>
      </c>
      <c r="AD517" s="354" t="s">
        <v>1103</v>
      </c>
      <c r="AE517" s="270" t="s">
        <v>247</v>
      </c>
      <c r="AF517" s="354" t="s">
        <v>2063</v>
      </c>
      <c r="AG517" s="354"/>
      <c r="AH517" s="270" t="s">
        <v>35</v>
      </c>
      <c r="AI517" s="270">
        <v>2022</v>
      </c>
      <c r="AJ517" s="270">
        <v>2026</v>
      </c>
      <c r="AK517" s="270" t="s">
        <v>2193</v>
      </c>
      <c r="AL517" s="270"/>
      <c r="AM517" s="270" t="s">
        <v>75</v>
      </c>
      <c r="AN517" s="270" t="s">
        <v>2191</v>
      </c>
      <c r="AO517" s="270" t="s">
        <v>426</v>
      </c>
      <c r="AP517" s="270" t="s">
        <v>1997</v>
      </c>
      <c r="AQ517" s="354" t="s">
        <v>2068</v>
      </c>
      <c r="AR517" s="354" t="s">
        <v>2619</v>
      </c>
      <c r="AS517" s="356">
        <v>7630000</v>
      </c>
      <c r="AT517" s="360" t="s">
        <v>2192</v>
      </c>
      <c r="AU517" s="54"/>
      <c r="AV517" s="54"/>
    </row>
    <row r="518" spans="1:48" s="40" customFormat="1" ht="24.75" customHeight="1" x14ac:dyDescent="0.15">
      <c r="A518" s="302" t="s">
        <v>1258</v>
      </c>
      <c r="B518" s="214" t="s">
        <v>1338</v>
      </c>
      <c r="C518" s="177" t="s">
        <v>1396</v>
      </c>
      <c r="D518" s="177" t="s">
        <v>1162</v>
      </c>
      <c r="E518" s="176" t="s">
        <v>1144</v>
      </c>
      <c r="F518" s="209" t="s">
        <v>1144</v>
      </c>
      <c r="G518" s="207">
        <v>8000000</v>
      </c>
      <c r="H518" s="176" t="s">
        <v>55</v>
      </c>
      <c r="I518" s="176" t="s">
        <v>40</v>
      </c>
      <c r="J518" s="177" t="s">
        <v>124</v>
      </c>
      <c r="K518" s="178" t="s">
        <v>421</v>
      </c>
      <c r="L518" s="178"/>
      <c r="M518" s="178" t="s">
        <v>421</v>
      </c>
      <c r="N518" s="209" t="s">
        <v>1144</v>
      </c>
      <c r="O518" s="177"/>
      <c r="P518" s="429"/>
      <c r="Q518" s="177"/>
      <c r="R518" s="172" t="s">
        <v>1687</v>
      </c>
      <c r="S518" s="465" t="s">
        <v>1497</v>
      </c>
      <c r="T518" s="356">
        <v>0</v>
      </c>
      <c r="U518" s="350">
        <f t="shared" si="69"/>
        <v>0</v>
      </c>
      <c r="V518" s="367"/>
      <c r="W518" s="351"/>
      <c r="X518" s="352"/>
      <c r="Y518" s="351"/>
      <c r="Z518" s="352"/>
      <c r="AA518" s="270" t="s">
        <v>1519</v>
      </c>
      <c r="AB518" s="368" t="s">
        <v>1450</v>
      </c>
      <c r="AC518" s="354" t="s">
        <v>1094</v>
      </c>
      <c r="AD518" s="354" t="s">
        <v>1094</v>
      </c>
      <c r="AE518" s="354" t="s">
        <v>1537</v>
      </c>
      <c r="AF518" s="354" t="s">
        <v>1094</v>
      </c>
      <c r="AG518" s="354"/>
      <c r="AH518" s="270" t="s">
        <v>1094</v>
      </c>
      <c r="AI518" s="270"/>
      <c r="AJ518" s="270"/>
      <c r="AK518" s="270" t="s">
        <v>1094</v>
      </c>
      <c r="AL518" s="270" t="s">
        <v>1450</v>
      </c>
      <c r="AM518" s="270" t="s">
        <v>1094</v>
      </c>
      <c r="AN518" s="270"/>
      <c r="AO518" s="270"/>
      <c r="AP518" s="270" t="s">
        <v>1094</v>
      </c>
      <c r="AQ518" s="354"/>
      <c r="AR518" s="354"/>
      <c r="AS518" s="356"/>
      <c r="AT518" s="360"/>
      <c r="AU518" s="54"/>
      <c r="AV518" s="54"/>
    </row>
    <row r="519" spans="1:48" s="40" customFormat="1" ht="26" customHeight="1" x14ac:dyDescent="0.15">
      <c r="A519" s="302" t="s">
        <v>1258</v>
      </c>
      <c r="B519" s="184" t="s">
        <v>1339</v>
      </c>
      <c r="C519" s="184" t="s">
        <v>1397</v>
      </c>
      <c r="D519" s="184" t="s">
        <v>1144</v>
      </c>
      <c r="E519" s="182" t="s">
        <v>1144</v>
      </c>
      <c r="F519" s="209" t="s">
        <v>1144</v>
      </c>
      <c r="G519" s="575">
        <v>28000000</v>
      </c>
      <c r="H519" s="176" t="s">
        <v>55</v>
      </c>
      <c r="I519" s="176" t="s">
        <v>40</v>
      </c>
      <c r="J519" s="177" t="s">
        <v>124</v>
      </c>
      <c r="K519" s="178" t="s">
        <v>421</v>
      </c>
      <c r="L519" s="178" t="s">
        <v>421</v>
      </c>
      <c r="M519" s="178" t="s">
        <v>421</v>
      </c>
      <c r="N519" s="209" t="s">
        <v>1144</v>
      </c>
      <c r="O519" s="177"/>
      <c r="P519" s="429" t="s">
        <v>1137</v>
      </c>
      <c r="Q519" s="177" t="s">
        <v>467</v>
      </c>
      <c r="R519" s="172" t="s">
        <v>1687</v>
      </c>
      <c r="S519" s="467" t="s">
        <v>468</v>
      </c>
      <c r="T519" s="356">
        <v>27893729.68</v>
      </c>
      <c r="U519" s="350">
        <f>T519/$G$519</f>
        <v>0.99620463142857141</v>
      </c>
      <c r="V519" s="351"/>
      <c r="W519" s="371"/>
      <c r="X519" s="352"/>
      <c r="Y519" s="351"/>
      <c r="Z519" s="352"/>
      <c r="AA519" s="358" t="s">
        <v>1450</v>
      </c>
      <c r="AB519" s="270" t="s">
        <v>1450</v>
      </c>
      <c r="AC519" s="354" t="s">
        <v>413</v>
      </c>
      <c r="AD519" s="354" t="s">
        <v>1103</v>
      </c>
      <c r="AE519" s="354" t="s">
        <v>366</v>
      </c>
      <c r="AF519" s="354" t="s">
        <v>2063</v>
      </c>
      <c r="AG519" s="354"/>
      <c r="AH519" s="270" t="s">
        <v>35</v>
      </c>
      <c r="AI519" s="270" t="s">
        <v>2017</v>
      </c>
      <c r="AJ519" s="270">
        <v>2025</v>
      </c>
      <c r="AK519" s="270" t="s">
        <v>471</v>
      </c>
      <c r="AL519" s="270" t="s">
        <v>1450</v>
      </c>
      <c r="AM519" s="270" t="s">
        <v>75</v>
      </c>
      <c r="AN519" s="270" t="s">
        <v>469</v>
      </c>
      <c r="AO519" s="270" t="s">
        <v>424</v>
      </c>
      <c r="AP519" s="270" t="s">
        <v>1997</v>
      </c>
      <c r="AQ519" s="354" t="s">
        <v>2068</v>
      </c>
      <c r="AR519" s="354" t="s">
        <v>2619</v>
      </c>
      <c r="AS519" s="356">
        <v>27893729.68</v>
      </c>
      <c r="AT519" s="360" t="s">
        <v>470</v>
      </c>
      <c r="AU519" s="54"/>
      <c r="AV519" s="54"/>
    </row>
    <row r="520" spans="1:48" s="40" customFormat="1" ht="38.25" customHeight="1" x14ac:dyDescent="0.15">
      <c r="A520" s="302" t="s">
        <v>1258</v>
      </c>
      <c r="B520" s="213" t="s">
        <v>1339</v>
      </c>
      <c r="C520" s="213" t="s">
        <v>1397</v>
      </c>
      <c r="D520" s="172" t="s">
        <v>1144</v>
      </c>
      <c r="E520" s="174" t="s">
        <v>1144</v>
      </c>
      <c r="F520" s="209" t="s">
        <v>1144</v>
      </c>
      <c r="G520" s="576"/>
      <c r="H520" s="176" t="s">
        <v>55</v>
      </c>
      <c r="I520" s="176" t="s">
        <v>40</v>
      </c>
      <c r="J520" s="177" t="s">
        <v>124</v>
      </c>
      <c r="K520" s="178" t="s">
        <v>421</v>
      </c>
      <c r="L520" s="178"/>
      <c r="M520" s="178" t="s">
        <v>421</v>
      </c>
      <c r="N520" s="209" t="s">
        <v>1144</v>
      </c>
      <c r="O520" s="177"/>
      <c r="P520" s="429"/>
      <c r="Q520" s="177"/>
      <c r="R520" s="172" t="s">
        <v>1687</v>
      </c>
      <c r="S520" s="465" t="s">
        <v>1663</v>
      </c>
      <c r="T520" s="349">
        <v>0</v>
      </c>
      <c r="U520" s="350">
        <f t="shared" ref="U520:U543" si="70">T520/$G$519</f>
        <v>0</v>
      </c>
      <c r="V520" s="382"/>
      <c r="W520" s="351"/>
      <c r="X520" s="352"/>
      <c r="Y520" s="351"/>
      <c r="Z520" s="352"/>
      <c r="AA520" s="270" t="s">
        <v>1665</v>
      </c>
      <c r="AB520" s="374">
        <v>250000</v>
      </c>
      <c r="AC520" s="354" t="s">
        <v>413</v>
      </c>
      <c r="AD520" s="354" t="s">
        <v>1103</v>
      </c>
      <c r="AE520" s="354" t="s">
        <v>366</v>
      </c>
      <c r="AF520" s="354" t="s">
        <v>2063</v>
      </c>
      <c r="AG520" s="354"/>
      <c r="AH520" s="270" t="s">
        <v>41</v>
      </c>
      <c r="AI520" s="270"/>
      <c r="AJ520" s="270"/>
      <c r="AK520" s="270" t="s">
        <v>1094</v>
      </c>
      <c r="AL520" s="270" t="s">
        <v>1445</v>
      </c>
      <c r="AM520" s="270" t="s">
        <v>74</v>
      </c>
      <c r="AN520" s="270" t="s">
        <v>469</v>
      </c>
      <c r="AO520" s="270"/>
      <c r="AP520" s="270" t="s">
        <v>1094</v>
      </c>
      <c r="AQ520" s="354" t="s">
        <v>2067</v>
      </c>
      <c r="AR520" s="354" t="s">
        <v>2619</v>
      </c>
      <c r="AS520" s="349">
        <v>0</v>
      </c>
      <c r="AT520" s="360"/>
      <c r="AU520" s="54"/>
      <c r="AV520" s="54"/>
    </row>
    <row r="521" spans="1:48" s="40" customFormat="1" ht="38.25" customHeight="1" x14ac:dyDescent="0.15">
      <c r="A521" s="302" t="s">
        <v>1258</v>
      </c>
      <c r="B521" s="213" t="s">
        <v>1339</v>
      </c>
      <c r="C521" s="213" t="s">
        <v>1397</v>
      </c>
      <c r="D521" s="172" t="s">
        <v>1144</v>
      </c>
      <c r="E521" s="174" t="s">
        <v>1144</v>
      </c>
      <c r="F521" s="209" t="s">
        <v>1144</v>
      </c>
      <c r="G521" s="576"/>
      <c r="H521" s="176" t="s">
        <v>55</v>
      </c>
      <c r="I521" s="176" t="s">
        <v>40</v>
      </c>
      <c r="J521" s="177" t="s">
        <v>124</v>
      </c>
      <c r="K521" s="178" t="s">
        <v>421</v>
      </c>
      <c r="L521" s="178"/>
      <c r="M521" s="178" t="s">
        <v>421</v>
      </c>
      <c r="N521" s="209" t="s">
        <v>1144</v>
      </c>
      <c r="O521" s="177"/>
      <c r="P521" s="429"/>
      <c r="Q521" s="177"/>
      <c r="R521" s="172" t="s">
        <v>1687</v>
      </c>
      <c r="S521" s="466" t="s">
        <v>614</v>
      </c>
      <c r="T521" s="356">
        <v>309972.7604410713</v>
      </c>
      <c r="U521" s="350">
        <f t="shared" si="70"/>
        <v>1.1070455730038261E-2</v>
      </c>
      <c r="V521" s="351">
        <v>309972.7604410713</v>
      </c>
      <c r="W521" s="371"/>
      <c r="X521" s="352"/>
      <c r="Y521" s="351"/>
      <c r="Z521" s="352"/>
      <c r="AA521" s="358" t="s">
        <v>1450</v>
      </c>
      <c r="AB521" s="270" t="s">
        <v>1450</v>
      </c>
      <c r="AC521" s="354" t="s">
        <v>413</v>
      </c>
      <c r="AD521" s="354" t="s">
        <v>1103</v>
      </c>
      <c r="AE521" s="354" t="s">
        <v>366</v>
      </c>
      <c r="AF521" s="354" t="s">
        <v>2063</v>
      </c>
      <c r="AG521" s="354"/>
      <c r="AH521" s="270" t="s">
        <v>33</v>
      </c>
      <c r="AI521" s="270">
        <v>2021</v>
      </c>
      <c r="AJ521" s="270">
        <v>2022</v>
      </c>
      <c r="AK521" s="270" t="s">
        <v>562</v>
      </c>
      <c r="AL521" s="270" t="s">
        <v>1450</v>
      </c>
      <c r="AM521" s="270" t="s">
        <v>75</v>
      </c>
      <c r="AN521" s="270" t="s">
        <v>623</v>
      </c>
      <c r="AO521" s="270" t="s">
        <v>531</v>
      </c>
      <c r="AP521" s="270" t="s">
        <v>531</v>
      </c>
      <c r="AQ521" s="354" t="s">
        <v>2068</v>
      </c>
      <c r="AR521" s="354" t="s">
        <v>2619</v>
      </c>
      <c r="AS521" s="356">
        <v>309972.7604410713</v>
      </c>
      <c r="AT521" s="360"/>
      <c r="AU521" s="54"/>
      <c r="AV521" s="54"/>
    </row>
    <row r="522" spans="1:48" s="40" customFormat="1" ht="38.25" customHeight="1" x14ac:dyDescent="0.15">
      <c r="A522" s="302" t="s">
        <v>1258</v>
      </c>
      <c r="B522" s="213" t="s">
        <v>1339</v>
      </c>
      <c r="C522" s="213" t="s">
        <v>1397</v>
      </c>
      <c r="D522" s="172" t="s">
        <v>1144</v>
      </c>
      <c r="E522" s="174" t="s">
        <v>1144</v>
      </c>
      <c r="F522" s="209" t="s">
        <v>1144</v>
      </c>
      <c r="G522" s="576"/>
      <c r="H522" s="176" t="s">
        <v>55</v>
      </c>
      <c r="I522" s="176" t="s">
        <v>40</v>
      </c>
      <c r="J522" s="177" t="s">
        <v>124</v>
      </c>
      <c r="K522" s="178" t="s">
        <v>421</v>
      </c>
      <c r="L522" s="178"/>
      <c r="M522" s="178" t="s">
        <v>421</v>
      </c>
      <c r="N522" s="209" t="s">
        <v>1144</v>
      </c>
      <c r="O522" s="177"/>
      <c r="P522" s="429"/>
      <c r="Q522" s="177"/>
      <c r="R522" s="172" t="s">
        <v>1687</v>
      </c>
      <c r="S522" s="466" t="s">
        <v>617</v>
      </c>
      <c r="T522" s="356">
        <v>1112478.5984215455</v>
      </c>
      <c r="U522" s="350">
        <f t="shared" si="70"/>
        <v>3.9731378515055198E-2</v>
      </c>
      <c r="V522" s="351">
        <v>1112478.5984215455</v>
      </c>
      <c r="W522" s="371"/>
      <c r="X522" s="352"/>
      <c r="Y522" s="351"/>
      <c r="Z522" s="352"/>
      <c r="AA522" s="358" t="s">
        <v>1450</v>
      </c>
      <c r="AB522" s="270" t="s">
        <v>1450</v>
      </c>
      <c r="AC522" s="354" t="s">
        <v>413</v>
      </c>
      <c r="AD522" s="354" t="s">
        <v>1103</v>
      </c>
      <c r="AE522" s="354" t="s">
        <v>366</v>
      </c>
      <c r="AF522" s="354" t="s">
        <v>2063</v>
      </c>
      <c r="AG522" s="354"/>
      <c r="AH522" s="270" t="s">
        <v>33</v>
      </c>
      <c r="AI522" s="270">
        <v>2021</v>
      </c>
      <c r="AJ522" s="270">
        <v>2022</v>
      </c>
      <c r="AK522" s="270" t="s">
        <v>562</v>
      </c>
      <c r="AL522" s="270" t="s">
        <v>1450</v>
      </c>
      <c r="AM522" s="270" t="s">
        <v>75</v>
      </c>
      <c r="AN522" s="270" t="s">
        <v>623</v>
      </c>
      <c r="AO522" s="270" t="s">
        <v>531</v>
      </c>
      <c r="AP522" s="270" t="s">
        <v>531</v>
      </c>
      <c r="AQ522" s="354" t="s">
        <v>2068</v>
      </c>
      <c r="AR522" s="354" t="s">
        <v>2619</v>
      </c>
      <c r="AS522" s="356">
        <v>1112478.5984215455</v>
      </c>
      <c r="AT522" s="360"/>
      <c r="AU522" s="54"/>
      <c r="AV522" s="54"/>
    </row>
    <row r="523" spans="1:48" s="40" customFormat="1" ht="38.25" customHeight="1" x14ac:dyDescent="0.15">
      <c r="A523" s="302" t="s">
        <v>1258</v>
      </c>
      <c r="B523" s="213" t="s">
        <v>1339</v>
      </c>
      <c r="C523" s="213" t="s">
        <v>1397</v>
      </c>
      <c r="D523" s="172" t="s">
        <v>1144</v>
      </c>
      <c r="E523" s="174" t="s">
        <v>1144</v>
      </c>
      <c r="F523" s="209" t="s">
        <v>1144</v>
      </c>
      <c r="G523" s="576"/>
      <c r="H523" s="176" t="s">
        <v>55</v>
      </c>
      <c r="I523" s="176" t="s">
        <v>40</v>
      </c>
      <c r="J523" s="177" t="s">
        <v>124</v>
      </c>
      <c r="K523" s="178" t="s">
        <v>421</v>
      </c>
      <c r="L523" s="178"/>
      <c r="M523" s="178" t="s">
        <v>421</v>
      </c>
      <c r="N523" s="209" t="s">
        <v>1144</v>
      </c>
      <c r="O523" s="177"/>
      <c r="P523" s="429"/>
      <c r="Q523" s="177"/>
      <c r="R523" s="172" t="s">
        <v>1687</v>
      </c>
      <c r="S523" s="465" t="s">
        <v>913</v>
      </c>
      <c r="T523" s="349">
        <v>0</v>
      </c>
      <c r="U523" s="350">
        <f t="shared" si="70"/>
        <v>0</v>
      </c>
      <c r="V523" s="377"/>
      <c r="W523" s="351"/>
      <c r="X523" s="352"/>
      <c r="Y523" s="351"/>
      <c r="Z523" s="352"/>
      <c r="AA523" s="270" t="s">
        <v>1550</v>
      </c>
      <c r="AB523" s="380">
        <v>300000</v>
      </c>
      <c r="AC523" s="354" t="s">
        <v>413</v>
      </c>
      <c r="AD523" s="354" t="s">
        <v>1103</v>
      </c>
      <c r="AE523" s="354" t="s">
        <v>398</v>
      </c>
      <c r="AF523" s="354" t="s">
        <v>2062</v>
      </c>
      <c r="AG523" s="354"/>
      <c r="AH523" s="270" t="s">
        <v>41</v>
      </c>
      <c r="AI523" s="270">
        <v>2021</v>
      </c>
      <c r="AJ523" s="270">
        <v>2025</v>
      </c>
      <c r="AK523" s="270" t="s">
        <v>926</v>
      </c>
      <c r="AL523" s="270" t="s">
        <v>1446</v>
      </c>
      <c r="AM523" s="270" t="s">
        <v>75</v>
      </c>
      <c r="AN523" s="270"/>
      <c r="AO523" s="270"/>
      <c r="AP523" s="270" t="s">
        <v>1094</v>
      </c>
      <c r="AQ523" s="354"/>
      <c r="AR523" s="354" t="s">
        <v>2619</v>
      </c>
      <c r="AS523" s="349">
        <v>0</v>
      </c>
      <c r="AT523" s="360" t="s">
        <v>927</v>
      </c>
      <c r="AU523" s="54"/>
      <c r="AV523" s="54"/>
    </row>
    <row r="524" spans="1:48" s="40" customFormat="1" ht="38.25" customHeight="1" x14ac:dyDescent="0.15">
      <c r="A524" s="302" t="s">
        <v>1258</v>
      </c>
      <c r="B524" s="213" t="s">
        <v>1339</v>
      </c>
      <c r="C524" s="213" t="s">
        <v>1397</v>
      </c>
      <c r="D524" s="172" t="s">
        <v>1144</v>
      </c>
      <c r="E524" s="174" t="s">
        <v>1144</v>
      </c>
      <c r="F524" s="209" t="s">
        <v>1144</v>
      </c>
      <c r="G524" s="576"/>
      <c r="H524" s="176" t="s">
        <v>55</v>
      </c>
      <c r="I524" s="176" t="s">
        <v>40</v>
      </c>
      <c r="J524" s="177" t="s">
        <v>124</v>
      </c>
      <c r="K524" s="178" t="s">
        <v>421</v>
      </c>
      <c r="L524" s="178"/>
      <c r="M524" s="178" t="s">
        <v>421</v>
      </c>
      <c r="N524" s="209" t="s">
        <v>1144</v>
      </c>
      <c r="O524" s="177"/>
      <c r="P524" s="429"/>
      <c r="Q524" s="177"/>
      <c r="R524" s="172" t="s">
        <v>1687</v>
      </c>
      <c r="S524" s="465" t="s">
        <v>914</v>
      </c>
      <c r="T524" s="349">
        <v>0</v>
      </c>
      <c r="U524" s="350">
        <f t="shared" si="70"/>
        <v>0</v>
      </c>
      <c r="V524" s="351"/>
      <c r="W524" s="351"/>
      <c r="X524" s="352"/>
      <c r="Y524" s="351"/>
      <c r="Z524" s="352"/>
      <c r="AA524" s="270" t="s">
        <v>1521</v>
      </c>
      <c r="AB524" s="353">
        <v>300000</v>
      </c>
      <c r="AC524" s="354" t="s">
        <v>413</v>
      </c>
      <c r="AD524" s="354" t="s">
        <v>1103</v>
      </c>
      <c r="AE524" s="354" t="s">
        <v>398</v>
      </c>
      <c r="AF524" s="354" t="s">
        <v>2062</v>
      </c>
      <c r="AG524" s="354"/>
      <c r="AH524" s="270" t="s">
        <v>41</v>
      </c>
      <c r="AI524" s="270">
        <v>2021</v>
      </c>
      <c r="AJ524" s="270">
        <v>2025</v>
      </c>
      <c r="AK524" s="270" t="s">
        <v>926</v>
      </c>
      <c r="AL524" s="270" t="s">
        <v>1446</v>
      </c>
      <c r="AM524" s="270" t="s">
        <v>75</v>
      </c>
      <c r="AN524" s="270"/>
      <c r="AO524" s="270"/>
      <c r="AP524" s="270" t="s">
        <v>1094</v>
      </c>
      <c r="AQ524" s="354"/>
      <c r="AR524" s="354" t="s">
        <v>2619</v>
      </c>
      <c r="AS524" s="349">
        <v>0</v>
      </c>
      <c r="AT524" s="360" t="s">
        <v>927</v>
      </c>
      <c r="AU524" s="54"/>
      <c r="AV524" s="54"/>
    </row>
    <row r="525" spans="1:48" s="40" customFormat="1" ht="38.25" customHeight="1" x14ac:dyDescent="0.15">
      <c r="A525" s="302" t="s">
        <v>1258</v>
      </c>
      <c r="B525" s="213" t="s">
        <v>1339</v>
      </c>
      <c r="C525" s="213" t="s">
        <v>1397</v>
      </c>
      <c r="D525" s="172" t="s">
        <v>1144</v>
      </c>
      <c r="E525" s="174" t="s">
        <v>1144</v>
      </c>
      <c r="F525" s="209" t="s">
        <v>1144</v>
      </c>
      <c r="G525" s="576"/>
      <c r="H525" s="176" t="s">
        <v>55</v>
      </c>
      <c r="I525" s="176" t="s">
        <v>40</v>
      </c>
      <c r="J525" s="177" t="s">
        <v>124</v>
      </c>
      <c r="K525" s="178" t="s">
        <v>421</v>
      </c>
      <c r="L525" s="178"/>
      <c r="M525" s="178" t="s">
        <v>421</v>
      </c>
      <c r="N525" s="209" t="s">
        <v>1144</v>
      </c>
      <c r="O525" s="177"/>
      <c r="P525" s="429"/>
      <c r="Q525" s="177"/>
      <c r="R525" s="172" t="s">
        <v>1687</v>
      </c>
      <c r="S525" s="465" t="s">
        <v>915</v>
      </c>
      <c r="T525" s="349">
        <v>0</v>
      </c>
      <c r="U525" s="350">
        <f t="shared" si="70"/>
        <v>0</v>
      </c>
      <c r="V525" s="351"/>
      <c r="W525" s="351"/>
      <c r="X525" s="352"/>
      <c r="Y525" s="351"/>
      <c r="Z525" s="352"/>
      <c r="AA525" s="270" t="s">
        <v>1598</v>
      </c>
      <c r="AB525" s="353">
        <v>300000</v>
      </c>
      <c r="AC525" s="354" t="s">
        <v>413</v>
      </c>
      <c r="AD525" s="354" t="s">
        <v>1103</v>
      </c>
      <c r="AE525" s="354" t="s">
        <v>877</v>
      </c>
      <c r="AF525" s="354" t="s">
        <v>2062</v>
      </c>
      <c r="AG525" s="354"/>
      <c r="AH525" s="270" t="s">
        <v>41</v>
      </c>
      <c r="AI525" s="270">
        <v>2021</v>
      </c>
      <c r="AJ525" s="270">
        <v>2025</v>
      </c>
      <c r="AK525" s="270" t="s">
        <v>926</v>
      </c>
      <c r="AL525" s="270" t="s">
        <v>1446</v>
      </c>
      <c r="AM525" s="270" t="s">
        <v>75</v>
      </c>
      <c r="AN525" s="270"/>
      <c r="AO525" s="270"/>
      <c r="AP525" s="270" t="s">
        <v>1094</v>
      </c>
      <c r="AQ525" s="354"/>
      <c r="AR525" s="354" t="s">
        <v>2619</v>
      </c>
      <c r="AS525" s="349">
        <v>0</v>
      </c>
      <c r="AT525" s="360" t="s">
        <v>927</v>
      </c>
      <c r="AU525" s="54"/>
      <c r="AV525" s="54"/>
    </row>
    <row r="526" spans="1:48" s="40" customFormat="1" ht="38.25" customHeight="1" x14ac:dyDescent="0.15">
      <c r="A526" s="302" t="s">
        <v>1258</v>
      </c>
      <c r="B526" s="213" t="s">
        <v>1339</v>
      </c>
      <c r="C526" s="213" t="s">
        <v>1397</v>
      </c>
      <c r="D526" s="172" t="s">
        <v>1144</v>
      </c>
      <c r="E526" s="174" t="s">
        <v>1144</v>
      </c>
      <c r="F526" s="209" t="s">
        <v>1144</v>
      </c>
      <c r="G526" s="576"/>
      <c r="H526" s="176" t="s">
        <v>55</v>
      </c>
      <c r="I526" s="176" t="s">
        <v>40</v>
      </c>
      <c r="J526" s="177" t="s">
        <v>124</v>
      </c>
      <c r="K526" s="178" t="s">
        <v>421</v>
      </c>
      <c r="L526" s="178"/>
      <c r="M526" s="178" t="s">
        <v>421</v>
      </c>
      <c r="N526" s="209" t="s">
        <v>1144</v>
      </c>
      <c r="O526" s="177"/>
      <c r="P526" s="429"/>
      <c r="Q526" s="177"/>
      <c r="R526" s="172" t="s">
        <v>1687</v>
      </c>
      <c r="S526" s="465" t="s">
        <v>916</v>
      </c>
      <c r="T526" s="349">
        <v>0</v>
      </c>
      <c r="U526" s="350">
        <f t="shared" si="70"/>
        <v>0</v>
      </c>
      <c r="V526" s="351"/>
      <c r="W526" s="351"/>
      <c r="X526" s="352"/>
      <c r="Y526" s="351"/>
      <c r="Z526" s="352"/>
      <c r="AA526" s="270" t="s">
        <v>1602</v>
      </c>
      <c r="AB526" s="353">
        <v>300000</v>
      </c>
      <c r="AC526" s="354" t="s">
        <v>413</v>
      </c>
      <c r="AD526" s="354" t="s">
        <v>1103</v>
      </c>
      <c r="AE526" s="354" t="s">
        <v>877</v>
      </c>
      <c r="AF526" s="354" t="s">
        <v>2062</v>
      </c>
      <c r="AG526" s="354"/>
      <c r="AH526" s="270" t="s">
        <v>41</v>
      </c>
      <c r="AI526" s="270">
        <v>2021</v>
      </c>
      <c r="AJ526" s="270">
        <v>2025</v>
      </c>
      <c r="AK526" s="270" t="s">
        <v>926</v>
      </c>
      <c r="AL526" s="270" t="s">
        <v>1446</v>
      </c>
      <c r="AM526" s="270" t="s">
        <v>75</v>
      </c>
      <c r="AN526" s="270"/>
      <c r="AO526" s="270"/>
      <c r="AP526" s="270" t="s">
        <v>1094</v>
      </c>
      <c r="AQ526" s="354"/>
      <c r="AR526" s="354" t="s">
        <v>2619</v>
      </c>
      <c r="AS526" s="349">
        <v>0</v>
      </c>
      <c r="AT526" s="360" t="s">
        <v>927</v>
      </c>
      <c r="AU526" s="54"/>
      <c r="AV526" s="54"/>
    </row>
    <row r="527" spans="1:48" s="40" customFormat="1" ht="38.25" customHeight="1" x14ac:dyDescent="0.15">
      <c r="A527" s="302" t="s">
        <v>1258</v>
      </c>
      <c r="B527" s="213" t="s">
        <v>1339</v>
      </c>
      <c r="C527" s="213" t="s">
        <v>1397</v>
      </c>
      <c r="D527" s="172" t="s">
        <v>1144</v>
      </c>
      <c r="E527" s="174" t="s">
        <v>1144</v>
      </c>
      <c r="F527" s="209" t="s">
        <v>1144</v>
      </c>
      <c r="G527" s="576"/>
      <c r="H527" s="176" t="s">
        <v>55</v>
      </c>
      <c r="I527" s="176" t="s">
        <v>40</v>
      </c>
      <c r="J527" s="177" t="s">
        <v>124</v>
      </c>
      <c r="K527" s="178" t="s">
        <v>421</v>
      </c>
      <c r="L527" s="178"/>
      <c r="M527" s="178" t="s">
        <v>421</v>
      </c>
      <c r="N527" s="209" t="s">
        <v>1144</v>
      </c>
      <c r="O527" s="177"/>
      <c r="P527" s="429"/>
      <c r="Q527" s="177"/>
      <c r="R527" s="172" t="s">
        <v>1687</v>
      </c>
      <c r="S527" s="465" t="s">
        <v>917</v>
      </c>
      <c r="T527" s="349">
        <v>0</v>
      </c>
      <c r="U527" s="350">
        <f t="shared" si="70"/>
        <v>0</v>
      </c>
      <c r="V527" s="351"/>
      <c r="W527" s="351"/>
      <c r="X527" s="352"/>
      <c r="Y527" s="351"/>
      <c r="Z527" s="352"/>
      <c r="AA527" s="270" t="s">
        <v>1550</v>
      </c>
      <c r="AB527" s="353">
        <v>300000</v>
      </c>
      <c r="AC527" s="354" t="s">
        <v>413</v>
      </c>
      <c r="AD527" s="354" t="s">
        <v>1103</v>
      </c>
      <c r="AE527" s="354" t="s">
        <v>912</v>
      </c>
      <c r="AF527" s="354" t="s">
        <v>2062</v>
      </c>
      <c r="AG527" s="354"/>
      <c r="AH527" s="270" t="s">
        <v>41</v>
      </c>
      <c r="AI527" s="270">
        <v>2021</v>
      </c>
      <c r="AJ527" s="270">
        <v>2025</v>
      </c>
      <c r="AK527" s="270" t="s">
        <v>926</v>
      </c>
      <c r="AL527" s="270" t="s">
        <v>1446</v>
      </c>
      <c r="AM527" s="270" t="s">
        <v>75</v>
      </c>
      <c r="AN527" s="270"/>
      <c r="AO527" s="270"/>
      <c r="AP527" s="270" t="s">
        <v>1094</v>
      </c>
      <c r="AQ527" s="354"/>
      <c r="AR527" s="354" t="s">
        <v>2619</v>
      </c>
      <c r="AS527" s="349">
        <v>0</v>
      </c>
      <c r="AT527" s="360" t="s">
        <v>927</v>
      </c>
      <c r="AU527" s="54"/>
      <c r="AV527" s="54"/>
    </row>
    <row r="528" spans="1:48" s="40" customFormat="1" ht="38.25" customHeight="1" x14ac:dyDescent="0.15">
      <c r="A528" s="302" t="s">
        <v>1258</v>
      </c>
      <c r="B528" s="213" t="s">
        <v>1339</v>
      </c>
      <c r="C528" s="213" t="s">
        <v>1397</v>
      </c>
      <c r="D528" s="172" t="s">
        <v>1144</v>
      </c>
      <c r="E528" s="174" t="s">
        <v>1144</v>
      </c>
      <c r="F528" s="209" t="s">
        <v>1144</v>
      </c>
      <c r="G528" s="576"/>
      <c r="H528" s="176" t="s">
        <v>55</v>
      </c>
      <c r="I528" s="176" t="s">
        <v>40</v>
      </c>
      <c r="J528" s="177" t="s">
        <v>124</v>
      </c>
      <c r="K528" s="178" t="s">
        <v>421</v>
      </c>
      <c r="L528" s="178"/>
      <c r="M528" s="178" t="s">
        <v>421</v>
      </c>
      <c r="N528" s="209" t="s">
        <v>1144</v>
      </c>
      <c r="O528" s="177"/>
      <c r="P528" s="429"/>
      <c r="Q528" s="177"/>
      <c r="R528" s="172" t="s">
        <v>1687</v>
      </c>
      <c r="S528" s="465" t="s">
        <v>918</v>
      </c>
      <c r="T528" s="349">
        <v>0</v>
      </c>
      <c r="U528" s="350">
        <f t="shared" si="70"/>
        <v>0</v>
      </c>
      <c r="V528" s="351"/>
      <c r="W528" s="351"/>
      <c r="X528" s="352"/>
      <c r="Y528" s="351"/>
      <c r="Z528" s="352"/>
      <c r="AA528" s="270" t="s">
        <v>1617</v>
      </c>
      <c r="AB528" s="353">
        <v>300000</v>
      </c>
      <c r="AC528" s="354" t="s">
        <v>413</v>
      </c>
      <c r="AD528" s="354" t="s">
        <v>1103</v>
      </c>
      <c r="AE528" s="354" t="s">
        <v>912</v>
      </c>
      <c r="AF528" s="354" t="s">
        <v>2062</v>
      </c>
      <c r="AG528" s="354"/>
      <c r="AH528" s="270" t="s">
        <v>41</v>
      </c>
      <c r="AI528" s="270">
        <v>2021</v>
      </c>
      <c r="AJ528" s="270">
        <v>2025</v>
      </c>
      <c r="AK528" s="270" t="s">
        <v>926</v>
      </c>
      <c r="AL528" s="270" t="s">
        <v>1446</v>
      </c>
      <c r="AM528" s="270" t="s">
        <v>75</v>
      </c>
      <c r="AN528" s="270"/>
      <c r="AO528" s="270"/>
      <c r="AP528" s="270" t="s">
        <v>1094</v>
      </c>
      <c r="AQ528" s="354"/>
      <c r="AR528" s="354" t="s">
        <v>2619</v>
      </c>
      <c r="AS528" s="349">
        <v>0</v>
      </c>
      <c r="AT528" s="360" t="s">
        <v>927</v>
      </c>
      <c r="AU528" s="54"/>
      <c r="AV528" s="54"/>
    </row>
    <row r="529" spans="1:48" s="40" customFormat="1" ht="38.25" customHeight="1" x14ac:dyDescent="0.15">
      <c r="A529" s="302" t="s">
        <v>1258</v>
      </c>
      <c r="B529" s="213" t="s">
        <v>1339</v>
      </c>
      <c r="C529" s="213" t="s">
        <v>1397</v>
      </c>
      <c r="D529" s="172" t="s">
        <v>1144</v>
      </c>
      <c r="E529" s="174" t="s">
        <v>1144</v>
      </c>
      <c r="F529" s="209" t="s">
        <v>1144</v>
      </c>
      <c r="G529" s="576"/>
      <c r="H529" s="176" t="s">
        <v>55</v>
      </c>
      <c r="I529" s="176" t="s">
        <v>40</v>
      </c>
      <c r="J529" s="177" t="s">
        <v>124</v>
      </c>
      <c r="K529" s="178" t="s">
        <v>421</v>
      </c>
      <c r="L529" s="178"/>
      <c r="M529" s="178" t="s">
        <v>421</v>
      </c>
      <c r="N529" s="209" t="s">
        <v>1144</v>
      </c>
      <c r="O529" s="177"/>
      <c r="P529" s="429"/>
      <c r="Q529" s="177"/>
      <c r="R529" s="172" t="s">
        <v>1687</v>
      </c>
      <c r="S529" s="465" t="s">
        <v>919</v>
      </c>
      <c r="T529" s="349">
        <v>0</v>
      </c>
      <c r="U529" s="350">
        <f t="shared" si="70"/>
        <v>0</v>
      </c>
      <c r="V529" s="351"/>
      <c r="W529" s="351"/>
      <c r="X529" s="352"/>
      <c r="Y529" s="351"/>
      <c r="Z529" s="352"/>
      <c r="AA529" s="270" t="s">
        <v>1518</v>
      </c>
      <c r="AB529" s="353">
        <v>300000</v>
      </c>
      <c r="AC529" s="354" t="s">
        <v>413</v>
      </c>
      <c r="AD529" s="354" t="s">
        <v>1103</v>
      </c>
      <c r="AE529" s="354" t="s">
        <v>878</v>
      </c>
      <c r="AF529" s="354" t="s">
        <v>2062</v>
      </c>
      <c r="AG529" s="354"/>
      <c r="AH529" s="270" t="s">
        <v>41</v>
      </c>
      <c r="AI529" s="270">
        <v>2021</v>
      </c>
      <c r="AJ529" s="270">
        <v>2025</v>
      </c>
      <c r="AK529" s="270" t="s">
        <v>926</v>
      </c>
      <c r="AL529" s="270" t="s">
        <v>1446</v>
      </c>
      <c r="AM529" s="270" t="s">
        <v>75</v>
      </c>
      <c r="AN529" s="270"/>
      <c r="AO529" s="270"/>
      <c r="AP529" s="270" t="s">
        <v>1094</v>
      </c>
      <c r="AQ529" s="354"/>
      <c r="AR529" s="354" t="s">
        <v>2619</v>
      </c>
      <c r="AS529" s="349">
        <v>0</v>
      </c>
      <c r="AT529" s="360" t="s">
        <v>927</v>
      </c>
      <c r="AU529" s="54"/>
      <c r="AV529" s="54"/>
    </row>
    <row r="530" spans="1:48" s="40" customFormat="1" ht="38.25" customHeight="1" x14ac:dyDescent="0.15">
      <c r="A530" s="302" t="s">
        <v>1258</v>
      </c>
      <c r="B530" s="213" t="s">
        <v>1339</v>
      </c>
      <c r="C530" s="213" t="s">
        <v>1397</v>
      </c>
      <c r="D530" s="172" t="s">
        <v>1144</v>
      </c>
      <c r="E530" s="174" t="s">
        <v>1144</v>
      </c>
      <c r="F530" s="209" t="s">
        <v>1144</v>
      </c>
      <c r="G530" s="576"/>
      <c r="H530" s="176" t="s">
        <v>55</v>
      </c>
      <c r="I530" s="176" t="s">
        <v>40</v>
      </c>
      <c r="J530" s="177" t="s">
        <v>124</v>
      </c>
      <c r="K530" s="178" t="s">
        <v>421</v>
      </c>
      <c r="L530" s="178"/>
      <c r="M530" s="178" t="s">
        <v>421</v>
      </c>
      <c r="N530" s="209" t="s">
        <v>1144</v>
      </c>
      <c r="O530" s="177"/>
      <c r="P530" s="429"/>
      <c r="Q530" s="177"/>
      <c r="R530" s="172" t="s">
        <v>1687</v>
      </c>
      <c r="S530" s="465" t="s">
        <v>920</v>
      </c>
      <c r="T530" s="349">
        <v>0</v>
      </c>
      <c r="U530" s="350">
        <f t="shared" si="70"/>
        <v>0</v>
      </c>
      <c r="V530" s="351"/>
      <c r="W530" s="351"/>
      <c r="X530" s="352"/>
      <c r="Y530" s="351"/>
      <c r="Z530" s="352"/>
      <c r="AA530" s="270" t="s">
        <v>1551</v>
      </c>
      <c r="AB530" s="353">
        <v>300000</v>
      </c>
      <c r="AC530" s="354" t="s">
        <v>413</v>
      </c>
      <c r="AD530" s="354" t="s">
        <v>1103</v>
      </c>
      <c r="AE530" s="354" t="s">
        <v>878</v>
      </c>
      <c r="AF530" s="354" t="s">
        <v>2062</v>
      </c>
      <c r="AG530" s="354"/>
      <c r="AH530" s="270" t="s">
        <v>41</v>
      </c>
      <c r="AI530" s="270">
        <v>2021</v>
      </c>
      <c r="AJ530" s="270">
        <v>2025</v>
      </c>
      <c r="AK530" s="270" t="s">
        <v>926</v>
      </c>
      <c r="AL530" s="270" t="s">
        <v>1446</v>
      </c>
      <c r="AM530" s="270" t="s">
        <v>75</v>
      </c>
      <c r="AN530" s="270"/>
      <c r="AO530" s="270"/>
      <c r="AP530" s="270" t="s">
        <v>1094</v>
      </c>
      <c r="AQ530" s="354"/>
      <c r="AR530" s="354" t="s">
        <v>2619</v>
      </c>
      <c r="AS530" s="349">
        <v>0</v>
      </c>
      <c r="AT530" s="360" t="s">
        <v>927</v>
      </c>
      <c r="AU530" s="54"/>
      <c r="AV530" s="54"/>
    </row>
    <row r="531" spans="1:48" s="40" customFormat="1" ht="38.25" customHeight="1" x14ac:dyDescent="0.15">
      <c r="A531" s="302" t="s">
        <v>1258</v>
      </c>
      <c r="B531" s="213" t="s">
        <v>1339</v>
      </c>
      <c r="C531" s="213" t="s">
        <v>1397</v>
      </c>
      <c r="D531" s="172" t="s">
        <v>1144</v>
      </c>
      <c r="E531" s="174" t="s">
        <v>1144</v>
      </c>
      <c r="F531" s="209" t="s">
        <v>1144</v>
      </c>
      <c r="G531" s="576"/>
      <c r="H531" s="176" t="s">
        <v>55</v>
      </c>
      <c r="I531" s="176" t="s">
        <v>40</v>
      </c>
      <c r="J531" s="177" t="s">
        <v>124</v>
      </c>
      <c r="K531" s="178" t="s">
        <v>421</v>
      </c>
      <c r="L531" s="178"/>
      <c r="M531" s="178" t="s">
        <v>421</v>
      </c>
      <c r="N531" s="209" t="s">
        <v>1144</v>
      </c>
      <c r="O531" s="177"/>
      <c r="P531" s="429"/>
      <c r="Q531" s="177"/>
      <c r="R531" s="172" t="s">
        <v>1687</v>
      </c>
      <c r="S531" s="465" t="s">
        <v>921</v>
      </c>
      <c r="T531" s="349">
        <v>0</v>
      </c>
      <c r="U531" s="350">
        <f t="shared" si="70"/>
        <v>0</v>
      </c>
      <c r="V531" s="351"/>
      <c r="W531" s="351"/>
      <c r="X531" s="352"/>
      <c r="Y531" s="351"/>
      <c r="Z531" s="352"/>
      <c r="AA531" s="270" t="s">
        <v>1623</v>
      </c>
      <c r="AB531" s="353">
        <v>300000</v>
      </c>
      <c r="AC531" s="354" t="s">
        <v>413</v>
      </c>
      <c r="AD531" s="354" t="s">
        <v>1103</v>
      </c>
      <c r="AE531" s="354" t="s">
        <v>876</v>
      </c>
      <c r="AF531" s="354" t="s">
        <v>2062</v>
      </c>
      <c r="AG531" s="354"/>
      <c r="AH531" s="270" t="s">
        <v>41</v>
      </c>
      <c r="AI531" s="270"/>
      <c r="AJ531" s="270"/>
      <c r="AK531" s="270" t="s">
        <v>1094</v>
      </c>
      <c r="AL531" s="270" t="s">
        <v>1446</v>
      </c>
      <c r="AM531" s="270" t="s">
        <v>75</v>
      </c>
      <c r="AN531" s="270"/>
      <c r="AO531" s="270"/>
      <c r="AP531" s="270" t="s">
        <v>1094</v>
      </c>
      <c r="AQ531" s="354"/>
      <c r="AR531" s="354" t="s">
        <v>2619</v>
      </c>
      <c r="AS531" s="349">
        <v>0</v>
      </c>
      <c r="AT531" s="360"/>
      <c r="AU531" s="54"/>
      <c r="AV531" s="54"/>
    </row>
    <row r="532" spans="1:48" s="40" customFormat="1" ht="38.25" customHeight="1" x14ac:dyDescent="0.15">
      <c r="A532" s="302" t="s">
        <v>1258</v>
      </c>
      <c r="B532" s="213" t="s">
        <v>1339</v>
      </c>
      <c r="C532" s="213" t="s">
        <v>1397</v>
      </c>
      <c r="D532" s="172" t="s">
        <v>1144</v>
      </c>
      <c r="E532" s="174" t="s">
        <v>1144</v>
      </c>
      <c r="F532" s="209" t="s">
        <v>1144</v>
      </c>
      <c r="G532" s="576"/>
      <c r="H532" s="176" t="s">
        <v>55</v>
      </c>
      <c r="I532" s="176" t="s">
        <v>40</v>
      </c>
      <c r="J532" s="177" t="s">
        <v>124</v>
      </c>
      <c r="K532" s="178" t="s">
        <v>421</v>
      </c>
      <c r="L532" s="178"/>
      <c r="M532" s="178" t="s">
        <v>421</v>
      </c>
      <c r="N532" s="209" t="s">
        <v>1144</v>
      </c>
      <c r="O532" s="177"/>
      <c r="P532" s="429"/>
      <c r="Q532" s="177"/>
      <c r="R532" s="172" t="s">
        <v>1687</v>
      </c>
      <c r="S532" s="465" t="s">
        <v>922</v>
      </c>
      <c r="T532" s="349">
        <v>0</v>
      </c>
      <c r="U532" s="350">
        <f t="shared" si="70"/>
        <v>0</v>
      </c>
      <c r="V532" s="351"/>
      <c r="W532" s="351"/>
      <c r="X532" s="352"/>
      <c r="Y532" s="351"/>
      <c r="Z532" s="352"/>
      <c r="AA532" s="270" t="s">
        <v>1624</v>
      </c>
      <c r="AB532" s="353">
        <v>300000</v>
      </c>
      <c r="AC532" s="354" t="s">
        <v>413</v>
      </c>
      <c r="AD532" s="354" t="s">
        <v>1103</v>
      </c>
      <c r="AE532" s="354" t="s">
        <v>876</v>
      </c>
      <c r="AF532" s="354" t="s">
        <v>2062</v>
      </c>
      <c r="AG532" s="354"/>
      <c r="AH532" s="270" t="s">
        <v>41</v>
      </c>
      <c r="AI532" s="270"/>
      <c r="AJ532" s="270"/>
      <c r="AK532" s="270" t="s">
        <v>1094</v>
      </c>
      <c r="AL532" s="270" t="s">
        <v>1446</v>
      </c>
      <c r="AM532" s="270" t="s">
        <v>75</v>
      </c>
      <c r="AN532" s="270"/>
      <c r="AO532" s="270"/>
      <c r="AP532" s="270" t="s">
        <v>1094</v>
      </c>
      <c r="AQ532" s="354"/>
      <c r="AR532" s="354" t="s">
        <v>2619</v>
      </c>
      <c r="AS532" s="349">
        <v>0</v>
      </c>
      <c r="AT532" s="360"/>
      <c r="AU532" s="54"/>
      <c r="AV532" s="54"/>
    </row>
    <row r="533" spans="1:48" s="40" customFormat="1" ht="38.25" customHeight="1" x14ac:dyDescent="0.15">
      <c r="A533" s="302" t="s">
        <v>1258</v>
      </c>
      <c r="B533" s="213" t="s">
        <v>1339</v>
      </c>
      <c r="C533" s="213" t="s">
        <v>1397</v>
      </c>
      <c r="D533" s="172" t="s">
        <v>1144</v>
      </c>
      <c r="E533" s="174" t="s">
        <v>1144</v>
      </c>
      <c r="F533" s="209" t="s">
        <v>1144</v>
      </c>
      <c r="G533" s="576"/>
      <c r="H533" s="176" t="s">
        <v>55</v>
      </c>
      <c r="I533" s="176" t="s">
        <v>40</v>
      </c>
      <c r="J533" s="177" t="s">
        <v>124</v>
      </c>
      <c r="K533" s="178" t="s">
        <v>421</v>
      </c>
      <c r="L533" s="178"/>
      <c r="M533" s="178" t="s">
        <v>421</v>
      </c>
      <c r="N533" s="209" t="s">
        <v>1144</v>
      </c>
      <c r="O533" s="177"/>
      <c r="P533" s="429"/>
      <c r="Q533" s="177"/>
      <c r="R533" s="172" t="s">
        <v>1687</v>
      </c>
      <c r="S533" s="465" t="s">
        <v>923</v>
      </c>
      <c r="T533" s="349">
        <v>0</v>
      </c>
      <c r="U533" s="350">
        <f t="shared" si="70"/>
        <v>0</v>
      </c>
      <c r="V533" s="351"/>
      <c r="W533" s="351"/>
      <c r="X533" s="352"/>
      <c r="Y533" s="351"/>
      <c r="Z533" s="352"/>
      <c r="AA533" s="270" t="s">
        <v>1602</v>
      </c>
      <c r="AB533" s="353">
        <v>300000</v>
      </c>
      <c r="AC533" s="354" t="s">
        <v>413</v>
      </c>
      <c r="AD533" s="354" t="s">
        <v>1103</v>
      </c>
      <c r="AE533" s="354" t="s">
        <v>925</v>
      </c>
      <c r="AF533" s="354" t="s">
        <v>2062</v>
      </c>
      <c r="AG533" s="354"/>
      <c r="AH533" s="270" t="s">
        <v>41</v>
      </c>
      <c r="AI533" s="270"/>
      <c r="AJ533" s="270"/>
      <c r="AK533" s="270" t="s">
        <v>1094</v>
      </c>
      <c r="AL533" s="270" t="s">
        <v>1446</v>
      </c>
      <c r="AM533" s="270" t="s">
        <v>75</v>
      </c>
      <c r="AN533" s="270"/>
      <c r="AO533" s="270"/>
      <c r="AP533" s="270" t="s">
        <v>1094</v>
      </c>
      <c r="AQ533" s="354"/>
      <c r="AR533" s="354" t="s">
        <v>2619</v>
      </c>
      <c r="AS533" s="349">
        <v>0</v>
      </c>
      <c r="AT533" s="360"/>
      <c r="AU533" s="54"/>
      <c r="AV533" s="54"/>
    </row>
    <row r="534" spans="1:48" s="40" customFormat="1" ht="38.25" customHeight="1" x14ac:dyDescent="0.15">
      <c r="A534" s="302" t="s">
        <v>1258</v>
      </c>
      <c r="B534" s="213" t="s">
        <v>1339</v>
      </c>
      <c r="C534" s="213" t="s">
        <v>1397</v>
      </c>
      <c r="D534" s="172" t="s">
        <v>1144</v>
      </c>
      <c r="E534" s="174" t="s">
        <v>1144</v>
      </c>
      <c r="F534" s="209" t="s">
        <v>1144</v>
      </c>
      <c r="G534" s="576"/>
      <c r="H534" s="176" t="s">
        <v>55</v>
      </c>
      <c r="I534" s="176" t="s">
        <v>40</v>
      </c>
      <c r="J534" s="177" t="s">
        <v>124</v>
      </c>
      <c r="K534" s="178" t="s">
        <v>421</v>
      </c>
      <c r="L534" s="178"/>
      <c r="M534" s="178" t="s">
        <v>421</v>
      </c>
      <c r="N534" s="209" t="s">
        <v>1144</v>
      </c>
      <c r="O534" s="177"/>
      <c r="P534" s="429"/>
      <c r="Q534" s="177"/>
      <c r="R534" s="172" t="s">
        <v>1687</v>
      </c>
      <c r="S534" s="465" t="s">
        <v>924</v>
      </c>
      <c r="T534" s="349">
        <v>0</v>
      </c>
      <c r="U534" s="350">
        <f t="shared" si="70"/>
        <v>0</v>
      </c>
      <c r="V534" s="367"/>
      <c r="W534" s="351"/>
      <c r="X534" s="352"/>
      <c r="Y534" s="351"/>
      <c r="Z534" s="352"/>
      <c r="AA534" s="270" t="s">
        <v>1603</v>
      </c>
      <c r="AB534" s="370">
        <v>300000</v>
      </c>
      <c r="AC534" s="354" t="s">
        <v>413</v>
      </c>
      <c r="AD534" s="354" t="s">
        <v>1103</v>
      </c>
      <c r="AE534" s="354" t="s">
        <v>925</v>
      </c>
      <c r="AF534" s="354" t="s">
        <v>2062</v>
      </c>
      <c r="AG534" s="354"/>
      <c r="AH534" s="270" t="s">
        <v>41</v>
      </c>
      <c r="AI534" s="270"/>
      <c r="AJ534" s="270"/>
      <c r="AK534" s="270" t="s">
        <v>1094</v>
      </c>
      <c r="AL534" s="270" t="s">
        <v>1446</v>
      </c>
      <c r="AM534" s="270" t="s">
        <v>75</v>
      </c>
      <c r="AN534" s="270"/>
      <c r="AO534" s="270"/>
      <c r="AP534" s="270" t="s">
        <v>1094</v>
      </c>
      <c r="AQ534" s="354"/>
      <c r="AR534" s="354" t="s">
        <v>2619</v>
      </c>
      <c r="AS534" s="349">
        <v>0</v>
      </c>
      <c r="AT534" s="360"/>
      <c r="AU534" s="54"/>
      <c r="AV534" s="54"/>
    </row>
    <row r="535" spans="1:48" s="40" customFormat="1" ht="38.25" customHeight="1" x14ac:dyDescent="0.15">
      <c r="A535" s="302" t="s">
        <v>1258</v>
      </c>
      <c r="B535" s="213" t="s">
        <v>1339</v>
      </c>
      <c r="C535" s="213" t="s">
        <v>1397</v>
      </c>
      <c r="D535" s="172" t="s">
        <v>1144</v>
      </c>
      <c r="E535" s="174" t="s">
        <v>1144</v>
      </c>
      <c r="F535" s="209" t="s">
        <v>1144</v>
      </c>
      <c r="G535" s="576"/>
      <c r="H535" s="176" t="s">
        <v>55</v>
      </c>
      <c r="I535" s="176" t="s">
        <v>40</v>
      </c>
      <c r="J535" s="177" t="s">
        <v>124</v>
      </c>
      <c r="K535" s="178" t="s">
        <v>421</v>
      </c>
      <c r="L535" s="178"/>
      <c r="M535" s="178" t="s">
        <v>421</v>
      </c>
      <c r="N535" s="209" t="s">
        <v>1144</v>
      </c>
      <c r="O535" s="177"/>
      <c r="P535" s="429"/>
      <c r="Q535" s="177"/>
      <c r="R535" s="172" t="s">
        <v>1687</v>
      </c>
      <c r="S535" s="466" t="s">
        <v>683</v>
      </c>
      <c r="T535" s="356">
        <v>713892.68506214337</v>
      </c>
      <c r="U535" s="350">
        <f t="shared" si="70"/>
        <v>2.5496167323647977E-2</v>
      </c>
      <c r="V535" s="351"/>
      <c r="W535" s="392">
        <v>178473.17126553584</v>
      </c>
      <c r="X535" s="364">
        <v>178473.17126553584</v>
      </c>
      <c r="Y535" s="364">
        <v>178473.17126553584</v>
      </c>
      <c r="Z535" s="364">
        <v>178473.17126553584</v>
      </c>
      <c r="AA535" s="358" t="s">
        <v>1450</v>
      </c>
      <c r="AB535" s="270" t="s">
        <v>1450</v>
      </c>
      <c r="AC535" s="354" t="s">
        <v>414</v>
      </c>
      <c r="AD535" s="354" t="s">
        <v>416</v>
      </c>
      <c r="AE535" s="354" t="s">
        <v>1091</v>
      </c>
      <c r="AF535" s="354" t="s">
        <v>2063</v>
      </c>
      <c r="AG535" s="354"/>
      <c r="AH535" s="270" t="s">
        <v>33</v>
      </c>
      <c r="AI535" s="270">
        <v>2021</v>
      </c>
      <c r="AJ535" s="270">
        <v>2025</v>
      </c>
      <c r="AK535" s="270" t="s">
        <v>1089</v>
      </c>
      <c r="AL535" s="270" t="s">
        <v>1450</v>
      </c>
      <c r="AM535" s="270" t="s">
        <v>75</v>
      </c>
      <c r="AN535" s="270" t="s">
        <v>540</v>
      </c>
      <c r="AO535" s="270" t="s">
        <v>531</v>
      </c>
      <c r="AP535" s="270" t="s">
        <v>531</v>
      </c>
      <c r="AQ535" s="354" t="s">
        <v>2068</v>
      </c>
      <c r="AR535" s="354" t="s">
        <v>2625</v>
      </c>
      <c r="AS535" s="356">
        <v>713892.68506214337</v>
      </c>
      <c r="AT535" s="360" t="s">
        <v>1090</v>
      </c>
      <c r="AU535" s="54"/>
      <c r="AV535" s="54"/>
    </row>
    <row r="536" spans="1:48" s="40" customFormat="1" ht="38.25" customHeight="1" x14ac:dyDescent="0.15">
      <c r="A536" s="302" t="s">
        <v>1258</v>
      </c>
      <c r="B536" s="213" t="s">
        <v>1339</v>
      </c>
      <c r="C536" s="213" t="s">
        <v>1397</v>
      </c>
      <c r="D536" s="172" t="s">
        <v>1144</v>
      </c>
      <c r="E536" s="174" t="s">
        <v>1144</v>
      </c>
      <c r="F536" s="209" t="s">
        <v>1144</v>
      </c>
      <c r="G536" s="576"/>
      <c r="H536" s="176" t="s">
        <v>55</v>
      </c>
      <c r="I536" s="176" t="s">
        <v>40</v>
      </c>
      <c r="J536" s="177" t="s">
        <v>124</v>
      </c>
      <c r="K536" s="178" t="s">
        <v>421</v>
      </c>
      <c r="L536" s="178"/>
      <c r="M536" s="178" t="s">
        <v>421</v>
      </c>
      <c r="N536" s="209" t="s">
        <v>1144</v>
      </c>
      <c r="O536" s="177"/>
      <c r="P536" s="429"/>
      <c r="Q536" s="177"/>
      <c r="R536" s="172" t="s">
        <v>1687</v>
      </c>
      <c r="S536" s="465" t="s">
        <v>1019</v>
      </c>
      <c r="T536" s="349">
        <v>0</v>
      </c>
      <c r="U536" s="350">
        <f t="shared" si="70"/>
        <v>0</v>
      </c>
      <c r="V536" s="382"/>
      <c r="W536" s="351"/>
      <c r="X536" s="352"/>
      <c r="Y536" s="351"/>
      <c r="Z536" s="352"/>
      <c r="AA536" s="270" t="s">
        <v>1518</v>
      </c>
      <c r="AB536" s="374">
        <v>250000</v>
      </c>
      <c r="AC536" s="354" t="s">
        <v>413</v>
      </c>
      <c r="AD536" s="354" t="s">
        <v>1103</v>
      </c>
      <c r="AE536" s="354" t="s">
        <v>1017</v>
      </c>
      <c r="AF536" s="354" t="s">
        <v>2065</v>
      </c>
      <c r="AG536" s="354"/>
      <c r="AH536" s="270" t="s">
        <v>41</v>
      </c>
      <c r="AI536" s="270"/>
      <c r="AJ536" s="270"/>
      <c r="AK536" s="270" t="s">
        <v>1094</v>
      </c>
      <c r="AL536" s="270" t="s">
        <v>1446</v>
      </c>
      <c r="AM536" s="270" t="s">
        <v>75</v>
      </c>
      <c r="AN536" s="270"/>
      <c r="AO536" s="270"/>
      <c r="AP536" s="270" t="s">
        <v>1094</v>
      </c>
      <c r="AQ536" s="354" t="s">
        <v>2068</v>
      </c>
      <c r="AR536" s="354" t="s">
        <v>2619</v>
      </c>
      <c r="AS536" s="349">
        <v>0</v>
      </c>
      <c r="AT536" s="360" t="s">
        <v>523</v>
      </c>
      <c r="AU536" s="54"/>
      <c r="AV536" s="54"/>
    </row>
    <row r="537" spans="1:48" s="40" customFormat="1" ht="38.25" customHeight="1" x14ac:dyDescent="0.15">
      <c r="A537" s="302" t="s">
        <v>1258</v>
      </c>
      <c r="B537" s="213" t="s">
        <v>1339</v>
      </c>
      <c r="C537" s="213" t="s">
        <v>1397</v>
      </c>
      <c r="D537" s="172" t="s">
        <v>1144</v>
      </c>
      <c r="E537" s="174" t="s">
        <v>1144</v>
      </c>
      <c r="F537" s="209" t="s">
        <v>1144</v>
      </c>
      <c r="G537" s="576"/>
      <c r="H537" s="176" t="s">
        <v>55</v>
      </c>
      <c r="I537" s="176" t="s">
        <v>40</v>
      </c>
      <c r="J537" s="177" t="s">
        <v>124</v>
      </c>
      <c r="K537" s="178" t="s">
        <v>421</v>
      </c>
      <c r="L537" s="178"/>
      <c r="M537" s="178" t="s">
        <v>421</v>
      </c>
      <c r="N537" s="209" t="s">
        <v>1144</v>
      </c>
      <c r="O537" s="177"/>
      <c r="P537" s="429"/>
      <c r="Q537" s="177"/>
      <c r="R537" s="172" t="s">
        <v>1687</v>
      </c>
      <c r="S537" s="466" t="s">
        <v>687</v>
      </c>
      <c r="T537" s="356">
        <v>88000</v>
      </c>
      <c r="U537" s="350">
        <f t="shared" si="70"/>
        <v>3.142857142857143E-3</v>
      </c>
      <c r="V537" s="351"/>
      <c r="W537" s="371"/>
      <c r="X537" s="352"/>
      <c r="Y537" s="351"/>
      <c r="Z537" s="352"/>
      <c r="AA537" s="358" t="s">
        <v>1450</v>
      </c>
      <c r="AB537" s="270" t="s">
        <v>1450</v>
      </c>
      <c r="AC537" s="354" t="s">
        <v>414</v>
      </c>
      <c r="AD537" s="354" t="s">
        <v>1099</v>
      </c>
      <c r="AE537" s="354" t="s">
        <v>269</v>
      </c>
      <c r="AF537" s="354" t="s">
        <v>2063</v>
      </c>
      <c r="AG537" s="354"/>
      <c r="AH537" s="270" t="s">
        <v>37</v>
      </c>
      <c r="AI537" s="270">
        <v>2021</v>
      </c>
      <c r="AJ537" s="270">
        <v>2022</v>
      </c>
      <c r="AK537" s="270" t="s">
        <v>562</v>
      </c>
      <c r="AL537" s="270" t="s">
        <v>1450</v>
      </c>
      <c r="AM537" s="270" t="s">
        <v>75</v>
      </c>
      <c r="AN537" s="270" t="s">
        <v>282</v>
      </c>
      <c r="AO537" s="270" t="s">
        <v>424</v>
      </c>
      <c r="AP537" s="270" t="s">
        <v>1997</v>
      </c>
      <c r="AQ537" s="354" t="s">
        <v>2068</v>
      </c>
      <c r="AR537" s="354" t="s">
        <v>42</v>
      </c>
      <c r="AS537" s="356">
        <v>88000</v>
      </c>
      <c r="AT537" s="360"/>
      <c r="AU537" s="54"/>
      <c r="AV537" s="54"/>
    </row>
    <row r="538" spans="1:48" s="40" customFormat="1" ht="38.25" customHeight="1" x14ac:dyDescent="0.15">
      <c r="A538" s="302" t="s">
        <v>1258</v>
      </c>
      <c r="B538" s="213" t="s">
        <v>1339</v>
      </c>
      <c r="C538" s="213" t="s">
        <v>1397</v>
      </c>
      <c r="D538" s="172" t="s">
        <v>1144</v>
      </c>
      <c r="E538" s="174" t="s">
        <v>1144</v>
      </c>
      <c r="F538" s="209" t="s">
        <v>1144</v>
      </c>
      <c r="G538" s="576"/>
      <c r="H538" s="176" t="s">
        <v>55</v>
      </c>
      <c r="I538" s="176" t="s">
        <v>40</v>
      </c>
      <c r="J538" s="177" t="s">
        <v>124</v>
      </c>
      <c r="K538" s="178" t="s">
        <v>421</v>
      </c>
      <c r="L538" s="178"/>
      <c r="M538" s="178" t="s">
        <v>421</v>
      </c>
      <c r="N538" s="209" t="s">
        <v>1144</v>
      </c>
      <c r="O538" s="177"/>
      <c r="P538" s="429"/>
      <c r="Q538" s="177"/>
      <c r="R538" s="172" t="s">
        <v>1687</v>
      </c>
      <c r="S538" s="466" t="s">
        <v>688</v>
      </c>
      <c r="T538" s="356">
        <v>320000</v>
      </c>
      <c r="U538" s="350">
        <f t="shared" si="70"/>
        <v>1.1428571428571429E-2</v>
      </c>
      <c r="V538" s="351"/>
      <c r="W538" s="371"/>
      <c r="X538" s="352"/>
      <c r="Y538" s="351"/>
      <c r="Z538" s="352"/>
      <c r="AA538" s="358" t="s">
        <v>1450</v>
      </c>
      <c r="AB538" s="270" t="s">
        <v>1450</v>
      </c>
      <c r="AC538" s="354" t="s">
        <v>414</v>
      </c>
      <c r="AD538" s="354" t="s">
        <v>1099</v>
      </c>
      <c r="AE538" s="354" t="s">
        <v>269</v>
      </c>
      <c r="AF538" s="354" t="s">
        <v>2063</v>
      </c>
      <c r="AG538" s="354"/>
      <c r="AH538" s="270" t="s">
        <v>35</v>
      </c>
      <c r="AI538" s="270">
        <v>2022</v>
      </c>
      <c r="AJ538" s="270">
        <v>2023</v>
      </c>
      <c r="AK538" s="270" t="s">
        <v>684</v>
      </c>
      <c r="AL538" s="270" t="s">
        <v>1450</v>
      </c>
      <c r="AM538" s="270" t="s">
        <v>75</v>
      </c>
      <c r="AN538" s="270" t="s">
        <v>282</v>
      </c>
      <c r="AO538" s="270" t="s">
        <v>424</v>
      </c>
      <c r="AP538" s="270" t="s">
        <v>1997</v>
      </c>
      <c r="AQ538" s="354" t="s">
        <v>2068</v>
      </c>
      <c r="AR538" s="354" t="s">
        <v>42</v>
      </c>
      <c r="AS538" s="356">
        <v>320000</v>
      </c>
      <c r="AT538" s="360"/>
      <c r="AU538" s="54"/>
      <c r="AV538" s="54"/>
    </row>
    <row r="539" spans="1:48" s="40" customFormat="1" ht="38.25" customHeight="1" x14ac:dyDescent="0.15">
      <c r="A539" s="302" t="s">
        <v>1258</v>
      </c>
      <c r="B539" s="213" t="s">
        <v>1339</v>
      </c>
      <c r="C539" s="213" t="s">
        <v>1397</v>
      </c>
      <c r="D539" s="172" t="s">
        <v>1144</v>
      </c>
      <c r="E539" s="174" t="s">
        <v>1144</v>
      </c>
      <c r="F539" s="209" t="s">
        <v>1144</v>
      </c>
      <c r="G539" s="576"/>
      <c r="H539" s="176" t="s">
        <v>55</v>
      </c>
      <c r="I539" s="176" t="s">
        <v>40</v>
      </c>
      <c r="J539" s="177" t="s">
        <v>124</v>
      </c>
      <c r="K539" s="178" t="s">
        <v>421</v>
      </c>
      <c r="L539" s="178"/>
      <c r="M539" s="178" t="s">
        <v>421</v>
      </c>
      <c r="N539" s="209" t="s">
        <v>1144</v>
      </c>
      <c r="O539" s="177"/>
      <c r="P539" s="429"/>
      <c r="Q539" s="177"/>
      <c r="R539" s="172" t="s">
        <v>1687</v>
      </c>
      <c r="S539" s="466" t="s">
        <v>689</v>
      </c>
      <c r="T539" s="356">
        <v>60000</v>
      </c>
      <c r="U539" s="350">
        <f t="shared" si="70"/>
        <v>2.142857142857143E-3</v>
      </c>
      <c r="V539" s="351"/>
      <c r="W539" s="371"/>
      <c r="X539" s="352"/>
      <c r="Y539" s="351"/>
      <c r="Z539" s="352"/>
      <c r="AA539" s="358" t="s">
        <v>1450</v>
      </c>
      <c r="AB539" s="270" t="s">
        <v>1450</v>
      </c>
      <c r="AC539" s="354" t="s">
        <v>414</v>
      </c>
      <c r="AD539" s="354" t="s">
        <v>1099</v>
      </c>
      <c r="AE539" s="354" t="s">
        <v>269</v>
      </c>
      <c r="AF539" s="354" t="s">
        <v>2063</v>
      </c>
      <c r="AG539" s="354"/>
      <c r="AH539" s="270" t="s">
        <v>37</v>
      </c>
      <c r="AI539" s="270">
        <v>2020</v>
      </c>
      <c r="AJ539" s="270">
        <v>2024</v>
      </c>
      <c r="AK539" s="270" t="s">
        <v>685</v>
      </c>
      <c r="AL539" s="270" t="s">
        <v>1450</v>
      </c>
      <c r="AM539" s="270" t="s">
        <v>74</v>
      </c>
      <c r="AN539" s="270" t="s">
        <v>282</v>
      </c>
      <c r="AO539" s="270" t="s">
        <v>424</v>
      </c>
      <c r="AP539" s="270" t="s">
        <v>1997</v>
      </c>
      <c r="AQ539" s="354" t="s">
        <v>2003</v>
      </c>
      <c r="AR539" s="354" t="s">
        <v>42</v>
      </c>
      <c r="AS539" s="356">
        <v>60000</v>
      </c>
      <c r="AT539" s="360"/>
      <c r="AU539" s="54"/>
      <c r="AV539" s="54"/>
    </row>
    <row r="540" spans="1:48" s="40" customFormat="1" ht="39" customHeight="1" x14ac:dyDescent="0.15">
      <c r="A540" s="302" t="s">
        <v>1258</v>
      </c>
      <c r="B540" s="213" t="s">
        <v>1339</v>
      </c>
      <c r="C540" s="213" t="s">
        <v>1397</v>
      </c>
      <c r="D540" s="172" t="s">
        <v>1144</v>
      </c>
      <c r="E540" s="174" t="s">
        <v>1144</v>
      </c>
      <c r="F540" s="209" t="s">
        <v>1144</v>
      </c>
      <c r="G540" s="576"/>
      <c r="H540" s="176" t="s">
        <v>55</v>
      </c>
      <c r="I540" s="176" t="s">
        <v>40</v>
      </c>
      <c r="J540" s="177" t="s">
        <v>124</v>
      </c>
      <c r="K540" s="178" t="s">
        <v>421</v>
      </c>
      <c r="L540" s="178"/>
      <c r="M540" s="178" t="s">
        <v>421</v>
      </c>
      <c r="N540" s="209" t="s">
        <v>1144</v>
      </c>
      <c r="O540" s="177"/>
      <c r="P540" s="429"/>
      <c r="Q540" s="177"/>
      <c r="R540" s="172" t="s">
        <v>1687</v>
      </c>
      <c r="S540" s="466" t="s">
        <v>690</v>
      </c>
      <c r="T540" s="356">
        <v>250000</v>
      </c>
      <c r="U540" s="350">
        <f t="shared" si="70"/>
        <v>8.9285714285714281E-3</v>
      </c>
      <c r="V540" s="351"/>
      <c r="W540" s="371"/>
      <c r="X540" s="352"/>
      <c r="Y540" s="351"/>
      <c r="Z540" s="352"/>
      <c r="AA540" s="358" t="s">
        <v>1450</v>
      </c>
      <c r="AB540" s="270" t="s">
        <v>1450</v>
      </c>
      <c r="AC540" s="354" t="s">
        <v>414</v>
      </c>
      <c r="AD540" s="354" t="s">
        <v>1099</v>
      </c>
      <c r="AE540" s="354" t="s">
        <v>269</v>
      </c>
      <c r="AF540" s="354" t="s">
        <v>2063</v>
      </c>
      <c r="AG540" s="354"/>
      <c r="AH540" s="270" t="s">
        <v>35</v>
      </c>
      <c r="AI540" s="270">
        <v>2021</v>
      </c>
      <c r="AJ540" s="270">
        <v>2024</v>
      </c>
      <c r="AK540" s="270" t="s">
        <v>686</v>
      </c>
      <c r="AL540" s="270" t="s">
        <v>1450</v>
      </c>
      <c r="AM540" s="270" t="s">
        <v>74</v>
      </c>
      <c r="AN540" s="270" t="s">
        <v>490</v>
      </c>
      <c r="AO540" s="270" t="s">
        <v>424</v>
      </c>
      <c r="AP540" s="270" t="s">
        <v>1997</v>
      </c>
      <c r="AQ540" s="354" t="s">
        <v>2003</v>
      </c>
      <c r="AR540" s="354" t="s">
        <v>42</v>
      </c>
      <c r="AS540" s="356">
        <v>250000</v>
      </c>
      <c r="AT540" s="360"/>
      <c r="AU540" s="54"/>
      <c r="AV540" s="54"/>
    </row>
    <row r="541" spans="1:48" s="40" customFormat="1" ht="39" customHeight="1" x14ac:dyDescent="0.15">
      <c r="A541" s="302" t="s">
        <v>1258</v>
      </c>
      <c r="B541" s="213" t="s">
        <v>1339</v>
      </c>
      <c r="C541" s="213" t="s">
        <v>1397</v>
      </c>
      <c r="D541" s="172" t="s">
        <v>1144</v>
      </c>
      <c r="E541" s="174" t="s">
        <v>1144</v>
      </c>
      <c r="F541" s="209" t="s">
        <v>1144</v>
      </c>
      <c r="G541" s="576"/>
      <c r="H541" s="176" t="s">
        <v>55</v>
      </c>
      <c r="I541" s="176" t="s">
        <v>40</v>
      </c>
      <c r="J541" s="177" t="s">
        <v>124</v>
      </c>
      <c r="K541" s="178" t="s">
        <v>421</v>
      </c>
      <c r="L541" s="178"/>
      <c r="M541" s="178" t="s">
        <v>421</v>
      </c>
      <c r="N541" s="209" t="s">
        <v>1144</v>
      </c>
      <c r="O541" s="177"/>
      <c r="P541" s="429"/>
      <c r="Q541" s="177"/>
      <c r="R541" s="172" t="s">
        <v>1687</v>
      </c>
      <c r="S541" s="465" t="s">
        <v>2224</v>
      </c>
      <c r="T541" s="349">
        <v>7284911</v>
      </c>
      <c r="U541" s="350">
        <f t="shared" si="70"/>
        <v>0.26017539285714286</v>
      </c>
      <c r="V541" s="377">
        <v>409380</v>
      </c>
      <c r="W541" s="351">
        <v>1415000</v>
      </c>
      <c r="X541" s="352">
        <v>2007752</v>
      </c>
      <c r="Y541" s="351">
        <v>1546409</v>
      </c>
      <c r="Z541" s="352">
        <v>1906370</v>
      </c>
      <c r="AA541" s="270"/>
      <c r="AB541" s="380"/>
      <c r="AC541" s="354" t="s">
        <v>414</v>
      </c>
      <c r="AD541" s="354" t="s">
        <v>1099</v>
      </c>
      <c r="AE541" s="354" t="s">
        <v>269</v>
      </c>
      <c r="AF541" s="354" t="s">
        <v>2063</v>
      </c>
      <c r="AG541" s="354"/>
      <c r="AH541" s="270" t="s">
        <v>35</v>
      </c>
      <c r="AI541" s="270">
        <v>2022</v>
      </c>
      <c r="AJ541" s="270">
        <v>2027</v>
      </c>
      <c r="AK541" s="270" t="s">
        <v>2226</v>
      </c>
      <c r="AL541" s="270"/>
      <c r="AM541" s="270" t="s">
        <v>75</v>
      </c>
      <c r="AN541" s="270" t="s">
        <v>2227</v>
      </c>
      <c r="AO541" s="270" t="s">
        <v>424</v>
      </c>
      <c r="AP541" s="270" t="s">
        <v>1997</v>
      </c>
      <c r="AQ541" s="354" t="s">
        <v>2068</v>
      </c>
      <c r="AR541" s="354" t="s">
        <v>42</v>
      </c>
      <c r="AS541" s="349">
        <v>7284911</v>
      </c>
      <c r="AT541" s="360" t="s">
        <v>2225</v>
      </c>
      <c r="AU541" s="54"/>
      <c r="AV541" s="54"/>
    </row>
    <row r="542" spans="1:48" s="40" customFormat="1" ht="39" customHeight="1" x14ac:dyDescent="0.15">
      <c r="A542" s="302" t="s">
        <v>1258</v>
      </c>
      <c r="B542" s="213" t="s">
        <v>1339</v>
      </c>
      <c r="C542" s="213" t="s">
        <v>1397</v>
      </c>
      <c r="D542" s="428" t="s">
        <v>1144</v>
      </c>
      <c r="E542" s="209" t="s">
        <v>1144</v>
      </c>
      <c r="F542" s="209" t="s">
        <v>1144</v>
      </c>
      <c r="G542" s="576"/>
      <c r="H542" s="176" t="s">
        <v>55</v>
      </c>
      <c r="I542" s="176" t="s">
        <v>40</v>
      </c>
      <c r="J542" s="177" t="s">
        <v>124</v>
      </c>
      <c r="K542" s="178" t="s">
        <v>421</v>
      </c>
      <c r="L542" s="178"/>
      <c r="M542" s="178" t="s">
        <v>421</v>
      </c>
      <c r="N542" s="209" t="s">
        <v>1144</v>
      </c>
      <c r="O542" s="177"/>
      <c r="P542" s="429"/>
      <c r="Q542" s="177"/>
      <c r="R542" s="172" t="s">
        <v>1687</v>
      </c>
      <c r="S542" s="471" t="s">
        <v>692</v>
      </c>
      <c r="T542" s="349">
        <v>0</v>
      </c>
      <c r="U542" s="350">
        <f t="shared" si="70"/>
        <v>0</v>
      </c>
      <c r="V542" s="351"/>
      <c r="W542" s="351"/>
      <c r="X542" s="352"/>
      <c r="Y542" s="351"/>
      <c r="Z542" s="352"/>
      <c r="AA542" s="368" t="s">
        <v>1518</v>
      </c>
      <c r="AB542" s="353">
        <v>300000</v>
      </c>
      <c r="AC542" s="354" t="s">
        <v>414</v>
      </c>
      <c r="AD542" s="354" t="s">
        <v>1099</v>
      </c>
      <c r="AE542" s="354" t="s">
        <v>269</v>
      </c>
      <c r="AF542" s="354" t="s">
        <v>2063</v>
      </c>
      <c r="AG542" s="354"/>
      <c r="AH542" s="270" t="s">
        <v>41</v>
      </c>
      <c r="AI542" s="270"/>
      <c r="AJ542" s="270"/>
      <c r="AK542" s="270" t="s">
        <v>1094</v>
      </c>
      <c r="AL542" s="270" t="s">
        <v>1446</v>
      </c>
      <c r="AM542" s="270" t="s">
        <v>75</v>
      </c>
      <c r="AN542" s="270"/>
      <c r="AO542" s="270"/>
      <c r="AP542" s="270" t="s">
        <v>1094</v>
      </c>
      <c r="AQ542" s="354"/>
      <c r="AR542" s="354" t="s">
        <v>42</v>
      </c>
      <c r="AS542" s="349">
        <v>0</v>
      </c>
      <c r="AT542" s="360" t="s">
        <v>523</v>
      </c>
      <c r="AU542" s="54"/>
      <c r="AV542" s="54"/>
    </row>
    <row r="543" spans="1:48" s="40" customFormat="1" ht="15.75" customHeight="1" x14ac:dyDescent="0.2">
      <c r="A543" s="302" t="s">
        <v>1258</v>
      </c>
      <c r="B543" s="214" t="s">
        <v>1339</v>
      </c>
      <c r="C543" s="177" t="s">
        <v>1398</v>
      </c>
      <c r="D543" s="177" t="s">
        <v>1144</v>
      </c>
      <c r="E543" s="176" t="s">
        <v>1144</v>
      </c>
      <c r="F543" s="209" t="s">
        <v>1144</v>
      </c>
      <c r="G543" s="578"/>
      <c r="H543" s="176" t="s">
        <v>55</v>
      </c>
      <c r="I543" s="176" t="s">
        <v>40</v>
      </c>
      <c r="J543" s="177" t="s">
        <v>124</v>
      </c>
      <c r="K543" s="178" t="s">
        <v>421</v>
      </c>
      <c r="L543" s="178"/>
      <c r="M543" s="178" t="s">
        <v>421</v>
      </c>
      <c r="N543" s="209" t="s">
        <v>1144</v>
      </c>
      <c r="O543" s="177"/>
      <c r="P543" s="429"/>
      <c r="Q543" s="177"/>
      <c r="R543" s="172" t="s">
        <v>1687</v>
      </c>
      <c r="S543" s="465" t="s">
        <v>1497</v>
      </c>
      <c r="T543" s="356">
        <v>0</v>
      </c>
      <c r="U543" s="350">
        <f t="shared" si="70"/>
        <v>0</v>
      </c>
      <c r="V543" s="351"/>
      <c r="W543" s="351"/>
      <c r="X543" s="352"/>
      <c r="Y543" s="351"/>
      <c r="Z543" s="352"/>
      <c r="AA543" s="270" t="s">
        <v>1519</v>
      </c>
      <c r="AB543" s="270" t="s">
        <v>1450</v>
      </c>
      <c r="AC543" s="354" t="s">
        <v>1094</v>
      </c>
      <c r="AD543" s="354" t="s">
        <v>1094</v>
      </c>
      <c r="AE543" s="354" t="s">
        <v>1537</v>
      </c>
      <c r="AF543" s="354" t="s">
        <v>1094</v>
      </c>
      <c r="AG543" s="354"/>
      <c r="AH543" s="270" t="s">
        <v>1094</v>
      </c>
      <c r="AI543" s="270"/>
      <c r="AJ543" s="270"/>
      <c r="AK543" s="270" t="s">
        <v>1094</v>
      </c>
      <c r="AL543" s="270" t="s">
        <v>1450</v>
      </c>
      <c r="AM543" s="270" t="s">
        <v>1094</v>
      </c>
      <c r="AN543" s="270"/>
      <c r="AO543" s="270"/>
      <c r="AP543" s="270" t="s">
        <v>1094</v>
      </c>
      <c r="AQ543" s="354"/>
      <c r="AR543" s="354"/>
      <c r="AS543" s="356"/>
      <c r="AT543" s="360"/>
    </row>
    <row r="544" spans="1:48" s="40" customFormat="1" ht="64.5" customHeight="1" x14ac:dyDescent="0.2">
      <c r="A544" s="302" t="s">
        <v>1258</v>
      </c>
      <c r="B544" s="184" t="s">
        <v>1340</v>
      </c>
      <c r="C544" s="177" t="s">
        <v>1399</v>
      </c>
      <c r="D544" s="177" t="s">
        <v>1144</v>
      </c>
      <c r="E544" s="176" t="s">
        <v>1144</v>
      </c>
      <c r="F544" s="209" t="s">
        <v>1144</v>
      </c>
      <c r="G544" s="575">
        <v>6000000</v>
      </c>
      <c r="H544" s="176" t="s">
        <v>55</v>
      </c>
      <c r="I544" s="176" t="s">
        <v>40</v>
      </c>
      <c r="J544" s="177" t="s">
        <v>124</v>
      </c>
      <c r="K544" s="178" t="s">
        <v>421</v>
      </c>
      <c r="L544" s="178"/>
      <c r="M544" s="178" t="s">
        <v>421</v>
      </c>
      <c r="N544" s="209" t="s">
        <v>1144</v>
      </c>
      <c r="O544" s="177"/>
      <c r="P544" s="429" t="s">
        <v>1138</v>
      </c>
      <c r="Q544" s="177" t="s">
        <v>509</v>
      </c>
      <c r="R544" s="172" t="s">
        <v>1687</v>
      </c>
      <c r="S544" s="465" t="s">
        <v>1497</v>
      </c>
      <c r="T544" s="356">
        <v>0</v>
      </c>
      <c r="U544" s="350">
        <f>T544/$G$544</f>
        <v>0</v>
      </c>
      <c r="V544" s="351"/>
      <c r="W544" s="351"/>
      <c r="X544" s="352"/>
      <c r="Y544" s="351"/>
      <c r="Z544" s="352"/>
      <c r="AA544" s="270" t="s">
        <v>1519</v>
      </c>
      <c r="AB544" s="270" t="s">
        <v>1450</v>
      </c>
      <c r="AC544" s="354" t="s">
        <v>1094</v>
      </c>
      <c r="AD544" s="354" t="s">
        <v>1094</v>
      </c>
      <c r="AE544" s="354" t="s">
        <v>1537</v>
      </c>
      <c r="AF544" s="354" t="s">
        <v>1094</v>
      </c>
      <c r="AG544" s="354"/>
      <c r="AH544" s="270" t="s">
        <v>1094</v>
      </c>
      <c r="AI544" s="270"/>
      <c r="AJ544" s="270"/>
      <c r="AK544" s="270" t="s">
        <v>1094</v>
      </c>
      <c r="AL544" s="270" t="s">
        <v>1450</v>
      </c>
      <c r="AM544" s="270" t="s">
        <v>1094</v>
      </c>
      <c r="AN544" s="270"/>
      <c r="AO544" s="270"/>
      <c r="AP544" s="270" t="s">
        <v>1094</v>
      </c>
      <c r="AQ544" s="354"/>
      <c r="AR544" s="354"/>
      <c r="AS544" s="356"/>
      <c r="AT544" s="360"/>
    </row>
    <row r="545" spans="1:46" s="40" customFormat="1" ht="15.75" customHeight="1" x14ac:dyDescent="0.2">
      <c r="A545" s="302" t="s">
        <v>1258</v>
      </c>
      <c r="B545" s="214" t="s">
        <v>1340</v>
      </c>
      <c r="C545" s="177" t="s">
        <v>1400</v>
      </c>
      <c r="D545" s="177" t="s">
        <v>1144</v>
      </c>
      <c r="E545" s="176" t="s">
        <v>1144</v>
      </c>
      <c r="F545" s="209" t="s">
        <v>1144</v>
      </c>
      <c r="G545" s="578"/>
      <c r="H545" s="176" t="s">
        <v>55</v>
      </c>
      <c r="I545" s="176" t="s">
        <v>40</v>
      </c>
      <c r="J545" s="177" t="s">
        <v>124</v>
      </c>
      <c r="K545" s="178" t="s">
        <v>421</v>
      </c>
      <c r="L545" s="178"/>
      <c r="M545" s="178" t="s">
        <v>421</v>
      </c>
      <c r="N545" s="209" t="s">
        <v>1144</v>
      </c>
      <c r="O545" s="177"/>
      <c r="P545" s="429"/>
      <c r="Q545" s="177"/>
      <c r="R545" s="428" t="s">
        <v>1687</v>
      </c>
      <c r="S545" s="465" t="s">
        <v>1497</v>
      </c>
      <c r="T545" s="356">
        <v>0</v>
      </c>
      <c r="U545" s="350">
        <f>T545/$G$544</f>
        <v>0</v>
      </c>
      <c r="V545" s="367"/>
      <c r="W545" s="351"/>
      <c r="X545" s="352"/>
      <c r="Y545" s="351"/>
      <c r="Z545" s="352"/>
      <c r="AA545" s="270" t="s">
        <v>1519</v>
      </c>
      <c r="AB545" s="368" t="s">
        <v>1450</v>
      </c>
      <c r="AC545" s="354" t="s">
        <v>1094</v>
      </c>
      <c r="AD545" s="354" t="s">
        <v>1094</v>
      </c>
      <c r="AE545" s="354" t="s">
        <v>1537</v>
      </c>
      <c r="AF545" s="354" t="s">
        <v>1094</v>
      </c>
      <c r="AG545" s="354"/>
      <c r="AH545" s="270" t="s">
        <v>1094</v>
      </c>
      <c r="AI545" s="270"/>
      <c r="AJ545" s="270"/>
      <c r="AK545" s="270" t="s">
        <v>1094</v>
      </c>
      <c r="AL545" s="270" t="s">
        <v>1450</v>
      </c>
      <c r="AM545" s="270" t="s">
        <v>1094</v>
      </c>
      <c r="AN545" s="270"/>
      <c r="AO545" s="270"/>
      <c r="AP545" s="270" t="s">
        <v>1094</v>
      </c>
      <c r="AQ545" s="354"/>
      <c r="AR545" s="354"/>
      <c r="AS545" s="356"/>
      <c r="AT545" s="360"/>
    </row>
    <row r="546" spans="1:46" s="40" customFormat="1" ht="57" customHeight="1" x14ac:dyDescent="0.2">
      <c r="A546" s="302" t="s">
        <v>1258</v>
      </c>
      <c r="B546" s="184" t="s">
        <v>1341</v>
      </c>
      <c r="C546" s="184" t="s">
        <v>1401</v>
      </c>
      <c r="D546" s="184" t="s">
        <v>1144</v>
      </c>
      <c r="E546" s="182" t="s">
        <v>1144</v>
      </c>
      <c r="F546" s="209" t="s">
        <v>1144</v>
      </c>
      <c r="G546" s="575">
        <v>1500000</v>
      </c>
      <c r="H546" s="176" t="s">
        <v>55</v>
      </c>
      <c r="I546" s="176" t="s">
        <v>40</v>
      </c>
      <c r="J546" s="177" t="s">
        <v>124</v>
      </c>
      <c r="K546" s="178" t="s">
        <v>421</v>
      </c>
      <c r="L546" s="178" t="s">
        <v>421</v>
      </c>
      <c r="M546" s="178" t="s">
        <v>421</v>
      </c>
      <c r="N546" s="209" t="s">
        <v>1144</v>
      </c>
      <c r="O546" s="177"/>
      <c r="P546" s="429" t="s">
        <v>1139</v>
      </c>
      <c r="Q546" s="184" t="s">
        <v>473</v>
      </c>
      <c r="R546" s="184" t="s">
        <v>1688</v>
      </c>
      <c r="S546" s="467" t="s">
        <v>362</v>
      </c>
      <c r="T546" s="356">
        <f>SUM(V546:Z546)</f>
        <v>1643635.0982646428</v>
      </c>
      <c r="U546" s="350">
        <f>T546/$G$546</f>
        <v>1.0957567321764285</v>
      </c>
      <c r="V546" s="357">
        <v>61994.552088214259</v>
      </c>
      <c r="W546" s="369">
        <v>61994.552088214259</v>
      </c>
      <c r="X546" s="369">
        <v>61994.552088214259</v>
      </c>
      <c r="Y546" s="369">
        <v>354305.02068000002</v>
      </c>
      <c r="Z546" s="369">
        <v>1103346.42132</v>
      </c>
      <c r="AA546" s="358" t="s">
        <v>1450</v>
      </c>
      <c r="AB546" s="270" t="s">
        <v>1450</v>
      </c>
      <c r="AC546" s="354" t="s">
        <v>413</v>
      </c>
      <c r="AD546" s="354" t="s">
        <v>1103</v>
      </c>
      <c r="AE546" s="354" t="s">
        <v>124</v>
      </c>
      <c r="AF546" s="354" t="s">
        <v>2063</v>
      </c>
      <c r="AG546" s="354"/>
      <c r="AH546" s="270" t="s">
        <v>35</v>
      </c>
      <c r="AI546" s="270" t="s">
        <v>2017</v>
      </c>
      <c r="AJ546" s="270">
        <v>2026</v>
      </c>
      <c r="AK546" s="270" t="s">
        <v>2575</v>
      </c>
      <c r="AL546" s="270" t="s">
        <v>1450</v>
      </c>
      <c r="AM546" s="270" t="s">
        <v>74</v>
      </c>
      <c r="AN546" s="270" t="s">
        <v>363</v>
      </c>
      <c r="AO546" s="270" t="s">
        <v>424</v>
      </c>
      <c r="AP546" s="270" t="s">
        <v>1997</v>
      </c>
      <c r="AQ546" s="354" t="s">
        <v>2003</v>
      </c>
      <c r="AR546" s="354" t="s">
        <v>2619</v>
      </c>
      <c r="AS546" s="356">
        <v>1020967.9661646427</v>
      </c>
      <c r="AT546" s="360" t="s">
        <v>2163</v>
      </c>
    </row>
    <row r="547" spans="1:46" s="40" customFormat="1" ht="126" x14ac:dyDescent="0.2">
      <c r="A547" s="302" t="s">
        <v>1258</v>
      </c>
      <c r="B547" s="213" t="s">
        <v>1341</v>
      </c>
      <c r="C547" s="213" t="s">
        <v>1401</v>
      </c>
      <c r="D547" s="172" t="s">
        <v>1144</v>
      </c>
      <c r="E547" s="174" t="s">
        <v>1144</v>
      </c>
      <c r="F547" s="209" t="s">
        <v>1144</v>
      </c>
      <c r="G547" s="576"/>
      <c r="H547" s="176" t="s">
        <v>55</v>
      </c>
      <c r="I547" s="176" t="s">
        <v>40</v>
      </c>
      <c r="J547" s="177" t="s">
        <v>124</v>
      </c>
      <c r="K547" s="178" t="s">
        <v>421</v>
      </c>
      <c r="L547" s="178" t="s">
        <v>421</v>
      </c>
      <c r="M547" s="178" t="s">
        <v>421</v>
      </c>
      <c r="N547" s="209" t="s">
        <v>1144</v>
      </c>
      <c r="O547" s="177"/>
      <c r="P547" s="429"/>
      <c r="Q547" s="172" t="s">
        <v>473</v>
      </c>
      <c r="R547" s="172" t="s">
        <v>1688</v>
      </c>
      <c r="S547" s="466" t="s">
        <v>472</v>
      </c>
      <c r="T547" s="356">
        <v>112889184</v>
      </c>
      <c r="U547" s="350">
        <f t="shared" ref="U547:U576" si="71">T547/$G$546</f>
        <v>75.259456</v>
      </c>
      <c r="V547" s="351"/>
      <c r="W547" s="371"/>
      <c r="X547" s="352"/>
      <c r="Y547" s="351"/>
      <c r="Z547" s="352"/>
      <c r="AA547" s="358" t="s">
        <v>1450</v>
      </c>
      <c r="AB547" s="270" t="s">
        <v>1450</v>
      </c>
      <c r="AC547" s="354" t="s">
        <v>413</v>
      </c>
      <c r="AD547" s="354" t="s">
        <v>1103</v>
      </c>
      <c r="AE547" s="354" t="s">
        <v>124</v>
      </c>
      <c r="AF547" s="354" t="s">
        <v>2063</v>
      </c>
      <c r="AG547" s="354"/>
      <c r="AH547" s="270" t="s">
        <v>35</v>
      </c>
      <c r="AI547" s="270" t="s">
        <v>2017</v>
      </c>
      <c r="AJ547" s="270">
        <v>2024</v>
      </c>
      <c r="AK547" s="270" t="s">
        <v>475</v>
      </c>
      <c r="AL547" s="270" t="s">
        <v>1450</v>
      </c>
      <c r="AM547" s="270" t="s">
        <v>75</v>
      </c>
      <c r="AN547" s="270" t="s">
        <v>474</v>
      </c>
      <c r="AO547" s="270" t="s">
        <v>423</v>
      </c>
      <c r="AP547" s="270" t="s">
        <v>1997</v>
      </c>
      <c r="AQ547" s="354" t="s">
        <v>2068</v>
      </c>
      <c r="AR547" s="354" t="s">
        <v>2619</v>
      </c>
      <c r="AS547" s="356">
        <v>112889184</v>
      </c>
      <c r="AT547" s="360" t="s">
        <v>476</v>
      </c>
    </row>
    <row r="548" spans="1:46" s="40" customFormat="1" ht="126" x14ac:dyDescent="0.2">
      <c r="A548" s="302" t="s">
        <v>1258</v>
      </c>
      <c r="B548" s="213" t="s">
        <v>1341</v>
      </c>
      <c r="C548" s="213" t="s">
        <v>1401</v>
      </c>
      <c r="D548" s="172" t="s">
        <v>1144</v>
      </c>
      <c r="E548" s="174" t="s">
        <v>1144</v>
      </c>
      <c r="F548" s="209" t="s">
        <v>1144</v>
      </c>
      <c r="G548" s="576"/>
      <c r="H548" s="176" t="s">
        <v>55</v>
      </c>
      <c r="I548" s="176" t="s">
        <v>40</v>
      </c>
      <c r="J548" s="177" t="s">
        <v>124</v>
      </c>
      <c r="K548" s="178" t="s">
        <v>421</v>
      </c>
      <c r="L548" s="178" t="s">
        <v>421</v>
      </c>
      <c r="M548" s="178" t="s">
        <v>421</v>
      </c>
      <c r="N548" s="209" t="s">
        <v>1144</v>
      </c>
      <c r="O548" s="177"/>
      <c r="P548" s="429"/>
      <c r="Q548" s="172" t="s">
        <v>473</v>
      </c>
      <c r="R548" s="172" t="s">
        <v>1688</v>
      </c>
      <c r="S548" s="466" t="s">
        <v>606</v>
      </c>
      <c r="T548" s="356">
        <v>3125763.4254590906</v>
      </c>
      <c r="U548" s="350">
        <f t="shared" si="71"/>
        <v>2.0838422836393939</v>
      </c>
      <c r="V548" s="351">
        <v>3125763.4254590906</v>
      </c>
      <c r="W548" s="371"/>
      <c r="X548" s="352"/>
      <c r="Y548" s="351"/>
      <c r="Z548" s="352"/>
      <c r="AA548" s="358" t="s">
        <v>1450</v>
      </c>
      <c r="AB548" s="270" t="s">
        <v>1450</v>
      </c>
      <c r="AC548" s="354" t="s">
        <v>413</v>
      </c>
      <c r="AD548" s="354" t="s">
        <v>1103</v>
      </c>
      <c r="AE548" s="354" t="s">
        <v>124</v>
      </c>
      <c r="AF548" s="354" t="s">
        <v>2063</v>
      </c>
      <c r="AG548" s="354"/>
      <c r="AH548" s="270" t="s">
        <v>33</v>
      </c>
      <c r="AI548" s="270">
        <v>2021</v>
      </c>
      <c r="AJ548" s="270">
        <v>2022</v>
      </c>
      <c r="AK548" s="270" t="s">
        <v>562</v>
      </c>
      <c r="AL548" s="270" t="s">
        <v>1450</v>
      </c>
      <c r="AM548" s="270" t="s">
        <v>75</v>
      </c>
      <c r="AN548" s="270" t="s">
        <v>561</v>
      </c>
      <c r="AO548" s="270" t="s">
        <v>426</v>
      </c>
      <c r="AP548" s="270" t="s">
        <v>1997</v>
      </c>
      <c r="AQ548" s="354" t="s">
        <v>2068</v>
      </c>
      <c r="AR548" s="354" t="s">
        <v>2619</v>
      </c>
      <c r="AS548" s="356">
        <v>3125763.4254590906</v>
      </c>
      <c r="AT548" s="360"/>
    </row>
    <row r="549" spans="1:46" s="40" customFormat="1" ht="126" x14ac:dyDescent="0.2">
      <c r="A549" s="302" t="s">
        <v>1258</v>
      </c>
      <c r="B549" s="213" t="s">
        <v>1341</v>
      </c>
      <c r="C549" s="213" t="s">
        <v>1401</v>
      </c>
      <c r="D549" s="172" t="s">
        <v>1144</v>
      </c>
      <c r="E549" s="174" t="s">
        <v>1144</v>
      </c>
      <c r="F549" s="209" t="s">
        <v>1144</v>
      </c>
      <c r="G549" s="576"/>
      <c r="H549" s="176" t="s">
        <v>55</v>
      </c>
      <c r="I549" s="176" t="s">
        <v>40</v>
      </c>
      <c r="J549" s="177" t="s">
        <v>124</v>
      </c>
      <c r="K549" s="178" t="s">
        <v>421</v>
      </c>
      <c r="L549" s="178" t="s">
        <v>421</v>
      </c>
      <c r="M549" s="178" t="s">
        <v>421</v>
      </c>
      <c r="N549" s="209" t="s">
        <v>1144</v>
      </c>
      <c r="O549" s="177"/>
      <c r="P549" s="429"/>
      <c r="Q549" s="172" t="s">
        <v>473</v>
      </c>
      <c r="R549" s="172" t="s">
        <v>1688</v>
      </c>
      <c r="S549" s="466" t="s">
        <v>607</v>
      </c>
      <c r="T549" s="356">
        <v>4479399.1080500754</v>
      </c>
      <c r="U549" s="350">
        <f t="shared" si="71"/>
        <v>2.9862660720333838</v>
      </c>
      <c r="V549" s="351">
        <v>4479399.1080500754</v>
      </c>
      <c r="W549" s="371"/>
      <c r="X549" s="352"/>
      <c r="Y549" s="351"/>
      <c r="Z549" s="352"/>
      <c r="AA549" s="358" t="s">
        <v>1450</v>
      </c>
      <c r="AB549" s="270" t="s">
        <v>1450</v>
      </c>
      <c r="AC549" s="354" t="s">
        <v>413</v>
      </c>
      <c r="AD549" s="354" t="s">
        <v>1103</v>
      </c>
      <c r="AE549" s="354" t="s">
        <v>124</v>
      </c>
      <c r="AF549" s="354" t="s">
        <v>2063</v>
      </c>
      <c r="AG549" s="354"/>
      <c r="AH549" s="270" t="s">
        <v>33</v>
      </c>
      <c r="AI549" s="270">
        <v>2021</v>
      </c>
      <c r="AJ549" s="270">
        <v>2022</v>
      </c>
      <c r="AK549" s="270" t="s">
        <v>562</v>
      </c>
      <c r="AL549" s="270" t="s">
        <v>1450</v>
      </c>
      <c r="AM549" s="270" t="s">
        <v>75</v>
      </c>
      <c r="AN549" s="270" t="s">
        <v>621</v>
      </c>
      <c r="AO549" s="270" t="s">
        <v>531</v>
      </c>
      <c r="AP549" s="270" t="s">
        <v>531</v>
      </c>
      <c r="AQ549" s="354" t="s">
        <v>2068</v>
      </c>
      <c r="AR549" s="354" t="s">
        <v>2619</v>
      </c>
      <c r="AS549" s="356">
        <v>4479399.1080500754</v>
      </c>
      <c r="AT549" s="360"/>
    </row>
    <row r="550" spans="1:46" s="40" customFormat="1" ht="126" x14ac:dyDescent="0.2">
      <c r="A550" s="302" t="s">
        <v>1258</v>
      </c>
      <c r="B550" s="213" t="s">
        <v>1341</v>
      </c>
      <c r="C550" s="213" t="s">
        <v>1401</v>
      </c>
      <c r="D550" s="172" t="s">
        <v>1144</v>
      </c>
      <c r="E550" s="174" t="s">
        <v>1144</v>
      </c>
      <c r="F550" s="209" t="s">
        <v>1144</v>
      </c>
      <c r="G550" s="576"/>
      <c r="H550" s="176" t="s">
        <v>55</v>
      </c>
      <c r="I550" s="176" t="s">
        <v>40</v>
      </c>
      <c r="J550" s="177" t="s">
        <v>124</v>
      </c>
      <c r="K550" s="178" t="s">
        <v>421</v>
      </c>
      <c r="L550" s="178" t="s">
        <v>421</v>
      </c>
      <c r="M550" s="178" t="s">
        <v>421</v>
      </c>
      <c r="N550" s="209" t="s">
        <v>1144</v>
      </c>
      <c r="O550" s="177"/>
      <c r="P550" s="429"/>
      <c r="Q550" s="172" t="s">
        <v>473</v>
      </c>
      <c r="R550" s="172" t="s">
        <v>1688</v>
      </c>
      <c r="S550" s="466" t="s">
        <v>608</v>
      </c>
      <c r="T550" s="356">
        <v>791847.7862475951</v>
      </c>
      <c r="U550" s="350">
        <f t="shared" si="71"/>
        <v>0.52789852416506344</v>
      </c>
      <c r="V550" s="351">
        <v>791847.7862475951</v>
      </c>
      <c r="W550" s="371"/>
      <c r="X550" s="352"/>
      <c r="Y550" s="351"/>
      <c r="Z550" s="352"/>
      <c r="AA550" s="358" t="s">
        <v>1450</v>
      </c>
      <c r="AB550" s="270" t="s">
        <v>1450</v>
      </c>
      <c r="AC550" s="354" t="s">
        <v>413</v>
      </c>
      <c r="AD550" s="354" t="s">
        <v>1103</v>
      </c>
      <c r="AE550" s="354" t="s">
        <v>124</v>
      </c>
      <c r="AF550" s="354" t="s">
        <v>2063</v>
      </c>
      <c r="AG550" s="354"/>
      <c r="AH550" s="270" t="s">
        <v>33</v>
      </c>
      <c r="AI550" s="270">
        <v>2021</v>
      </c>
      <c r="AJ550" s="270">
        <v>2022</v>
      </c>
      <c r="AK550" s="270" t="s">
        <v>562</v>
      </c>
      <c r="AL550" s="270" t="s">
        <v>1450</v>
      </c>
      <c r="AM550" s="270" t="s">
        <v>75</v>
      </c>
      <c r="AN550" s="270" t="s">
        <v>598</v>
      </c>
      <c r="AO550" s="270" t="s">
        <v>426</v>
      </c>
      <c r="AP550" s="270" t="s">
        <v>1997</v>
      </c>
      <c r="AQ550" s="354" t="s">
        <v>2068</v>
      </c>
      <c r="AR550" s="354" t="s">
        <v>2619</v>
      </c>
      <c r="AS550" s="356">
        <v>791847.7862475951</v>
      </c>
      <c r="AT550" s="360"/>
    </row>
    <row r="551" spans="1:46" s="40" customFormat="1" ht="126" x14ac:dyDescent="0.2">
      <c r="A551" s="302" t="s">
        <v>1258</v>
      </c>
      <c r="B551" s="213" t="s">
        <v>1341</v>
      </c>
      <c r="C551" s="213" t="s">
        <v>1401</v>
      </c>
      <c r="D551" s="172" t="s">
        <v>1144</v>
      </c>
      <c r="E551" s="174" t="s">
        <v>1144</v>
      </c>
      <c r="F551" s="209" t="s">
        <v>1144</v>
      </c>
      <c r="G551" s="576"/>
      <c r="H551" s="176" t="s">
        <v>55</v>
      </c>
      <c r="I551" s="176" t="s">
        <v>40</v>
      </c>
      <c r="J551" s="177" t="s">
        <v>124</v>
      </c>
      <c r="K551" s="178" t="s">
        <v>421</v>
      </c>
      <c r="L551" s="178" t="s">
        <v>421</v>
      </c>
      <c r="M551" s="178" t="s">
        <v>421</v>
      </c>
      <c r="N551" s="209" t="s">
        <v>1144</v>
      </c>
      <c r="O551" s="177"/>
      <c r="P551" s="429"/>
      <c r="Q551" s="172" t="s">
        <v>473</v>
      </c>
      <c r="R551" s="172" t="s">
        <v>1688</v>
      </c>
      <c r="S551" s="466" t="s">
        <v>609</v>
      </c>
      <c r="T551" s="356">
        <v>14084838.527336443</v>
      </c>
      <c r="U551" s="350">
        <f t="shared" si="71"/>
        <v>9.3898923515576289</v>
      </c>
      <c r="V551" s="351">
        <v>14084838.527336443</v>
      </c>
      <c r="W551" s="371"/>
      <c r="X551" s="352"/>
      <c r="Y551" s="351"/>
      <c r="Z551" s="352"/>
      <c r="AA551" s="358" t="s">
        <v>1450</v>
      </c>
      <c r="AB551" s="270" t="s">
        <v>1450</v>
      </c>
      <c r="AC551" s="354" t="s">
        <v>413</v>
      </c>
      <c r="AD551" s="354" t="s">
        <v>1103</v>
      </c>
      <c r="AE551" s="354" t="s">
        <v>124</v>
      </c>
      <c r="AF551" s="354" t="s">
        <v>2063</v>
      </c>
      <c r="AG551" s="354"/>
      <c r="AH551" s="270" t="s">
        <v>33</v>
      </c>
      <c r="AI551" s="270">
        <v>2021</v>
      </c>
      <c r="AJ551" s="270">
        <v>2022</v>
      </c>
      <c r="AK551" s="270" t="s">
        <v>562</v>
      </c>
      <c r="AL551" s="270" t="s">
        <v>1450</v>
      </c>
      <c r="AM551" s="270" t="s">
        <v>75</v>
      </c>
      <c r="AN551" s="270" t="s">
        <v>622</v>
      </c>
      <c r="AO551" s="270" t="s">
        <v>426</v>
      </c>
      <c r="AP551" s="270" t="s">
        <v>1997</v>
      </c>
      <c r="AQ551" s="354" t="s">
        <v>2068</v>
      </c>
      <c r="AR551" s="354" t="s">
        <v>2619</v>
      </c>
      <c r="AS551" s="356">
        <v>14084838.527336443</v>
      </c>
      <c r="AT551" s="360"/>
    </row>
    <row r="552" spans="1:46" s="40" customFormat="1" ht="126" x14ac:dyDescent="0.2">
      <c r="A552" s="302" t="s">
        <v>1258</v>
      </c>
      <c r="B552" s="213" t="s">
        <v>1341</v>
      </c>
      <c r="C552" s="213" t="s">
        <v>1401</v>
      </c>
      <c r="D552" s="172" t="s">
        <v>1144</v>
      </c>
      <c r="E552" s="174" t="s">
        <v>1144</v>
      </c>
      <c r="F552" s="209" t="s">
        <v>1144</v>
      </c>
      <c r="G552" s="576"/>
      <c r="H552" s="176" t="s">
        <v>55</v>
      </c>
      <c r="I552" s="176" t="s">
        <v>40</v>
      </c>
      <c r="J552" s="177" t="s">
        <v>124</v>
      </c>
      <c r="K552" s="178" t="s">
        <v>421</v>
      </c>
      <c r="L552" s="178" t="s">
        <v>421</v>
      </c>
      <c r="M552" s="178" t="s">
        <v>421</v>
      </c>
      <c r="N552" s="209" t="s">
        <v>1144</v>
      </c>
      <c r="O552" s="177"/>
      <c r="P552" s="429"/>
      <c r="Q552" s="172" t="s">
        <v>473</v>
      </c>
      <c r="R552" s="172" t="s">
        <v>1688</v>
      </c>
      <c r="S552" s="466" t="s">
        <v>610</v>
      </c>
      <c r="T552" s="356">
        <v>2462317.332747465</v>
      </c>
      <c r="U552" s="350">
        <f t="shared" si="71"/>
        <v>1.6415448884983099</v>
      </c>
      <c r="V552" s="351">
        <v>2462317.332747465</v>
      </c>
      <c r="W552" s="371"/>
      <c r="X552" s="352"/>
      <c r="Y552" s="351"/>
      <c r="Z552" s="352"/>
      <c r="AA552" s="358" t="s">
        <v>1450</v>
      </c>
      <c r="AB552" s="270" t="s">
        <v>1450</v>
      </c>
      <c r="AC552" s="354" t="s">
        <v>413</v>
      </c>
      <c r="AD552" s="354" t="s">
        <v>1103</v>
      </c>
      <c r="AE552" s="354" t="s">
        <v>124</v>
      </c>
      <c r="AF552" s="354" t="s">
        <v>2063</v>
      </c>
      <c r="AG552" s="354"/>
      <c r="AH552" s="270" t="s">
        <v>33</v>
      </c>
      <c r="AI552" s="270">
        <v>2021</v>
      </c>
      <c r="AJ552" s="270">
        <v>2022</v>
      </c>
      <c r="AK552" s="270" t="s">
        <v>562</v>
      </c>
      <c r="AL552" s="270" t="s">
        <v>1450</v>
      </c>
      <c r="AM552" s="270" t="s">
        <v>75</v>
      </c>
      <c r="AN552" s="270" t="s">
        <v>622</v>
      </c>
      <c r="AO552" s="270" t="s">
        <v>426</v>
      </c>
      <c r="AP552" s="270" t="s">
        <v>1997</v>
      </c>
      <c r="AQ552" s="354" t="s">
        <v>2068</v>
      </c>
      <c r="AR552" s="354" t="s">
        <v>2619</v>
      </c>
      <c r="AS552" s="356">
        <v>2462317.332747465</v>
      </c>
      <c r="AT552" s="360"/>
    </row>
    <row r="553" spans="1:46" s="40" customFormat="1" ht="126" x14ac:dyDescent="0.2">
      <c r="A553" s="302" t="s">
        <v>1258</v>
      </c>
      <c r="B553" s="213" t="s">
        <v>1341</v>
      </c>
      <c r="C553" s="213" t="s">
        <v>1401</v>
      </c>
      <c r="D553" s="172" t="s">
        <v>1144</v>
      </c>
      <c r="E553" s="174" t="s">
        <v>1144</v>
      </c>
      <c r="F553" s="209" t="s">
        <v>1144</v>
      </c>
      <c r="G553" s="576"/>
      <c r="H553" s="176" t="s">
        <v>55</v>
      </c>
      <c r="I553" s="176" t="s">
        <v>40</v>
      </c>
      <c r="J553" s="177" t="s">
        <v>124</v>
      </c>
      <c r="K553" s="178" t="s">
        <v>421</v>
      </c>
      <c r="L553" s="178" t="s">
        <v>421</v>
      </c>
      <c r="M553" s="178" t="s">
        <v>421</v>
      </c>
      <c r="N553" s="209" t="s">
        <v>1144</v>
      </c>
      <c r="O553" s="177"/>
      <c r="P553" s="429"/>
      <c r="Q553" s="172" t="s">
        <v>473</v>
      </c>
      <c r="R553" s="172" t="s">
        <v>1688</v>
      </c>
      <c r="S553" s="466" t="s">
        <v>612</v>
      </c>
      <c r="T553" s="356">
        <v>51662.126740178552</v>
      </c>
      <c r="U553" s="350">
        <f t="shared" si="71"/>
        <v>3.4441417826785704E-2</v>
      </c>
      <c r="V553" s="351">
        <v>51662.126740178552</v>
      </c>
      <c r="W553" s="371"/>
      <c r="X553" s="352"/>
      <c r="Y553" s="351"/>
      <c r="Z553" s="352"/>
      <c r="AA553" s="358" t="s">
        <v>1450</v>
      </c>
      <c r="AB553" s="270" t="s">
        <v>1450</v>
      </c>
      <c r="AC553" s="354" t="s">
        <v>413</v>
      </c>
      <c r="AD553" s="354" t="s">
        <v>1103</v>
      </c>
      <c r="AE553" s="354" t="s">
        <v>124</v>
      </c>
      <c r="AF553" s="354" t="s">
        <v>2063</v>
      </c>
      <c r="AG553" s="354"/>
      <c r="AH553" s="270" t="s">
        <v>33</v>
      </c>
      <c r="AI553" s="270">
        <v>2021</v>
      </c>
      <c r="AJ553" s="270">
        <v>2022</v>
      </c>
      <c r="AK553" s="270" t="s">
        <v>562</v>
      </c>
      <c r="AL553" s="270" t="s">
        <v>1450</v>
      </c>
      <c r="AM553" s="270" t="s">
        <v>75</v>
      </c>
      <c r="AN553" s="270" t="s">
        <v>581</v>
      </c>
      <c r="AO553" s="270" t="s">
        <v>531</v>
      </c>
      <c r="AP553" s="270" t="s">
        <v>531</v>
      </c>
      <c r="AQ553" s="354" t="s">
        <v>2068</v>
      </c>
      <c r="AR553" s="354" t="s">
        <v>2619</v>
      </c>
      <c r="AS553" s="356">
        <v>51662.126740178552</v>
      </c>
      <c r="AT553" s="360"/>
    </row>
    <row r="554" spans="1:46" s="40" customFormat="1" ht="126" x14ac:dyDescent="0.2">
      <c r="A554" s="302" t="s">
        <v>1258</v>
      </c>
      <c r="B554" s="213" t="s">
        <v>1341</v>
      </c>
      <c r="C554" s="213" t="s">
        <v>1401</v>
      </c>
      <c r="D554" s="172" t="s">
        <v>1144</v>
      </c>
      <c r="E554" s="174" t="s">
        <v>1144</v>
      </c>
      <c r="F554" s="209" t="s">
        <v>1144</v>
      </c>
      <c r="G554" s="576"/>
      <c r="H554" s="176" t="s">
        <v>55</v>
      </c>
      <c r="I554" s="176" t="s">
        <v>40</v>
      </c>
      <c r="J554" s="177" t="s">
        <v>124</v>
      </c>
      <c r="K554" s="178" t="s">
        <v>421</v>
      </c>
      <c r="L554" s="178" t="s">
        <v>421</v>
      </c>
      <c r="M554" s="178" t="s">
        <v>421</v>
      </c>
      <c r="N554" s="209" t="s">
        <v>1144</v>
      </c>
      <c r="O554" s="177"/>
      <c r="P554" s="429"/>
      <c r="Q554" s="172" t="s">
        <v>473</v>
      </c>
      <c r="R554" s="172" t="s">
        <v>1688</v>
      </c>
      <c r="S554" s="466" t="s">
        <v>613</v>
      </c>
      <c r="T554" s="356">
        <v>197233.54105551704</v>
      </c>
      <c r="U554" s="350">
        <f t="shared" si="71"/>
        <v>0.13148902737034468</v>
      </c>
      <c r="V554" s="351">
        <v>197233.54105551704</v>
      </c>
      <c r="W554" s="371"/>
      <c r="X554" s="352"/>
      <c r="Y554" s="351"/>
      <c r="Z554" s="352"/>
      <c r="AA554" s="358" t="s">
        <v>1450</v>
      </c>
      <c r="AB554" s="270" t="s">
        <v>1450</v>
      </c>
      <c r="AC554" s="354" t="s">
        <v>413</v>
      </c>
      <c r="AD554" s="354" t="s">
        <v>1103</v>
      </c>
      <c r="AE554" s="354" t="s">
        <v>124</v>
      </c>
      <c r="AF554" s="354" t="s">
        <v>2063</v>
      </c>
      <c r="AG554" s="354"/>
      <c r="AH554" s="270" t="s">
        <v>33</v>
      </c>
      <c r="AI554" s="270">
        <v>2021</v>
      </c>
      <c r="AJ554" s="270">
        <v>2022</v>
      </c>
      <c r="AK554" s="270" t="s">
        <v>562</v>
      </c>
      <c r="AL554" s="270" t="s">
        <v>1450</v>
      </c>
      <c r="AM554" s="270" t="s">
        <v>75</v>
      </c>
      <c r="AN554" s="270" t="s">
        <v>581</v>
      </c>
      <c r="AO554" s="270" t="s">
        <v>531</v>
      </c>
      <c r="AP554" s="270" t="s">
        <v>531</v>
      </c>
      <c r="AQ554" s="354" t="s">
        <v>2068</v>
      </c>
      <c r="AR554" s="354" t="s">
        <v>2619</v>
      </c>
      <c r="AS554" s="356">
        <v>197233.54105551704</v>
      </c>
      <c r="AT554" s="360"/>
    </row>
    <row r="555" spans="1:46" s="40" customFormat="1" ht="126" x14ac:dyDescent="0.2">
      <c r="A555" s="302" t="s">
        <v>1258</v>
      </c>
      <c r="B555" s="213" t="s">
        <v>1341</v>
      </c>
      <c r="C555" s="213" t="s">
        <v>1401</v>
      </c>
      <c r="D555" s="172" t="s">
        <v>1144</v>
      </c>
      <c r="E555" s="174" t="s">
        <v>1144</v>
      </c>
      <c r="F555" s="209" t="s">
        <v>1144</v>
      </c>
      <c r="G555" s="576"/>
      <c r="H555" s="176" t="s">
        <v>55</v>
      </c>
      <c r="I555" s="176" t="s">
        <v>40</v>
      </c>
      <c r="J555" s="177" t="s">
        <v>124</v>
      </c>
      <c r="K555" s="178" t="s">
        <v>421</v>
      </c>
      <c r="L555" s="178" t="s">
        <v>421</v>
      </c>
      <c r="M555" s="178" t="s">
        <v>421</v>
      </c>
      <c r="N555" s="209" t="s">
        <v>1144</v>
      </c>
      <c r="O555" s="177"/>
      <c r="P555" s="429"/>
      <c r="Q555" s="172" t="s">
        <v>473</v>
      </c>
      <c r="R555" s="172" t="s">
        <v>1688</v>
      </c>
      <c r="S555" s="466" t="s">
        <v>615</v>
      </c>
      <c r="T555" s="356">
        <v>1319607.399908623</v>
      </c>
      <c r="U555" s="350">
        <f t="shared" si="71"/>
        <v>0.87973826660574861</v>
      </c>
      <c r="V555" s="351">
        <v>1319607.399908623</v>
      </c>
      <c r="W555" s="371"/>
      <c r="X555" s="352"/>
      <c r="Y555" s="351"/>
      <c r="Z555" s="352"/>
      <c r="AA555" s="358" t="s">
        <v>1450</v>
      </c>
      <c r="AB555" s="270" t="s">
        <v>1450</v>
      </c>
      <c r="AC555" s="354" t="s">
        <v>413</v>
      </c>
      <c r="AD555" s="354" t="s">
        <v>1103</v>
      </c>
      <c r="AE555" s="354" t="s">
        <v>124</v>
      </c>
      <c r="AF555" s="354" t="s">
        <v>2063</v>
      </c>
      <c r="AG555" s="354"/>
      <c r="AH555" s="270" t="s">
        <v>33</v>
      </c>
      <c r="AI555" s="270">
        <v>2021</v>
      </c>
      <c r="AJ555" s="270">
        <v>2022</v>
      </c>
      <c r="AK555" s="270" t="s">
        <v>562</v>
      </c>
      <c r="AL555" s="270" t="s">
        <v>1450</v>
      </c>
      <c r="AM555" s="270" t="s">
        <v>75</v>
      </c>
      <c r="AN555" s="270" t="s">
        <v>623</v>
      </c>
      <c r="AO555" s="270" t="s">
        <v>531</v>
      </c>
      <c r="AP555" s="270" t="s">
        <v>531</v>
      </c>
      <c r="AQ555" s="354" t="s">
        <v>2068</v>
      </c>
      <c r="AR555" s="354" t="s">
        <v>2619</v>
      </c>
      <c r="AS555" s="356">
        <v>1319607.399908623</v>
      </c>
      <c r="AT555" s="360"/>
    </row>
    <row r="556" spans="1:46" s="40" customFormat="1" ht="126" x14ac:dyDescent="0.2">
      <c r="A556" s="302" t="s">
        <v>1258</v>
      </c>
      <c r="B556" s="213" t="s">
        <v>1341</v>
      </c>
      <c r="C556" s="213" t="s">
        <v>1401</v>
      </c>
      <c r="D556" s="172" t="s">
        <v>1144</v>
      </c>
      <c r="E556" s="174" t="s">
        <v>1144</v>
      </c>
      <c r="F556" s="209" t="s">
        <v>1144</v>
      </c>
      <c r="G556" s="576"/>
      <c r="H556" s="176" t="s">
        <v>55</v>
      </c>
      <c r="I556" s="176" t="s">
        <v>40</v>
      </c>
      <c r="J556" s="177" t="s">
        <v>124</v>
      </c>
      <c r="K556" s="178" t="s">
        <v>421</v>
      </c>
      <c r="L556" s="178" t="s">
        <v>421</v>
      </c>
      <c r="M556" s="178" t="s">
        <v>421</v>
      </c>
      <c r="N556" s="209" t="s">
        <v>1144</v>
      </c>
      <c r="O556" s="177"/>
      <c r="P556" s="429"/>
      <c r="Q556" s="172" t="s">
        <v>473</v>
      </c>
      <c r="R556" s="172" t="s">
        <v>1688</v>
      </c>
      <c r="S556" s="466" t="s">
        <v>616</v>
      </c>
      <c r="T556" s="356">
        <v>7762073.3812609222</v>
      </c>
      <c r="U556" s="350">
        <f t="shared" si="71"/>
        <v>5.1747155875072819</v>
      </c>
      <c r="V556" s="351">
        <v>7762073.3812609222</v>
      </c>
      <c r="W556" s="371"/>
      <c r="X556" s="352"/>
      <c r="Y556" s="351"/>
      <c r="Z556" s="352"/>
      <c r="AA556" s="358" t="s">
        <v>1450</v>
      </c>
      <c r="AB556" s="270" t="s">
        <v>1450</v>
      </c>
      <c r="AC556" s="354" t="s">
        <v>413</v>
      </c>
      <c r="AD556" s="354" t="s">
        <v>1103</v>
      </c>
      <c r="AE556" s="354" t="s">
        <v>124</v>
      </c>
      <c r="AF556" s="354" t="s">
        <v>2063</v>
      </c>
      <c r="AG556" s="354"/>
      <c r="AH556" s="270" t="s">
        <v>33</v>
      </c>
      <c r="AI556" s="270">
        <v>2021</v>
      </c>
      <c r="AJ556" s="270">
        <v>2022</v>
      </c>
      <c r="AK556" s="270" t="s">
        <v>562</v>
      </c>
      <c r="AL556" s="270" t="s">
        <v>1450</v>
      </c>
      <c r="AM556" s="270" t="s">
        <v>75</v>
      </c>
      <c r="AN556" s="270" t="s">
        <v>623</v>
      </c>
      <c r="AO556" s="270" t="s">
        <v>531</v>
      </c>
      <c r="AP556" s="270" t="s">
        <v>531</v>
      </c>
      <c r="AQ556" s="354" t="s">
        <v>2068</v>
      </c>
      <c r="AR556" s="354" t="s">
        <v>2619</v>
      </c>
      <c r="AS556" s="356">
        <v>7762073.3812609222</v>
      </c>
      <c r="AT556" s="360"/>
    </row>
    <row r="557" spans="1:46" s="40" customFormat="1" ht="126" x14ac:dyDescent="0.2">
      <c r="A557" s="302" t="s">
        <v>1258</v>
      </c>
      <c r="B557" s="213" t="s">
        <v>1341</v>
      </c>
      <c r="C557" s="213" t="s">
        <v>1401</v>
      </c>
      <c r="D557" s="172" t="s">
        <v>1144</v>
      </c>
      <c r="E557" s="174" t="s">
        <v>1144</v>
      </c>
      <c r="F557" s="209" t="s">
        <v>1144</v>
      </c>
      <c r="G557" s="576"/>
      <c r="H557" s="176" t="s">
        <v>55</v>
      </c>
      <c r="I557" s="176" t="s">
        <v>40</v>
      </c>
      <c r="J557" s="177" t="s">
        <v>124</v>
      </c>
      <c r="K557" s="178" t="s">
        <v>421</v>
      </c>
      <c r="L557" s="178"/>
      <c r="M557" s="178" t="s">
        <v>421</v>
      </c>
      <c r="N557" s="209" t="s">
        <v>1144</v>
      </c>
      <c r="O557" s="177"/>
      <c r="P557" s="429"/>
      <c r="Q557" s="172" t="s">
        <v>473</v>
      </c>
      <c r="R557" s="172" t="s">
        <v>1688</v>
      </c>
      <c r="S557" s="465" t="s">
        <v>1051</v>
      </c>
      <c r="T557" s="359">
        <v>0</v>
      </c>
      <c r="U557" s="350">
        <f t="shared" si="71"/>
        <v>0</v>
      </c>
      <c r="V557" s="382"/>
      <c r="W557" s="351"/>
      <c r="X557" s="352"/>
      <c r="Y557" s="351"/>
      <c r="Z557" s="352"/>
      <c r="AA557" s="270" t="s">
        <v>1604</v>
      </c>
      <c r="AB557" s="374">
        <v>250000</v>
      </c>
      <c r="AC557" s="354" t="s">
        <v>413</v>
      </c>
      <c r="AD557" s="354" t="s">
        <v>1103</v>
      </c>
      <c r="AE557" s="354" t="s">
        <v>1054</v>
      </c>
      <c r="AF557" s="354" t="s">
        <v>2065</v>
      </c>
      <c r="AG557" s="354"/>
      <c r="AH557" s="270" t="s">
        <v>39</v>
      </c>
      <c r="AI557" s="270"/>
      <c r="AJ557" s="270"/>
      <c r="AK557" s="270" t="s">
        <v>1094</v>
      </c>
      <c r="AL557" s="270" t="s">
        <v>1446</v>
      </c>
      <c r="AM557" s="270" t="s">
        <v>75</v>
      </c>
      <c r="AN557" s="270"/>
      <c r="AO557" s="270"/>
      <c r="AP557" s="270" t="s">
        <v>1094</v>
      </c>
      <c r="AQ557" s="354" t="s">
        <v>2068</v>
      </c>
      <c r="AR557" s="354" t="s">
        <v>2619</v>
      </c>
      <c r="AS557" s="356">
        <v>0</v>
      </c>
      <c r="AT557" s="360" t="s">
        <v>927</v>
      </c>
    </row>
    <row r="558" spans="1:46" s="40" customFormat="1" ht="126" x14ac:dyDescent="0.2">
      <c r="A558" s="302" t="s">
        <v>1258</v>
      </c>
      <c r="B558" s="213" t="s">
        <v>1341</v>
      </c>
      <c r="C558" s="213" t="s">
        <v>1401</v>
      </c>
      <c r="D558" s="172" t="s">
        <v>1144</v>
      </c>
      <c r="E558" s="174" t="s">
        <v>1144</v>
      </c>
      <c r="F558" s="209" t="s">
        <v>1144</v>
      </c>
      <c r="G558" s="576"/>
      <c r="H558" s="176" t="s">
        <v>55</v>
      </c>
      <c r="I558" s="176" t="s">
        <v>40</v>
      </c>
      <c r="J558" s="177" t="s">
        <v>124</v>
      </c>
      <c r="K558" s="178" t="s">
        <v>421</v>
      </c>
      <c r="L558" s="178" t="s">
        <v>421</v>
      </c>
      <c r="M558" s="178" t="s">
        <v>421</v>
      </c>
      <c r="N558" s="209" t="s">
        <v>1144</v>
      </c>
      <c r="O558" s="177"/>
      <c r="P558" s="429"/>
      <c r="Q558" s="172" t="s">
        <v>473</v>
      </c>
      <c r="R558" s="172" t="s">
        <v>1688</v>
      </c>
      <c r="S558" s="466" t="s">
        <v>635</v>
      </c>
      <c r="T558" s="356">
        <v>182883.92866023208</v>
      </c>
      <c r="U558" s="350">
        <f t="shared" si="71"/>
        <v>0.12192261910682138</v>
      </c>
      <c r="V558" s="351">
        <v>182883.92866023208</v>
      </c>
      <c r="W558" s="371"/>
      <c r="X558" s="352"/>
      <c r="Y558" s="351"/>
      <c r="Z558" s="352"/>
      <c r="AA558" s="358" t="s">
        <v>1450</v>
      </c>
      <c r="AB558" s="270" t="s">
        <v>1450</v>
      </c>
      <c r="AC558" s="354" t="s">
        <v>413</v>
      </c>
      <c r="AD558" s="354" t="s">
        <v>1103</v>
      </c>
      <c r="AE558" s="354" t="s">
        <v>124</v>
      </c>
      <c r="AF558" s="354" t="s">
        <v>2063</v>
      </c>
      <c r="AG558" s="354"/>
      <c r="AH558" s="270" t="s">
        <v>33</v>
      </c>
      <c r="AI558" s="270">
        <v>2021</v>
      </c>
      <c r="AJ558" s="270">
        <v>2022</v>
      </c>
      <c r="AK558" s="270" t="s">
        <v>562</v>
      </c>
      <c r="AL558" s="270" t="s">
        <v>1450</v>
      </c>
      <c r="AM558" s="270" t="s">
        <v>74</v>
      </c>
      <c r="AN558" s="270" t="s">
        <v>624</v>
      </c>
      <c r="AO558" s="270" t="s">
        <v>531</v>
      </c>
      <c r="AP558" s="270" t="s">
        <v>531</v>
      </c>
      <c r="AQ558" s="354" t="s">
        <v>2003</v>
      </c>
      <c r="AR558" s="354" t="s">
        <v>2619</v>
      </c>
      <c r="AS558" s="356">
        <v>182883.92866023208</v>
      </c>
      <c r="AT558" s="360"/>
    </row>
    <row r="559" spans="1:46" s="40" customFormat="1" ht="126" x14ac:dyDescent="0.2">
      <c r="A559" s="302" t="s">
        <v>1258</v>
      </c>
      <c r="B559" s="213" t="s">
        <v>1341</v>
      </c>
      <c r="C559" s="213" t="s">
        <v>1401</v>
      </c>
      <c r="D559" s="172" t="s">
        <v>1144</v>
      </c>
      <c r="E559" s="174" t="s">
        <v>1144</v>
      </c>
      <c r="F559" s="209" t="s">
        <v>1144</v>
      </c>
      <c r="G559" s="576"/>
      <c r="H559" s="176" t="s">
        <v>55</v>
      </c>
      <c r="I559" s="176" t="s">
        <v>40</v>
      </c>
      <c r="J559" s="177" t="s">
        <v>124</v>
      </c>
      <c r="K559" s="178" t="s">
        <v>421</v>
      </c>
      <c r="L559" s="178" t="s">
        <v>421</v>
      </c>
      <c r="M559" s="178" t="s">
        <v>421</v>
      </c>
      <c r="N559" s="209" t="s">
        <v>1144</v>
      </c>
      <c r="O559" s="177"/>
      <c r="P559" s="429"/>
      <c r="Q559" s="172" t="s">
        <v>473</v>
      </c>
      <c r="R559" s="172" t="s">
        <v>1688</v>
      </c>
      <c r="S559" s="466" t="s">
        <v>618</v>
      </c>
      <c r="T559" s="356">
        <v>182883.92866023208</v>
      </c>
      <c r="U559" s="350">
        <f t="shared" si="71"/>
        <v>0.12192261910682138</v>
      </c>
      <c r="V559" s="351">
        <v>182883.92866023208</v>
      </c>
      <c r="W559" s="371"/>
      <c r="X559" s="352"/>
      <c r="Y559" s="351"/>
      <c r="Z559" s="352"/>
      <c r="AA559" s="358" t="s">
        <v>1450</v>
      </c>
      <c r="AB559" s="270" t="s">
        <v>1450</v>
      </c>
      <c r="AC559" s="354" t="s">
        <v>413</v>
      </c>
      <c r="AD559" s="354" t="s">
        <v>1103</v>
      </c>
      <c r="AE559" s="354" t="s">
        <v>124</v>
      </c>
      <c r="AF559" s="354" t="s">
        <v>2063</v>
      </c>
      <c r="AG559" s="354"/>
      <c r="AH559" s="270" t="s">
        <v>33</v>
      </c>
      <c r="AI559" s="270">
        <v>2021</v>
      </c>
      <c r="AJ559" s="270">
        <v>2022</v>
      </c>
      <c r="AK559" s="270" t="s">
        <v>562</v>
      </c>
      <c r="AL559" s="270" t="s">
        <v>1450</v>
      </c>
      <c r="AM559" s="270" t="s">
        <v>74</v>
      </c>
      <c r="AN559" s="270" t="s">
        <v>624</v>
      </c>
      <c r="AO559" s="270" t="s">
        <v>531</v>
      </c>
      <c r="AP559" s="270" t="s">
        <v>531</v>
      </c>
      <c r="AQ559" s="354" t="s">
        <v>2003</v>
      </c>
      <c r="AR559" s="354" t="s">
        <v>2619</v>
      </c>
      <c r="AS559" s="356">
        <v>182883.92866023208</v>
      </c>
      <c r="AT559" s="360"/>
    </row>
    <row r="560" spans="1:46" s="40" customFormat="1" ht="126" x14ac:dyDescent="0.2">
      <c r="A560" s="302" t="s">
        <v>1258</v>
      </c>
      <c r="B560" s="213" t="s">
        <v>1341</v>
      </c>
      <c r="C560" s="213" t="s">
        <v>1401</v>
      </c>
      <c r="D560" s="172" t="s">
        <v>1144</v>
      </c>
      <c r="E560" s="174" t="s">
        <v>1144</v>
      </c>
      <c r="F560" s="209" t="s">
        <v>1144</v>
      </c>
      <c r="G560" s="576"/>
      <c r="H560" s="176" t="s">
        <v>55</v>
      </c>
      <c r="I560" s="176" t="s">
        <v>40</v>
      </c>
      <c r="J560" s="177" t="s">
        <v>124</v>
      </c>
      <c r="K560" s="178" t="s">
        <v>421</v>
      </c>
      <c r="L560" s="178" t="s">
        <v>421</v>
      </c>
      <c r="M560" s="178" t="s">
        <v>421</v>
      </c>
      <c r="N560" s="209" t="s">
        <v>1144</v>
      </c>
      <c r="O560" s="177"/>
      <c r="P560" s="429"/>
      <c r="Q560" s="172" t="s">
        <v>473</v>
      </c>
      <c r="R560" s="172" t="s">
        <v>1688</v>
      </c>
      <c r="S560" s="466" t="s">
        <v>619</v>
      </c>
      <c r="T560" s="356">
        <v>182883.92866023208</v>
      </c>
      <c r="U560" s="350">
        <f t="shared" ref="U560" si="72">T560/$G$546</f>
        <v>0.12192261910682138</v>
      </c>
      <c r="V560" s="351">
        <v>182883.92866023208</v>
      </c>
      <c r="W560" s="371"/>
      <c r="X560" s="352"/>
      <c r="Y560" s="351"/>
      <c r="Z560" s="352"/>
      <c r="AA560" s="358" t="s">
        <v>1450</v>
      </c>
      <c r="AB560" s="270" t="s">
        <v>1450</v>
      </c>
      <c r="AC560" s="354" t="s">
        <v>413</v>
      </c>
      <c r="AD560" s="354" t="s">
        <v>1103</v>
      </c>
      <c r="AE560" s="354" t="s">
        <v>124</v>
      </c>
      <c r="AF560" s="354" t="s">
        <v>2063</v>
      </c>
      <c r="AG560" s="354"/>
      <c r="AH560" s="270" t="s">
        <v>33</v>
      </c>
      <c r="AI560" s="270">
        <v>2021</v>
      </c>
      <c r="AJ560" s="270">
        <v>2022</v>
      </c>
      <c r="AK560" s="270" t="s">
        <v>562</v>
      </c>
      <c r="AL560" s="270" t="s">
        <v>1450</v>
      </c>
      <c r="AM560" s="270" t="s">
        <v>74</v>
      </c>
      <c r="AN560" s="270" t="s">
        <v>624</v>
      </c>
      <c r="AO560" s="270" t="s">
        <v>531</v>
      </c>
      <c r="AP560" s="270" t="s">
        <v>531</v>
      </c>
      <c r="AQ560" s="354" t="s">
        <v>2003</v>
      </c>
      <c r="AR560" s="354" t="s">
        <v>2619</v>
      </c>
      <c r="AS560" s="356">
        <v>182883.92866023208</v>
      </c>
      <c r="AT560" s="360"/>
    </row>
    <row r="561" spans="1:46" s="40" customFormat="1" ht="126" x14ac:dyDescent="0.2">
      <c r="A561" s="302" t="s">
        <v>1258</v>
      </c>
      <c r="B561" s="213" t="s">
        <v>1341</v>
      </c>
      <c r="C561" s="213" t="s">
        <v>1401</v>
      </c>
      <c r="D561" s="172" t="s">
        <v>1144</v>
      </c>
      <c r="E561" s="174" t="s">
        <v>1144</v>
      </c>
      <c r="F561" s="209" t="s">
        <v>1144</v>
      </c>
      <c r="G561" s="576"/>
      <c r="H561" s="176" t="s">
        <v>55</v>
      </c>
      <c r="I561" s="176" t="s">
        <v>40</v>
      </c>
      <c r="J561" s="177" t="s">
        <v>124</v>
      </c>
      <c r="K561" s="178" t="s">
        <v>421</v>
      </c>
      <c r="L561" s="178" t="s">
        <v>421</v>
      </c>
      <c r="M561" s="178" t="s">
        <v>421</v>
      </c>
      <c r="N561" s="209" t="s">
        <v>1144</v>
      </c>
      <c r="O561" s="177"/>
      <c r="P561" s="429"/>
      <c r="Q561" s="172" t="s">
        <v>473</v>
      </c>
      <c r="R561" s="172" t="s">
        <v>1688</v>
      </c>
      <c r="S561" s="466" t="s">
        <v>2108</v>
      </c>
      <c r="T561" s="356">
        <v>0</v>
      </c>
      <c r="U561" s="350">
        <f t="shared" si="71"/>
        <v>0</v>
      </c>
      <c r="V561" s="351"/>
      <c r="W561" s="371"/>
      <c r="X561" s="352"/>
      <c r="Y561" s="351"/>
      <c r="Z561" s="352"/>
      <c r="AA561" s="358"/>
      <c r="AB561" s="270"/>
      <c r="AC561" s="354" t="s">
        <v>413</v>
      </c>
      <c r="AD561" s="354" t="s">
        <v>1103</v>
      </c>
      <c r="AE561" s="354" t="s">
        <v>124</v>
      </c>
      <c r="AF561" s="354" t="s">
        <v>2063</v>
      </c>
      <c r="AG561" s="354"/>
      <c r="AH561" s="270" t="s">
        <v>41</v>
      </c>
      <c r="AI561" s="270"/>
      <c r="AJ561" s="270"/>
      <c r="AK561" s="270" t="s">
        <v>1094</v>
      </c>
      <c r="AL561" s="270" t="s">
        <v>1446</v>
      </c>
      <c r="AM561" s="270" t="s">
        <v>75</v>
      </c>
      <c r="AN561" s="270" t="s">
        <v>624</v>
      </c>
      <c r="AO561" s="270"/>
      <c r="AP561" s="270" t="s">
        <v>1094</v>
      </c>
      <c r="AQ561" s="354" t="s">
        <v>2068</v>
      </c>
      <c r="AR561" s="354" t="s">
        <v>2619</v>
      </c>
      <c r="AS561" s="356">
        <v>0</v>
      </c>
      <c r="AT561" s="360" t="s">
        <v>2113</v>
      </c>
    </row>
    <row r="562" spans="1:46" s="40" customFormat="1" ht="126" x14ac:dyDescent="0.2">
      <c r="A562" s="302" t="s">
        <v>1258</v>
      </c>
      <c r="B562" s="213" t="s">
        <v>1341</v>
      </c>
      <c r="C562" s="213" t="s">
        <v>1401</v>
      </c>
      <c r="D562" s="172" t="s">
        <v>1144</v>
      </c>
      <c r="E562" s="174" t="s">
        <v>1144</v>
      </c>
      <c r="F562" s="209" t="s">
        <v>1144</v>
      </c>
      <c r="G562" s="576"/>
      <c r="H562" s="176" t="s">
        <v>55</v>
      </c>
      <c r="I562" s="176" t="s">
        <v>40</v>
      </c>
      <c r="J562" s="177" t="s">
        <v>124</v>
      </c>
      <c r="K562" s="178" t="s">
        <v>421</v>
      </c>
      <c r="L562" s="178" t="s">
        <v>421</v>
      </c>
      <c r="M562" s="178" t="s">
        <v>421</v>
      </c>
      <c r="N562" s="209" t="s">
        <v>1144</v>
      </c>
      <c r="O562" s="177"/>
      <c r="P562" s="429"/>
      <c r="Q562" s="172" t="s">
        <v>473</v>
      </c>
      <c r="R562" s="172" t="s">
        <v>1688</v>
      </c>
      <c r="S562" s="466" t="s">
        <v>620</v>
      </c>
      <c r="T562" s="356">
        <v>182883.92866023208</v>
      </c>
      <c r="U562" s="350">
        <f t="shared" si="71"/>
        <v>0.12192261910682138</v>
      </c>
      <c r="V562" s="351">
        <v>182883.92866023208</v>
      </c>
      <c r="W562" s="371"/>
      <c r="X562" s="352"/>
      <c r="Y562" s="351"/>
      <c r="Z562" s="352"/>
      <c r="AA562" s="358" t="s">
        <v>1450</v>
      </c>
      <c r="AB562" s="270" t="s">
        <v>1450</v>
      </c>
      <c r="AC562" s="354" t="s">
        <v>413</v>
      </c>
      <c r="AD562" s="354" t="s">
        <v>1103</v>
      </c>
      <c r="AE562" s="354" t="s">
        <v>124</v>
      </c>
      <c r="AF562" s="354" t="s">
        <v>2063</v>
      </c>
      <c r="AG562" s="354"/>
      <c r="AH562" s="270" t="s">
        <v>33</v>
      </c>
      <c r="AI562" s="270">
        <v>2021</v>
      </c>
      <c r="AJ562" s="270">
        <v>2022</v>
      </c>
      <c r="AK562" s="270" t="s">
        <v>562</v>
      </c>
      <c r="AL562" s="270" t="s">
        <v>1450</v>
      </c>
      <c r="AM562" s="270" t="s">
        <v>74</v>
      </c>
      <c r="AN562" s="270" t="s">
        <v>624</v>
      </c>
      <c r="AO562" s="270" t="s">
        <v>531</v>
      </c>
      <c r="AP562" s="270" t="s">
        <v>531</v>
      </c>
      <c r="AQ562" s="354" t="s">
        <v>2003</v>
      </c>
      <c r="AR562" s="354" t="s">
        <v>2619</v>
      </c>
      <c r="AS562" s="356">
        <v>182883.92866023208</v>
      </c>
      <c r="AT562" s="360"/>
    </row>
    <row r="563" spans="1:46" s="40" customFormat="1" ht="126" x14ac:dyDescent="0.2">
      <c r="A563" s="302" t="s">
        <v>1258</v>
      </c>
      <c r="B563" s="213" t="s">
        <v>1341</v>
      </c>
      <c r="C563" s="213" t="s">
        <v>1401</v>
      </c>
      <c r="D563" s="172" t="s">
        <v>1144</v>
      </c>
      <c r="E563" s="174" t="s">
        <v>1144</v>
      </c>
      <c r="F563" s="209" t="s">
        <v>1144</v>
      </c>
      <c r="G563" s="576"/>
      <c r="H563" s="176" t="s">
        <v>55</v>
      </c>
      <c r="I563" s="176" t="s">
        <v>40</v>
      </c>
      <c r="J563" s="177" t="s">
        <v>124</v>
      </c>
      <c r="K563" s="178" t="s">
        <v>421</v>
      </c>
      <c r="L563" s="178" t="s">
        <v>421</v>
      </c>
      <c r="M563" s="178" t="s">
        <v>421</v>
      </c>
      <c r="N563" s="209" t="s">
        <v>1144</v>
      </c>
      <c r="O563" s="177"/>
      <c r="P563" s="429"/>
      <c r="Q563" s="172" t="s">
        <v>473</v>
      </c>
      <c r="R563" s="172" t="s">
        <v>1688</v>
      </c>
      <c r="S563" s="466" t="s">
        <v>611</v>
      </c>
      <c r="T563" s="356">
        <v>4712499.2357879896</v>
      </c>
      <c r="U563" s="350">
        <f t="shared" si="71"/>
        <v>3.141666157191993</v>
      </c>
      <c r="V563" s="351">
        <v>4712499.2357879896</v>
      </c>
      <c r="W563" s="371"/>
      <c r="X563" s="352"/>
      <c r="Y563" s="351"/>
      <c r="Z563" s="352"/>
      <c r="AA563" s="358" t="s">
        <v>1450</v>
      </c>
      <c r="AB563" s="270" t="s">
        <v>1450</v>
      </c>
      <c r="AC563" s="354" t="s">
        <v>413</v>
      </c>
      <c r="AD563" s="354" t="s">
        <v>1103</v>
      </c>
      <c r="AE563" s="354" t="s">
        <v>366</v>
      </c>
      <c r="AF563" s="354" t="s">
        <v>2063</v>
      </c>
      <c r="AG563" s="354"/>
      <c r="AH563" s="270" t="s">
        <v>33</v>
      </c>
      <c r="AI563" s="270">
        <v>2021</v>
      </c>
      <c r="AJ563" s="270">
        <v>2022</v>
      </c>
      <c r="AK563" s="270" t="s">
        <v>562</v>
      </c>
      <c r="AL563" s="270" t="s">
        <v>1450</v>
      </c>
      <c r="AM563" s="270" t="s">
        <v>75</v>
      </c>
      <c r="AN563" s="270" t="s">
        <v>625</v>
      </c>
      <c r="AO563" s="270" t="s">
        <v>426</v>
      </c>
      <c r="AP563" s="270" t="s">
        <v>1997</v>
      </c>
      <c r="AQ563" s="354" t="s">
        <v>2068</v>
      </c>
      <c r="AR563" s="354" t="s">
        <v>2619</v>
      </c>
      <c r="AS563" s="356">
        <v>4712499.2357879896</v>
      </c>
      <c r="AT563" s="360"/>
    </row>
    <row r="564" spans="1:46" s="40" customFormat="1" ht="126" x14ac:dyDescent="0.2">
      <c r="A564" s="302" t="s">
        <v>1258</v>
      </c>
      <c r="B564" s="213" t="s">
        <v>1341</v>
      </c>
      <c r="C564" s="213" t="s">
        <v>1401</v>
      </c>
      <c r="D564" s="172" t="s">
        <v>1144</v>
      </c>
      <c r="E564" s="174" t="s">
        <v>1144</v>
      </c>
      <c r="F564" s="209" t="s">
        <v>1144</v>
      </c>
      <c r="G564" s="576"/>
      <c r="H564" s="176" t="s">
        <v>55</v>
      </c>
      <c r="I564" s="176" t="s">
        <v>40</v>
      </c>
      <c r="J564" s="177" t="s">
        <v>124</v>
      </c>
      <c r="K564" s="178" t="s">
        <v>421</v>
      </c>
      <c r="L564" s="178" t="s">
        <v>421</v>
      </c>
      <c r="M564" s="178" t="s">
        <v>421</v>
      </c>
      <c r="N564" s="209" t="s">
        <v>1144</v>
      </c>
      <c r="O564" s="177"/>
      <c r="P564" s="429"/>
      <c r="Q564" s="172" t="s">
        <v>473</v>
      </c>
      <c r="R564" s="172" t="s">
        <v>1688</v>
      </c>
      <c r="S564" s="465" t="s">
        <v>627</v>
      </c>
      <c r="T564" s="356">
        <v>90240000</v>
      </c>
      <c r="U564" s="350">
        <f t="shared" si="71"/>
        <v>60.16</v>
      </c>
      <c r="V564" s="377">
        <v>40000000</v>
      </c>
      <c r="W564" s="351">
        <v>50240000</v>
      </c>
      <c r="X564" s="352"/>
      <c r="Y564" s="351"/>
      <c r="Z564" s="352"/>
      <c r="AA564" s="270" t="s">
        <v>1605</v>
      </c>
      <c r="AB564" s="380">
        <v>250000</v>
      </c>
      <c r="AC564" s="354" t="s">
        <v>413</v>
      </c>
      <c r="AD564" s="354" t="s">
        <v>1103</v>
      </c>
      <c r="AE564" s="354" t="s">
        <v>366</v>
      </c>
      <c r="AF564" s="354" t="s">
        <v>2063</v>
      </c>
      <c r="AG564" s="354"/>
      <c r="AH564" s="270" t="s">
        <v>39</v>
      </c>
      <c r="AI564" s="270">
        <v>2021</v>
      </c>
      <c r="AJ564" s="270">
        <v>2022</v>
      </c>
      <c r="AK564" s="270" t="s">
        <v>562</v>
      </c>
      <c r="AL564" s="270" t="s">
        <v>1446</v>
      </c>
      <c r="AM564" s="270" t="s">
        <v>75</v>
      </c>
      <c r="AN564" s="270" t="s">
        <v>629</v>
      </c>
      <c r="AO564" s="270"/>
      <c r="AP564" s="270" t="s">
        <v>1094</v>
      </c>
      <c r="AQ564" s="354" t="s">
        <v>2068</v>
      </c>
      <c r="AR564" s="354" t="s">
        <v>2619</v>
      </c>
      <c r="AS564" s="356">
        <v>90240000</v>
      </c>
      <c r="AT564" s="360" t="s">
        <v>523</v>
      </c>
    </row>
    <row r="565" spans="1:46" s="40" customFormat="1" ht="126" x14ac:dyDescent="0.2">
      <c r="A565" s="302" t="s">
        <v>1258</v>
      </c>
      <c r="B565" s="213" t="s">
        <v>1341</v>
      </c>
      <c r="C565" s="213" t="s">
        <v>1401</v>
      </c>
      <c r="D565" s="172" t="s">
        <v>1144</v>
      </c>
      <c r="E565" s="174" t="s">
        <v>1144</v>
      </c>
      <c r="F565" s="209" t="s">
        <v>1144</v>
      </c>
      <c r="G565" s="576"/>
      <c r="H565" s="176" t="s">
        <v>55</v>
      </c>
      <c r="I565" s="176" t="s">
        <v>40</v>
      </c>
      <c r="J565" s="177" t="s">
        <v>124</v>
      </c>
      <c r="K565" s="178" t="s">
        <v>421</v>
      </c>
      <c r="L565" s="178" t="s">
        <v>421</v>
      </c>
      <c r="M565" s="178" t="s">
        <v>421</v>
      </c>
      <c r="N565" s="209" t="s">
        <v>1144</v>
      </c>
      <c r="O565" s="177"/>
      <c r="P565" s="429"/>
      <c r="Q565" s="172" t="s">
        <v>473</v>
      </c>
      <c r="R565" s="172" t="s">
        <v>1688</v>
      </c>
      <c r="S565" s="465" t="s">
        <v>628</v>
      </c>
      <c r="T565" s="356">
        <v>115000000</v>
      </c>
      <c r="U565" s="350">
        <f t="shared" si="71"/>
        <v>76.666666666666671</v>
      </c>
      <c r="V565" s="351"/>
      <c r="W565" s="351">
        <v>15000000</v>
      </c>
      <c r="X565" s="352">
        <v>100000000</v>
      </c>
      <c r="Y565" s="351"/>
      <c r="Z565" s="352"/>
      <c r="AA565" s="270" t="s">
        <v>1593</v>
      </c>
      <c r="AB565" s="353">
        <v>250000</v>
      </c>
      <c r="AC565" s="354" t="s">
        <v>413</v>
      </c>
      <c r="AD565" s="354" t="s">
        <v>1103</v>
      </c>
      <c r="AE565" s="354" t="s">
        <v>366</v>
      </c>
      <c r="AF565" s="354" t="s">
        <v>2063</v>
      </c>
      <c r="AG565" s="354"/>
      <c r="AH565" s="270" t="s">
        <v>39</v>
      </c>
      <c r="AI565" s="270">
        <v>2024</v>
      </c>
      <c r="AJ565" s="270">
        <v>2027</v>
      </c>
      <c r="AK565" s="270" t="s">
        <v>630</v>
      </c>
      <c r="AL565" s="270" t="s">
        <v>1446</v>
      </c>
      <c r="AM565" s="270" t="s">
        <v>75</v>
      </c>
      <c r="AN565" s="270"/>
      <c r="AO565" s="270"/>
      <c r="AP565" s="270" t="s">
        <v>1094</v>
      </c>
      <c r="AQ565" s="354" t="s">
        <v>2068</v>
      </c>
      <c r="AR565" s="354" t="s">
        <v>2619</v>
      </c>
      <c r="AS565" s="356">
        <v>115000000</v>
      </c>
      <c r="AT565" s="360" t="s">
        <v>523</v>
      </c>
    </row>
    <row r="566" spans="1:46" s="40" customFormat="1" ht="126" x14ac:dyDescent="0.2">
      <c r="A566" s="302" t="s">
        <v>1258</v>
      </c>
      <c r="B566" s="213" t="s">
        <v>1341</v>
      </c>
      <c r="C566" s="213" t="s">
        <v>1401</v>
      </c>
      <c r="D566" s="172" t="s">
        <v>1144</v>
      </c>
      <c r="E566" s="174" t="s">
        <v>1144</v>
      </c>
      <c r="F566" s="209" t="s">
        <v>1144</v>
      </c>
      <c r="G566" s="576"/>
      <c r="H566" s="176" t="s">
        <v>55</v>
      </c>
      <c r="I566" s="176" t="s">
        <v>40</v>
      </c>
      <c r="J566" s="177" t="s">
        <v>124</v>
      </c>
      <c r="K566" s="178" t="s">
        <v>421</v>
      </c>
      <c r="L566" s="178" t="s">
        <v>421</v>
      </c>
      <c r="M566" s="178" t="s">
        <v>421</v>
      </c>
      <c r="N566" s="209" t="s">
        <v>1144</v>
      </c>
      <c r="O566" s="177"/>
      <c r="P566" s="429"/>
      <c r="Q566" s="172" t="s">
        <v>473</v>
      </c>
      <c r="R566" s="172" t="s">
        <v>1688</v>
      </c>
      <c r="S566" s="465" t="s">
        <v>631</v>
      </c>
      <c r="T566" s="356">
        <v>3700000</v>
      </c>
      <c r="U566" s="350">
        <f t="shared" si="71"/>
        <v>2.4666666666666668</v>
      </c>
      <c r="V566" s="351">
        <v>1700000</v>
      </c>
      <c r="W566" s="351">
        <v>2000000</v>
      </c>
      <c r="X566" s="352"/>
      <c r="Y566" s="351"/>
      <c r="Z566" s="352"/>
      <c r="AA566" s="270" t="s">
        <v>1605</v>
      </c>
      <c r="AB566" s="353">
        <v>250000</v>
      </c>
      <c r="AC566" s="354" t="s">
        <v>413</v>
      </c>
      <c r="AD566" s="354" t="s">
        <v>1103</v>
      </c>
      <c r="AE566" s="354" t="s">
        <v>366</v>
      </c>
      <c r="AF566" s="354" t="s">
        <v>2063</v>
      </c>
      <c r="AG566" s="354"/>
      <c r="AH566" s="270" t="s">
        <v>39</v>
      </c>
      <c r="AI566" s="270">
        <v>2023</v>
      </c>
      <c r="AJ566" s="270">
        <v>2026</v>
      </c>
      <c r="AK566" s="270" t="s">
        <v>634</v>
      </c>
      <c r="AL566" s="270" t="s">
        <v>1446</v>
      </c>
      <c r="AM566" s="270" t="s">
        <v>75</v>
      </c>
      <c r="AN566" s="270" t="s">
        <v>167</v>
      </c>
      <c r="AO566" s="270"/>
      <c r="AP566" s="270" t="s">
        <v>1094</v>
      </c>
      <c r="AQ566" s="354" t="s">
        <v>2068</v>
      </c>
      <c r="AR566" s="354" t="s">
        <v>2619</v>
      </c>
      <c r="AS566" s="356">
        <v>3700000</v>
      </c>
      <c r="AT566" s="360" t="s">
        <v>523</v>
      </c>
    </row>
    <row r="567" spans="1:46" s="40" customFormat="1" ht="126" x14ac:dyDescent="0.2">
      <c r="A567" s="302" t="s">
        <v>1258</v>
      </c>
      <c r="B567" s="213" t="s">
        <v>1341</v>
      </c>
      <c r="C567" s="213" t="s">
        <v>1401</v>
      </c>
      <c r="D567" s="172" t="s">
        <v>1144</v>
      </c>
      <c r="E567" s="174" t="s">
        <v>1144</v>
      </c>
      <c r="F567" s="209" t="s">
        <v>1144</v>
      </c>
      <c r="G567" s="576"/>
      <c r="H567" s="176" t="s">
        <v>55</v>
      </c>
      <c r="I567" s="176" t="s">
        <v>40</v>
      </c>
      <c r="J567" s="177" t="s">
        <v>124</v>
      </c>
      <c r="K567" s="178" t="s">
        <v>421</v>
      </c>
      <c r="L567" s="178" t="s">
        <v>421</v>
      </c>
      <c r="M567" s="178" t="s">
        <v>421</v>
      </c>
      <c r="N567" s="209" t="s">
        <v>1144</v>
      </c>
      <c r="O567" s="177"/>
      <c r="P567" s="429"/>
      <c r="Q567" s="172" t="s">
        <v>473</v>
      </c>
      <c r="R567" s="172" t="s">
        <v>1688</v>
      </c>
      <c r="S567" s="465" t="s">
        <v>2092</v>
      </c>
      <c r="T567" s="359">
        <v>0</v>
      </c>
      <c r="U567" s="350">
        <f t="shared" ref="U567" si="73">T567/$G$546</f>
        <v>0</v>
      </c>
      <c r="V567" s="351"/>
      <c r="W567" s="351"/>
      <c r="X567" s="352"/>
      <c r="Y567" s="351">
        <v>0</v>
      </c>
      <c r="Z567" s="351">
        <v>0</v>
      </c>
      <c r="AA567" s="270" t="s">
        <v>1620</v>
      </c>
      <c r="AB567" s="353">
        <v>300000</v>
      </c>
      <c r="AC567" s="354" t="s">
        <v>413</v>
      </c>
      <c r="AD567" s="354" t="s">
        <v>1103</v>
      </c>
      <c r="AE567" s="354" t="s">
        <v>366</v>
      </c>
      <c r="AF567" s="354" t="s">
        <v>2063</v>
      </c>
      <c r="AG567" s="354"/>
      <c r="AH567" s="270" t="s">
        <v>41</v>
      </c>
      <c r="AI567" s="270">
        <v>2023</v>
      </c>
      <c r="AJ567" s="270">
        <v>2026</v>
      </c>
      <c r="AK567" s="270" t="s">
        <v>1094</v>
      </c>
      <c r="AL567" s="270" t="s">
        <v>1446</v>
      </c>
      <c r="AM567" s="270" t="s">
        <v>75</v>
      </c>
      <c r="AN567" s="270"/>
      <c r="AO567" s="270"/>
      <c r="AP567" s="270" t="s">
        <v>1094</v>
      </c>
      <c r="AQ567" s="354" t="s">
        <v>2068</v>
      </c>
      <c r="AR567" s="354" t="s">
        <v>2619</v>
      </c>
      <c r="AS567" s="356">
        <v>0</v>
      </c>
      <c r="AT567" s="360" t="s">
        <v>2106</v>
      </c>
    </row>
    <row r="568" spans="1:46" s="40" customFormat="1" ht="126" x14ac:dyDescent="0.2">
      <c r="A568" s="302" t="s">
        <v>1258</v>
      </c>
      <c r="B568" s="213" t="s">
        <v>1341</v>
      </c>
      <c r="C568" s="213" t="s">
        <v>1401</v>
      </c>
      <c r="D568" s="172" t="s">
        <v>1144</v>
      </c>
      <c r="E568" s="174" t="s">
        <v>1144</v>
      </c>
      <c r="F568" s="209" t="s">
        <v>1144</v>
      </c>
      <c r="G568" s="576"/>
      <c r="H568" s="176" t="s">
        <v>55</v>
      </c>
      <c r="I568" s="176" t="s">
        <v>40</v>
      </c>
      <c r="J568" s="177" t="s">
        <v>124</v>
      </c>
      <c r="K568" s="178" t="s">
        <v>421</v>
      </c>
      <c r="L568" s="178" t="s">
        <v>421</v>
      </c>
      <c r="M568" s="178" t="s">
        <v>421</v>
      </c>
      <c r="N568" s="209" t="s">
        <v>1144</v>
      </c>
      <c r="O568" s="177"/>
      <c r="P568" s="429"/>
      <c r="Q568" s="172" t="s">
        <v>473</v>
      </c>
      <c r="R568" s="172" t="s">
        <v>1688</v>
      </c>
      <c r="S568" s="465" t="s">
        <v>2094</v>
      </c>
      <c r="T568" s="356">
        <v>7687146.8200000003</v>
      </c>
      <c r="U568" s="350">
        <f t="shared" si="71"/>
        <v>5.1247645466666665</v>
      </c>
      <c r="V568" s="351"/>
      <c r="W568" s="351"/>
      <c r="X568" s="352"/>
      <c r="Y568" s="351"/>
      <c r="Z568" s="351"/>
      <c r="AA568" s="270"/>
      <c r="AB568" s="353"/>
      <c r="AC568" s="354" t="s">
        <v>413</v>
      </c>
      <c r="AD568" s="354" t="s">
        <v>1103</v>
      </c>
      <c r="AE568" s="354" t="s">
        <v>366</v>
      </c>
      <c r="AF568" s="354" t="s">
        <v>2063</v>
      </c>
      <c r="AG568" s="354"/>
      <c r="AH568" s="270" t="s">
        <v>39</v>
      </c>
      <c r="AI568" s="270">
        <v>2023</v>
      </c>
      <c r="AJ568" s="270">
        <v>2026</v>
      </c>
      <c r="AK568" s="270" t="s">
        <v>2093</v>
      </c>
      <c r="AL568" s="270" t="s">
        <v>1446</v>
      </c>
      <c r="AM568" s="270" t="s">
        <v>75</v>
      </c>
      <c r="AN568" s="270"/>
      <c r="AO568" s="270"/>
      <c r="AP568" s="270" t="s">
        <v>1094</v>
      </c>
      <c r="AQ568" s="354" t="s">
        <v>2068</v>
      </c>
      <c r="AR568" s="354" t="s">
        <v>2619</v>
      </c>
      <c r="AS568" s="356">
        <v>7687146.8200000003</v>
      </c>
      <c r="AT568" s="360" t="s">
        <v>2103</v>
      </c>
    </row>
    <row r="569" spans="1:46" s="40" customFormat="1" ht="126" x14ac:dyDescent="0.2">
      <c r="A569" s="302" t="s">
        <v>1258</v>
      </c>
      <c r="B569" s="213" t="s">
        <v>1341</v>
      </c>
      <c r="C569" s="213" t="s">
        <v>1401</v>
      </c>
      <c r="D569" s="172" t="s">
        <v>1144</v>
      </c>
      <c r="E569" s="174" t="s">
        <v>1144</v>
      </c>
      <c r="F569" s="209" t="s">
        <v>1144</v>
      </c>
      <c r="G569" s="576"/>
      <c r="H569" s="176" t="s">
        <v>55</v>
      </c>
      <c r="I569" s="176" t="s">
        <v>40</v>
      </c>
      <c r="J569" s="177" t="s">
        <v>124</v>
      </c>
      <c r="K569" s="178" t="s">
        <v>421</v>
      </c>
      <c r="L569" s="178" t="s">
        <v>421</v>
      </c>
      <c r="M569" s="178" t="s">
        <v>421</v>
      </c>
      <c r="N569" s="209" t="s">
        <v>1144</v>
      </c>
      <c r="O569" s="177"/>
      <c r="P569" s="429"/>
      <c r="Q569" s="172" t="s">
        <v>473</v>
      </c>
      <c r="R569" s="172" t="s">
        <v>1688</v>
      </c>
      <c r="S569" s="465" t="s">
        <v>633</v>
      </c>
      <c r="T569" s="356">
        <v>45900000</v>
      </c>
      <c r="U569" s="350">
        <f t="shared" si="71"/>
        <v>30.6</v>
      </c>
      <c r="V569" s="351"/>
      <c r="W569" s="351">
        <v>10000000</v>
      </c>
      <c r="X569" s="352">
        <v>35900000</v>
      </c>
      <c r="Y569" s="351"/>
      <c r="Z569" s="352"/>
      <c r="AA569" s="270" t="s">
        <v>1621</v>
      </c>
      <c r="AB569" s="353">
        <v>250000</v>
      </c>
      <c r="AC569" s="354" t="s">
        <v>413</v>
      </c>
      <c r="AD569" s="354" t="s">
        <v>1103</v>
      </c>
      <c r="AE569" s="354" t="s">
        <v>366</v>
      </c>
      <c r="AF569" s="354" t="s">
        <v>2063</v>
      </c>
      <c r="AG569" s="354"/>
      <c r="AH569" s="270" t="s">
        <v>39</v>
      </c>
      <c r="AI569" s="270">
        <v>2024</v>
      </c>
      <c r="AJ569" s="270">
        <v>2027</v>
      </c>
      <c r="AK569" s="270" t="s">
        <v>630</v>
      </c>
      <c r="AL569" s="270" t="s">
        <v>1446</v>
      </c>
      <c r="AM569" s="270" t="s">
        <v>75</v>
      </c>
      <c r="AN569" s="270" t="s">
        <v>167</v>
      </c>
      <c r="AO569" s="270"/>
      <c r="AP569" s="270" t="s">
        <v>1094</v>
      </c>
      <c r="AQ569" s="354" t="s">
        <v>2068</v>
      </c>
      <c r="AR569" s="354" t="s">
        <v>2619</v>
      </c>
      <c r="AS569" s="356">
        <v>45900000</v>
      </c>
      <c r="AT569" s="360" t="s">
        <v>523</v>
      </c>
    </row>
    <row r="570" spans="1:46" s="40" customFormat="1" ht="126" x14ac:dyDescent="0.2">
      <c r="A570" s="302" t="s">
        <v>1258</v>
      </c>
      <c r="B570" s="213" t="s">
        <v>1341</v>
      </c>
      <c r="C570" s="213" t="s">
        <v>1401</v>
      </c>
      <c r="D570" s="172" t="s">
        <v>1144</v>
      </c>
      <c r="E570" s="174" t="s">
        <v>1144</v>
      </c>
      <c r="F570" s="209" t="s">
        <v>1144</v>
      </c>
      <c r="G570" s="576"/>
      <c r="H570" s="176" t="s">
        <v>55</v>
      </c>
      <c r="I570" s="176" t="s">
        <v>40</v>
      </c>
      <c r="J570" s="177" t="s">
        <v>124</v>
      </c>
      <c r="K570" s="178" t="s">
        <v>421</v>
      </c>
      <c r="L570" s="178"/>
      <c r="M570" s="178" t="s">
        <v>421</v>
      </c>
      <c r="N570" s="209" t="s">
        <v>1144</v>
      </c>
      <c r="O570" s="177"/>
      <c r="P570" s="429"/>
      <c r="Q570" s="172" t="s">
        <v>473</v>
      </c>
      <c r="R570" s="172" t="s">
        <v>1688</v>
      </c>
      <c r="S570" s="465" t="s">
        <v>934</v>
      </c>
      <c r="T570" s="349">
        <v>0</v>
      </c>
      <c r="U570" s="350">
        <f t="shared" si="71"/>
        <v>0</v>
      </c>
      <c r="V570" s="397"/>
      <c r="W570" s="351"/>
      <c r="X570" s="352"/>
      <c r="Y570" s="351"/>
      <c r="Z570" s="352"/>
      <c r="AA570" s="270" t="s">
        <v>1620</v>
      </c>
      <c r="AB570" s="353">
        <v>250000</v>
      </c>
      <c r="AC570" s="354" t="s">
        <v>413</v>
      </c>
      <c r="AD570" s="354" t="s">
        <v>1103</v>
      </c>
      <c r="AE570" s="354" t="s">
        <v>877</v>
      </c>
      <c r="AF570" s="354" t="s">
        <v>2062</v>
      </c>
      <c r="AG570" s="354"/>
      <c r="AH570" s="270" t="s">
        <v>41</v>
      </c>
      <c r="AI570" s="270"/>
      <c r="AJ570" s="270"/>
      <c r="AK570" s="270" t="s">
        <v>1094</v>
      </c>
      <c r="AL570" s="270" t="s">
        <v>1446</v>
      </c>
      <c r="AM570" s="270" t="s">
        <v>75</v>
      </c>
      <c r="AN570" s="270"/>
      <c r="AO570" s="270"/>
      <c r="AP570" s="270" t="s">
        <v>1094</v>
      </c>
      <c r="AQ570" s="354"/>
      <c r="AR570" s="354" t="s">
        <v>2619</v>
      </c>
      <c r="AS570" s="349">
        <v>0</v>
      </c>
      <c r="AT570" s="360" t="s">
        <v>523</v>
      </c>
    </row>
    <row r="571" spans="1:46" s="40" customFormat="1" ht="126" x14ac:dyDescent="0.2">
      <c r="A571" s="302" t="s">
        <v>1258</v>
      </c>
      <c r="B571" s="213" t="s">
        <v>1341</v>
      </c>
      <c r="C571" s="213" t="s">
        <v>1401</v>
      </c>
      <c r="D571" s="172" t="s">
        <v>1144</v>
      </c>
      <c r="E571" s="174" t="s">
        <v>1144</v>
      </c>
      <c r="F571" s="209" t="s">
        <v>1144</v>
      </c>
      <c r="G571" s="576"/>
      <c r="H571" s="176" t="s">
        <v>55</v>
      </c>
      <c r="I571" s="176" t="s">
        <v>40</v>
      </c>
      <c r="J571" s="177" t="s">
        <v>124</v>
      </c>
      <c r="K571" s="178" t="s">
        <v>421</v>
      </c>
      <c r="L571" s="178"/>
      <c r="M571" s="178" t="s">
        <v>421</v>
      </c>
      <c r="N571" s="209" t="s">
        <v>1144</v>
      </c>
      <c r="O571" s="177"/>
      <c r="P571" s="429"/>
      <c r="Q571" s="172" t="s">
        <v>473</v>
      </c>
      <c r="R571" s="172" t="s">
        <v>1688</v>
      </c>
      <c r="S571" s="465" t="s">
        <v>935</v>
      </c>
      <c r="T571" s="349">
        <v>0</v>
      </c>
      <c r="U571" s="350">
        <f t="shared" si="71"/>
        <v>0</v>
      </c>
      <c r="V571" s="351"/>
      <c r="W571" s="351"/>
      <c r="X571" s="352"/>
      <c r="Y571" s="351"/>
      <c r="Z571" s="352"/>
      <c r="AA571" s="270" t="s">
        <v>1619</v>
      </c>
      <c r="AB571" s="353">
        <v>250000</v>
      </c>
      <c r="AC571" s="354" t="s">
        <v>413</v>
      </c>
      <c r="AD571" s="354" t="s">
        <v>1103</v>
      </c>
      <c r="AE571" s="354" t="s">
        <v>912</v>
      </c>
      <c r="AF571" s="354" t="s">
        <v>2062</v>
      </c>
      <c r="AG571" s="354"/>
      <c r="AH571" s="270" t="s">
        <v>41</v>
      </c>
      <c r="AI571" s="270"/>
      <c r="AJ571" s="270"/>
      <c r="AK571" s="270" t="s">
        <v>1094</v>
      </c>
      <c r="AL571" s="270" t="s">
        <v>1446</v>
      </c>
      <c r="AM571" s="270" t="s">
        <v>75</v>
      </c>
      <c r="AN571" s="270"/>
      <c r="AO571" s="270"/>
      <c r="AP571" s="270" t="s">
        <v>1094</v>
      </c>
      <c r="AQ571" s="354"/>
      <c r="AR571" s="354" t="s">
        <v>2619</v>
      </c>
      <c r="AS571" s="349">
        <v>0</v>
      </c>
      <c r="AT571" s="360" t="s">
        <v>523</v>
      </c>
    </row>
    <row r="572" spans="1:46" s="40" customFormat="1" ht="126" x14ac:dyDescent="0.2">
      <c r="A572" s="302" t="s">
        <v>1258</v>
      </c>
      <c r="B572" s="213" t="s">
        <v>1341</v>
      </c>
      <c r="C572" s="213" t="s">
        <v>1401</v>
      </c>
      <c r="D572" s="172" t="s">
        <v>1144</v>
      </c>
      <c r="E572" s="174" t="s">
        <v>1144</v>
      </c>
      <c r="F572" s="209" t="s">
        <v>1144</v>
      </c>
      <c r="G572" s="576"/>
      <c r="H572" s="176" t="s">
        <v>55</v>
      </c>
      <c r="I572" s="176" t="s">
        <v>40</v>
      </c>
      <c r="J572" s="177" t="s">
        <v>124</v>
      </c>
      <c r="K572" s="178" t="s">
        <v>421</v>
      </c>
      <c r="L572" s="178"/>
      <c r="M572" s="178" t="s">
        <v>421</v>
      </c>
      <c r="N572" s="209" t="s">
        <v>1144</v>
      </c>
      <c r="O572" s="177"/>
      <c r="P572" s="429"/>
      <c r="Q572" s="172" t="s">
        <v>473</v>
      </c>
      <c r="R572" s="172" t="s">
        <v>1688</v>
      </c>
      <c r="S572" s="465" t="s">
        <v>936</v>
      </c>
      <c r="T572" s="349">
        <v>0</v>
      </c>
      <c r="U572" s="350">
        <f t="shared" si="71"/>
        <v>0</v>
      </c>
      <c r="V572" s="351"/>
      <c r="W572" s="351"/>
      <c r="X572" s="352"/>
      <c r="Y572" s="351"/>
      <c r="Z572" s="352"/>
      <c r="AA572" s="270" t="s">
        <v>1618</v>
      </c>
      <c r="AB572" s="353">
        <v>250000</v>
      </c>
      <c r="AC572" s="354" t="s">
        <v>413</v>
      </c>
      <c r="AD572" s="354" t="s">
        <v>1103</v>
      </c>
      <c r="AE572" s="354" t="s">
        <v>878</v>
      </c>
      <c r="AF572" s="354" t="s">
        <v>2062</v>
      </c>
      <c r="AG572" s="354"/>
      <c r="AH572" s="270" t="s">
        <v>41</v>
      </c>
      <c r="AI572" s="270"/>
      <c r="AJ572" s="270"/>
      <c r="AK572" s="270" t="s">
        <v>1094</v>
      </c>
      <c r="AL572" s="270" t="s">
        <v>1446</v>
      </c>
      <c r="AM572" s="270" t="s">
        <v>75</v>
      </c>
      <c r="AN572" s="270"/>
      <c r="AO572" s="270"/>
      <c r="AP572" s="270" t="s">
        <v>1094</v>
      </c>
      <c r="AQ572" s="354"/>
      <c r="AR572" s="354" t="s">
        <v>2619</v>
      </c>
      <c r="AS572" s="349">
        <v>0</v>
      </c>
      <c r="AT572" s="360" t="s">
        <v>523</v>
      </c>
    </row>
    <row r="573" spans="1:46" s="40" customFormat="1" ht="126" x14ac:dyDescent="0.2">
      <c r="A573" s="302" t="s">
        <v>1258</v>
      </c>
      <c r="B573" s="213" t="s">
        <v>1341</v>
      </c>
      <c r="C573" s="213" t="s">
        <v>1401</v>
      </c>
      <c r="D573" s="172" t="s">
        <v>1144</v>
      </c>
      <c r="E573" s="174" t="s">
        <v>1144</v>
      </c>
      <c r="F573" s="209" t="s">
        <v>1144</v>
      </c>
      <c r="G573" s="576"/>
      <c r="H573" s="176" t="s">
        <v>55</v>
      </c>
      <c r="I573" s="176" t="s">
        <v>40</v>
      </c>
      <c r="J573" s="177" t="s">
        <v>124</v>
      </c>
      <c r="K573" s="178" t="s">
        <v>421</v>
      </c>
      <c r="L573" s="178"/>
      <c r="M573" s="178" t="s">
        <v>421</v>
      </c>
      <c r="N573" s="209" t="s">
        <v>1144</v>
      </c>
      <c r="O573" s="177"/>
      <c r="P573" s="429"/>
      <c r="Q573" s="172" t="s">
        <v>473</v>
      </c>
      <c r="R573" s="172" t="s">
        <v>1688</v>
      </c>
      <c r="S573" s="465" t="s">
        <v>937</v>
      </c>
      <c r="T573" s="349">
        <v>0</v>
      </c>
      <c r="U573" s="350">
        <f t="shared" si="71"/>
        <v>0</v>
      </c>
      <c r="V573" s="351"/>
      <c r="W573" s="351"/>
      <c r="X573" s="352"/>
      <c r="Y573" s="351"/>
      <c r="Z573" s="352"/>
      <c r="AA573" s="270" t="s">
        <v>1518</v>
      </c>
      <c r="AB573" s="353">
        <v>250000</v>
      </c>
      <c r="AC573" s="354" t="s">
        <v>413</v>
      </c>
      <c r="AD573" s="354" t="s">
        <v>1103</v>
      </c>
      <c r="AE573" s="354" t="s">
        <v>876</v>
      </c>
      <c r="AF573" s="354" t="s">
        <v>2062</v>
      </c>
      <c r="AG573" s="354"/>
      <c r="AH573" s="270" t="s">
        <v>41</v>
      </c>
      <c r="AI573" s="270"/>
      <c r="AJ573" s="270"/>
      <c r="AK573" s="270" t="s">
        <v>1094</v>
      </c>
      <c r="AL573" s="270" t="s">
        <v>1446</v>
      </c>
      <c r="AM573" s="270" t="s">
        <v>75</v>
      </c>
      <c r="AN573" s="270"/>
      <c r="AO573" s="270"/>
      <c r="AP573" s="270" t="s">
        <v>1094</v>
      </c>
      <c r="AQ573" s="354"/>
      <c r="AR573" s="354" t="s">
        <v>2619</v>
      </c>
      <c r="AS573" s="349">
        <v>0</v>
      </c>
      <c r="AT573" s="360" t="s">
        <v>523</v>
      </c>
    </row>
    <row r="574" spans="1:46" s="40" customFormat="1" ht="126" x14ac:dyDescent="0.2">
      <c r="A574" s="302" t="s">
        <v>1258</v>
      </c>
      <c r="B574" s="213" t="s">
        <v>1341</v>
      </c>
      <c r="C574" s="213" t="s">
        <v>1401</v>
      </c>
      <c r="D574" s="172" t="s">
        <v>1144</v>
      </c>
      <c r="E574" s="174" t="s">
        <v>1144</v>
      </c>
      <c r="F574" s="209" t="s">
        <v>1144</v>
      </c>
      <c r="G574" s="576"/>
      <c r="H574" s="176" t="s">
        <v>55</v>
      </c>
      <c r="I574" s="176" t="s">
        <v>40</v>
      </c>
      <c r="J574" s="177" t="s">
        <v>124</v>
      </c>
      <c r="K574" s="178" t="s">
        <v>421</v>
      </c>
      <c r="L574" s="178"/>
      <c r="M574" s="178" t="s">
        <v>421</v>
      </c>
      <c r="N574" s="209" t="s">
        <v>1144</v>
      </c>
      <c r="O574" s="177"/>
      <c r="P574" s="429"/>
      <c r="Q574" s="172" t="s">
        <v>473</v>
      </c>
      <c r="R574" s="172" t="s">
        <v>1688</v>
      </c>
      <c r="S574" s="465" t="s">
        <v>938</v>
      </c>
      <c r="T574" s="349">
        <v>0</v>
      </c>
      <c r="U574" s="350">
        <f t="shared" si="71"/>
        <v>0</v>
      </c>
      <c r="V574" s="367"/>
      <c r="W574" s="351"/>
      <c r="X574" s="352"/>
      <c r="Y574" s="351"/>
      <c r="Z574" s="352"/>
      <c r="AA574" s="270" t="s">
        <v>1617</v>
      </c>
      <c r="AB574" s="370">
        <v>250000</v>
      </c>
      <c r="AC574" s="354" t="s">
        <v>413</v>
      </c>
      <c r="AD574" s="354" t="s">
        <v>1103</v>
      </c>
      <c r="AE574" s="354" t="s">
        <v>876</v>
      </c>
      <c r="AF574" s="354" t="s">
        <v>2062</v>
      </c>
      <c r="AG574" s="354"/>
      <c r="AH574" s="270" t="s">
        <v>41</v>
      </c>
      <c r="AI574" s="270"/>
      <c r="AJ574" s="270"/>
      <c r="AK574" s="270" t="s">
        <v>1094</v>
      </c>
      <c r="AL574" s="270" t="s">
        <v>1446</v>
      </c>
      <c r="AM574" s="270" t="s">
        <v>75</v>
      </c>
      <c r="AN574" s="270"/>
      <c r="AO574" s="270"/>
      <c r="AP574" s="270" t="s">
        <v>1094</v>
      </c>
      <c r="AQ574" s="354"/>
      <c r="AR574" s="354" t="s">
        <v>2619</v>
      </c>
      <c r="AS574" s="349">
        <v>0</v>
      </c>
      <c r="AT574" s="360" t="s">
        <v>523</v>
      </c>
    </row>
    <row r="575" spans="1:46" s="40" customFormat="1" ht="126" x14ac:dyDescent="0.2">
      <c r="A575" s="302" t="s">
        <v>1258</v>
      </c>
      <c r="B575" s="213" t="s">
        <v>1341</v>
      </c>
      <c r="C575" s="214" t="s">
        <v>1401</v>
      </c>
      <c r="D575" s="428" t="s">
        <v>1144</v>
      </c>
      <c r="E575" s="209" t="s">
        <v>1144</v>
      </c>
      <c r="F575" s="209" t="s">
        <v>1144</v>
      </c>
      <c r="G575" s="576"/>
      <c r="H575" s="176" t="s">
        <v>55</v>
      </c>
      <c r="I575" s="176" t="s">
        <v>40</v>
      </c>
      <c r="J575" s="177" t="s">
        <v>124</v>
      </c>
      <c r="K575" s="178" t="s">
        <v>421</v>
      </c>
      <c r="L575" s="178"/>
      <c r="M575" s="178" t="s">
        <v>421</v>
      </c>
      <c r="N575" s="209" t="s">
        <v>1144</v>
      </c>
      <c r="O575" s="177"/>
      <c r="P575" s="429"/>
      <c r="Q575" s="172" t="s">
        <v>473</v>
      </c>
      <c r="R575" s="172" t="s">
        <v>1688</v>
      </c>
      <c r="S575" s="466" t="s">
        <v>1067</v>
      </c>
      <c r="T575" s="356">
        <v>20849.689175193322</v>
      </c>
      <c r="U575" s="350">
        <f t="shared" si="71"/>
        <v>1.3899792783462215E-2</v>
      </c>
      <c r="V575" s="351">
        <v>20849.689175193322</v>
      </c>
      <c r="W575" s="371"/>
      <c r="X575" s="352"/>
      <c r="Y575" s="351"/>
      <c r="Z575" s="352"/>
      <c r="AA575" s="358" t="s">
        <v>1450</v>
      </c>
      <c r="AB575" s="270" t="s">
        <v>1450</v>
      </c>
      <c r="AC575" s="354" t="s">
        <v>413</v>
      </c>
      <c r="AD575" s="354" t="s">
        <v>1103</v>
      </c>
      <c r="AE575" s="354" t="s">
        <v>1065</v>
      </c>
      <c r="AF575" s="354" t="s">
        <v>2065</v>
      </c>
      <c r="AG575" s="354"/>
      <c r="AH575" s="270" t="s">
        <v>37</v>
      </c>
      <c r="AI575" s="270" t="s">
        <v>2017</v>
      </c>
      <c r="AJ575" s="270">
        <v>2020</v>
      </c>
      <c r="AK575" s="270" t="s">
        <v>1073</v>
      </c>
      <c r="AL575" s="270" t="s">
        <v>1450</v>
      </c>
      <c r="AM575" s="270" t="s">
        <v>75</v>
      </c>
      <c r="AN575" s="270"/>
      <c r="AO575" s="270" t="s">
        <v>426</v>
      </c>
      <c r="AP575" s="270" t="s">
        <v>1997</v>
      </c>
      <c r="AQ575" s="354" t="s">
        <v>2068</v>
      </c>
      <c r="AR575" s="354" t="s">
        <v>2619</v>
      </c>
      <c r="AS575" s="356">
        <v>20849.689175193322</v>
      </c>
      <c r="AT575" s="360" t="s">
        <v>1074</v>
      </c>
    </row>
    <row r="576" spans="1:46" s="40" customFormat="1" ht="51" customHeight="1" x14ac:dyDescent="0.2">
      <c r="A576" s="303" t="s">
        <v>1258</v>
      </c>
      <c r="B576" s="214" t="s">
        <v>1341</v>
      </c>
      <c r="C576" s="177" t="s">
        <v>1588</v>
      </c>
      <c r="D576" s="177" t="s">
        <v>1144</v>
      </c>
      <c r="E576" s="176" t="s">
        <v>1144</v>
      </c>
      <c r="F576" s="209" t="s">
        <v>1144</v>
      </c>
      <c r="G576" s="578"/>
      <c r="H576" s="176" t="s">
        <v>55</v>
      </c>
      <c r="I576" s="176" t="s">
        <v>40</v>
      </c>
      <c r="J576" s="177" t="s">
        <v>124</v>
      </c>
      <c r="K576" s="178" t="s">
        <v>421</v>
      </c>
      <c r="L576" s="178" t="s">
        <v>421</v>
      </c>
      <c r="M576" s="178" t="s">
        <v>421</v>
      </c>
      <c r="N576" s="209" t="s">
        <v>1144</v>
      </c>
      <c r="O576" s="177"/>
      <c r="P576" s="429"/>
      <c r="Q576" s="428" t="s">
        <v>473</v>
      </c>
      <c r="R576" s="428" t="s">
        <v>1688</v>
      </c>
      <c r="S576" s="466" t="s">
        <v>375</v>
      </c>
      <c r="T576" s="356">
        <f>SUM(V576:Z576)</f>
        <v>12458252.1335</v>
      </c>
      <c r="U576" s="350">
        <f t="shared" si="71"/>
        <v>8.3055014223333341</v>
      </c>
      <c r="V576" s="357">
        <v>1274700.8</v>
      </c>
      <c r="W576" s="371"/>
      <c r="X576" s="352"/>
      <c r="Y576" s="351">
        <v>3485679.9307200001</v>
      </c>
      <c r="Z576" s="352">
        <v>7697871.4027800001</v>
      </c>
      <c r="AA576" s="358" t="s">
        <v>1450</v>
      </c>
      <c r="AB576" s="270" t="s">
        <v>1450</v>
      </c>
      <c r="AC576" s="354" t="s">
        <v>413</v>
      </c>
      <c r="AD576" s="354" t="s">
        <v>1103</v>
      </c>
      <c r="AE576" s="354" t="s">
        <v>366</v>
      </c>
      <c r="AF576" s="354" t="s">
        <v>2063</v>
      </c>
      <c r="AG576" s="354"/>
      <c r="AH576" s="270" t="s">
        <v>35</v>
      </c>
      <c r="AI576" s="270" t="s">
        <v>2017</v>
      </c>
      <c r="AJ576" s="270">
        <v>2026</v>
      </c>
      <c r="AK576" s="270" t="s">
        <v>2576</v>
      </c>
      <c r="AL576" s="270" t="s">
        <v>1450</v>
      </c>
      <c r="AM576" s="270" t="s">
        <v>75</v>
      </c>
      <c r="AN576" s="270" t="s">
        <v>376</v>
      </c>
      <c r="AO576" s="270" t="s">
        <v>426</v>
      </c>
      <c r="AP576" s="270" t="s">
        <v>1997</v>
      </c>
      <c r="AQ576" s="354" t="s">
        <v>2067</v>
      </c>
      <c r="AR576" s="354" t="s">
        <v>2619</v>
      </c>
      <c r="AS576" s="356">
        <v>14535889.523290906</v>
      </c>
      <c r="AT576" s="360" t="s">
        <v>2577</v>
      </c>
    </row>
    <row r="577" spans="1:46" s="40" customFormat="1" ht="76.5" customHeight="1" x14ac:dyDescent="0.2">
      <c r="A577" s="301" t="s">
        <v>1259</v>
      </c>
      <c r="B577" s="184" t="s">
        <v>1342</v>
      </c>
      <c r="C577" s="182" t="s">
        <v>1402</v>
      </c>
      <c r="D577" s="184" t="s">
        <v>486</v>
      </c>
      <c r="E577" s="182" t="s">
        <v>487</v>
      </c>
      <c r="F577" s="209" t="s">
        <v>1144</v>
      </c>
      <c r="G577" s="230">
        <v>164300000</v>
      </c>
      <c r="H577" s="176" t="s">
        <v>56</v>
      </c>
      <c r="I577" s="176" t="s">
        <v>38</v>
      </c>
      <c r="J577" s="177" t="s">
        <v>107</v>
      </c>
      <c r="K577" s="178" t="s">
        <v>76</v>
      </c>
      <c r="L577" s="178" t="s">
        <v>76</v>
      </c>
      <c r="M577" s="178" t="s">
        <v>421</v>
      </c>
      <c r="N577" s="209" t="s">
        <v>1144</v>
      </c>
      <c r="O577" s="177"/>
      <c r="P577" s="429"/>
      <c r="Q577" s="177" t="s">
        <v>271</v>
      </c>
      <c r="R577" s="184" t="s">
        <v>1697</v>
      </c>
      <c r="S577" s="465" t="s">
        <v>1664</v>
      </c>
      <c r="T577" s="349">
        <v>0</v>
      </c>
      <c r="U577" s="350">
        <f>T577/$G$577</f>
        <v>0</v>
      </c>
      <c r="V577" s="377"/>
      <c r="W577" s="351"/>
      <c r="X577" s="352"/>
      <c r="Y577" s="351"/>
      <c r="Z577" s="352"/>
      <c r="AA577" s="270" t="s">
        <v>1666</v>
      </c>
      <c r="AB577" s="380">
        <v>250000</v>
      </c>
      <c r="AC577" s="354" t="s">
        <v>414</v>
      </c>
      <c r="AD577" s="354" t="s">
        <v>1101</v>
      </c>
      <c r="AE577" s="354" t="s">
        <v>316</v>
      </c>
      <c r="AF577" s="354" t="s">
        <v>2063</v>
      </c>
      <c r="AG577" s="354"/>
      <c r="AH577" s="270" t="s">
        <v>41</v>
      </c>
      <c r="AI577" s="270"/>
      <c r="AJ577" s="270"/>
      <c r="AK577" s="270" t="s">
        <v>1094</v>
      </c>
      <c r="AL577" s="270" t="s">
        <v>1445</v>
      </c>
      <c r="AM577" s="270" t="s">
        <v>75</v>
      </c>
      <c r="AN577" s="270"/>
      <c r="AO577" s="270"/>
      <c r="AP577" s="270" t="s">
        <v>1094</v>
      </c>
      <c r="AQ577" s="354" t="s">
        <v>2068</v>
      </c>
      <c r="AR577" s="354" t="s">
        <v>2617</v>
      </c>
      <c r="AS577" s="349">
        <v>0</v>
      </c>
      <c r="AT577" s="360"/>
    </row>
    <row r="578" spans="1:46" s="40" customFormat="1" ht="33" customHeight="1" x14ac:dyDescent="0.2">
      <c r="A578" s="302" t="s">
        <v>1259</v>
      </c>
      <c r="B578" s="213" t="s">
        <v>1342</v>
      </c>
      <c r="C578" s="211" t="s">
        <v>1402</v>
      </c>
      <c r="D578" s="172" t="s">
        <v>486</v>
      </c>
      <c r="E578" s="174" t="s">
        <v>487</v>
      </c>
      <c r="F578" s="209" t="s">
        <v>1144</v>
      </c>
      <c r="G578" s="231"/>
      <c r="H578" s="176" t="s">
        <v>56</v>
      </c>
      <c r="I578" s="176" t="s">
        <v>38</v>
      </c>
      <c r="J578" s="177" t="s">
        <v>107</v>
      </c>
      <c r="K578" s="178" t="s">
        <v>421</v>
      </c>
      <c r="L578" s="178"/>
      <c r="M578" s="178" t="s">
        <v>421</v>
      </c>
      <c r="N578" s="209" t="s">
        <v>1144</v>
      </c>
      <c r="O578" s="177"/>
      <c r="P578" s="429"/>
      <c r="Q578" s="177"/>
      <c r="R578" s="172" t="s">
        <v>1697</v>
      </c>
      <c r="S578" s="465" t="s">
        <v>521</v>
      </c>
      <c r="T578" s="356">
        <v>10000000</v>
      </c>
      <c r="U578" s="350">
        <f t="shared" ref="U578" si="74">T578/$G$577</f>
        <v>6.0864272671941569E-2</v>
      </c>
      <c r="V578" s="377"/>
      <c r="W578" s="351"/>
      <c r="X578" s="352"/>
      <c r="Y578" s="351"/>
      <c r="Z578" s="352"/>
      <c r="AA578" s="270" t="s">
        <v>1615</v>
      </c>
      <c r="AB578" s="353">
        <v>260000</v>
      </c>
      <c r="AC578" s="354" t="s">
        <v>414</v>
      </c>
      <c r="AD578" s="354" t="s">
        <v>1101</v>
      </c>
      <c r="AE578" s="354" t="s">
        <v>316</v>
      </c>
      <c r="AF578" s="354" t="s">
        <v>2063</v>
      </c>
      <c r="AG578" s="270"/>
      <c r="AH578" s="270" t="s">
        <v>39</v>
      </c>
      <c r="AI578" s="270"/>
      <c r="AJ578" s="270"/>
      <c r="AK578" s="270" t="s">
        <v>1094</v>
      </c>
      <c r="AL578" s="270" t="s">
        <v>1445</v>
      </c>
      <c r="AM578" s="270" t="s">
        <v>75</v>
      </c>
      <c r="AN578" s="270" t="s">
        <v>490</v>
      </c>
      <c r="AO578" s="270"/>
      <c r="AP578" s="270" t="s">
        <v>1094</v>
      </c>
      <c r="AQ578" s="354" t="s">
        <v>2068</v>
      </c>
      <c r="AR578" s="354" t="s">
        <v>2617</v>
      </c>
      <c r="AS578" s="356">
        <v>10000000</v>
      </c>
      <c r="AT578" s="360" t="s">
        <v>545</v>
      </c>
    </row>
    <row r="579" spans="1:46" s="40" customFormat="1" ht="33" customHeight="1" x14ac:dyDescent="0.2">
      <c r="A579" s="302" t="s">
        <v>1259</v>
      </c>
      <c r="B579" s="213" t="s">
        <v>1342</v>
      </c>
      <c r="C579" s="211" t="s">
        <v>1402</v>
      </c>
      <c r="D579" s="172" t="s">
        <v>486</v>
      </c>
      <c r="E579" s="174" t="s">
        <v>487</v>
      </c>
      <c r="F579" s="209" t="s">
        <v>1144</v>
      </c>
      <c r="G579" s="231"/>
      <c r="H579" s="176" t="s">
        <v>56</v>
      </c>
      <c r="I579" s="176" t="s">
        <v>38</v>
      </c>
      <c r="J579" s="177" t="s">
        <v>107</v>
      </c>
      <c r="K579" s="178" t="s">
        <v>421</v>
      </c>
      <c r="L579" s="178"/>
      <c r="M579" s="178" t="s">
        <v>421</v>
      </c>
      <c r="N579" s="209" t="s">
        <v>1144</v>
      </c>
      <c r="O579" s="177"/>
      <c r="P579" s="429"/>
      <c r="Q579" s="177"/>
      <c r="R579" s="172" t="s">
        <v>1697</v>
      </c>
      <c r="S579" s="465" t="s">
        <v>2402</v>
      </c>
      <c r="T579" s="349">
        <v>28080</v>
      </c>
      <c r="U579" s="350">
        <f t="shared" ref="U579:U666" si="75">T579/$G$577</f>
        <v>1.7090687766281194E-4</v>
      </c>
      <c r="V579" s="377"/>
      <c r="W579" s="351">
        <v>28080</v>
      </c>
      <c r="X579" s="352"/>
      <c r="Y579" s="351"/>
      <c r="Z579" s="352"/>
      <c r="AA579" s="270" t="s">
        <v>1450</v>
      </c>
      <c r="AB579" s="353"/>
      <c r="AC579" s="354" t="s">
        <v>414</v>
      </c>
      <c r="AD579" s="354" t="s">
        <v>1101</v>
      </c>
      <c r="AE579" s="354" t="s">
        <v>965</v>
      </c>
      <c r="AF579" s="354" t="s">
        <v>2065</v>
      </c>
      <c r="AG579" s="270"/>
      <c r="AH579" s="270" t="s">
        <v>37</v>
      </c>
      <c r="AI579" s="270">
        <v>2021</v>
      </c>
      <c r="AJ579" s="270">
        <v>2022</v>
      </c>
      <c r="AK579" s="270" t="s">
        <v>2403</v>
      </c>
      <c r="AL579" s="270"/>
      <c r="AM579" s="270" t="s">
        <v>74</v>
      </c>
      <c r="AN579" s="270" t="s">
        <v>2404</v>
      </c>
      <c r="AO579" s="270" t="s">
        <v>424</v>
      </c>
      <c r="AP579" s="270" t="s">
        <v>1997</v>
      </c>
      <c r="AQ579" s="354" t="s">
        <v>2069</v>
      </c>
      <c r="AR579" s="354" t="s">
        <v>2617</v>
      </c>
      <c r="AS579" s="356">
        <v>28080</v>
      </c>
      <c r="AT579" s="360" t="s">
        <v>2405</v>
      </c>
    </row>
    <row r="580" spans="1:46" s="40" customFormat="1" ht="33" customHeight="1" x14ac:dyDescent="0.2">
      <c r="A580" s="302" t="s">
        <v>1259</v>
      </c>
      <c r="B580" s="213" t="s">
        <v>1342</v>
      </c>
      <c r="C580" s="211" t="s">
        <v>1402</v>
      </c>
      <c r="D580" s="172" t="s">
        <v>486</v>
      </c>
      <c r="E580" s="174" t="s">
        <v>487</v>
      </c>
      <c r="F580" s="209" t="s">
        <v>1144</v>
      </c>
      <c r="G580" s="231"/>
      <c r="H580" s="176" t="s">
        <v>56</v>
      </c>
      <c r="I580" s="176" t="s">
        <v>38</v>
      </c>
      <c r="J580" s="177" t="s">
        <v>107</v>
      </c>
      <c r="K580" s="178" t="s">
        <v>421</v>
      </c>
      <c r="L580" s="178"/>
      <c r="M580" s="178" t="s">
        <v>421</v>
      </c>
      <c r="N580" s="209" t="s">
        <v>1144</v>
      </c>
      <c r="O580" s="177"/>
      <c r="P580" s="429"/>
      <c r="Q580" s="177"/>
      <c r="R580" s="172" t="s">
        <v>1697</v>
      </c>
      <c r="S580" s="465" t="s">
        <v>522</v>
      </c>
      <c r="T580" s="349">
        <v>0</v>
      </c>
      <c r="U580" s="350">
        <f t="shared" si="75"/>
        <v>0</v>
      </c>
      <c r="V580" s="351"/>
      <c r="W580" s="351"/>
      <c r="X580" s="352"/>
      <c r="Y580" s="351"/>
      <c r="Z580" s="352"/>
      <c r="AA580" s="270" t="s">
        <v>1616</v>
      </c>
      <c r="AB580" s="353">
        <v>260000</v>
      </c>
      <c r="AC580" s="354" t="s">
        <v>414</v>
      </c>
      <c r="AD580" s="354" t="s">
        <v>1101</v>
      </c>
      <c r="AE580" s="354" t="s">
        <v>316</v>
      </c>
      <c r="AF580" s="354" t="s">
        <v>2063</v>
      </c>
      <c r="AG580" s="270"/>
      <c r="AH580" s="270" t="s">
        <v>41</v>
      </c>
      <c r="AI580" s="270"/>
      <c r="AJ580" s="270"/>
      <c r="AK580" s="270" t="s">
        <v>1094</v>
      </c>
      <c r="AL580" s="270" t="s">
        <v>1446</v>
      </c>
      <c r="AM580" s="270" t="s">
        <v>75</v>
      </c>
      <c r="AN580" s="270"/>
      <c r="AO580" s="270"/>
      <c r="AP580" s="270" t="s">
        <v>1094</v>
      </c>
      <c r="AQ580" s="354" t="s">
        <v>2068</v>
      </c>
      <c r="AR580" s="354" t="s">
        <v>2617</v>
      </c>
      <c r="AS580" s="349">
        <v>0</v>
      </c>
      <c r="AT580" s="360" t="s">
        <v>523</v>
      </c>
    </row>
    <row r="581" spans="1:46" s="40" customFormat="1" ht="33" customHeight="1" x14ac:dyDescent="0.2">
      <c r="A581" s="302" t="s">
        <v>1259</v>
      </c>
      <c r="B581" s="213" t="s">
        <v>1342</v>
      </c>
      <c r="C581" s="211" t="s">
        <v>1402</v>
      </c>
      <c r="D581" s="172" t="s">
        <v>486</v>
      </c>
      <c r="E581" s="174" t="s">
        <v>487</v>
      </c>
      <c r="F581" s="209" t="s">
        <v>1144</v>
      </c>
      <c r="G581" s="231"/>
      <c r="H581" s="176" t="s">
        <v>56</v>
      </c>
      <c r="I581" s="176" t="s">
        <v>38</v>
      </c>
      <c r="J581" s="177" t="s">
        <v>107</v>
      </c>
      <c r="K581" s="178" t="s">
        <v>421</v>
      </c>
      <c r="L581" s="178"/>
      <c r="M581" s="178" t="s">
        <v>421</v>
      </c>
      <c r="N581" s="209" t="s">
        <v>1144</v>
      </c>
      <c r="O581" s="177"/>
      <c r="P581" s="429"/>
      <c r="Q581" s="177"/>
      <c r="R581" s="172" t="s">
        <v>1697</v>
      </c>
      <c r="S581" s="465" t="s">
        <v>1429</v>
      </c>
      <c r="T581" s="349">
        <v>0</v>
      </c>
      <c r="U581" s="350">
        <f t="shared" ref="U581" si="76">T581/$G$577</f>
        <v>0</v>
      </c>
      <c r="V581" s="351"/>
      <c r="W581" s="351"/>
      <c r="X581" s="352"/>
      <c r="Y581" s="351"/>
      <c r="Z581" s="352"/>
      <c r="AA581" s="270" t="s">
        <v>1527</v>
      </c>
      <c r="AB581" s="353">
        <v>260000</v>
      </c>
      <c r="AC581" s="354" t="s">
        <v>414</v>
      </c>
      <c r="AD581" s="354" t="s">
        <v>1101</v>
      </c>
      <c r="AE581" s="354" t="s">
        <v>316</v>
      </c>
      <c r="AF581" s="354" t="s">
        <v>2063</v>
      </c>
      <c r="AG581" s="270"/>
      <c r="AH581" s="270" t="s">
        <v>41</v>
      </c>
      <c r="AI581" s="270"/>
      <c r="AJ581" s="270"/>
      <c r="AK581" s="270" t="s">
        <v>1094</v>
      </c>
      <c r="AL581" s="270" t="s">
        <v>1446</v>
      </c>
      <c r="AM581" s="270" t="s">
        <v>74</v>
      </c>
      <c r="AN581" s="270"/>
      <c r="AO581" s="270"/>
      <c r="AP581" s="270" t="s">
        <v>1094</v>
      </c>
      <c r="AQ581" s="354" t="s">
        <v>2003</v>
      </c>
      <c r="AR581" s="354" t="s">
        <v>2617</v>
      </c>
      <c r="AS581" s="349">
        <v>0</v>
      </c>
      <c r="AT581" s="360" t="s">
        <v>523</v>
      </c>
    </row>
    <row r="582" spans="1:46" s="40" customFormat="1" ht="33" customHeight="1" x14ac:dyDescent="0.2">
      <c r="A582" s="302" t="s">
        <v>1259</v>
      </c>
      <c r="B582" s="213" t="s">
        <v>1342</v>
      </c>
      <c r="C582" s="211" t="s">
        <v>1402</v>
      </c>
      <c r="D582" s="172" t="s">
        <v>486</v>
      </c>
      <c r="E582" s="174" t="s">
        <v>487</v>
      </c>
      <c r="F582" s="209" t="s">
        <v>1144</v>
      </c>
      <c r="G582" s="231"/>
      <c r="H582" s="176" t="s">
        <v>56</v>
      </c>
      <c r="I582" s="176" t="s">
        <v>38</v>
      </c>
      <c r="J582" s="177" t="s">
        <v>107</v>
      </c>
      <c r="K582" s="178" t="s">
        <v>421</v>
      </c>
      <c r="L582" s="178"/>
      <c r="M582" s="178" t="s">
        <v>421</v>
      </c>
      <c r="N582" s="209" t="s">
        <v>1144</v>
      </c>
      <c r="O582" s="177"/>
      <c r="P582" s="429"/>
      <c r="Q582" s="177"/>
      <c r="R582" s="172" t="s">
        <v>1697</v>
      </c>
      <c r="S582" s="465" t="s">
        <v>2090</v>
      </c>
      <c r="T582" s="349">
        <v>26554424.219999999</v>
      </c>
      <c r="U582" s="350">
        <f t="shared" si="75"/>
        <v>0.16162157163724894</v>
      </c>
      <c r="V582" s="351"/>
      <c r="W582" s="351"/>
      <c r="X582" s="352"/>
      <c r="Y582" s="351"/>
      <c r="Z582" s="352"/>
      <c r="AA582" s="270" t="s">
        <v>1527</v>
      </c>
      <c r="AB582" s="353">
        <v>260000</v>
      </c>
      <c r="AC582" s="354" t="s">
        <v>414</v>
      </c>
      <c r="AD582" s="354" t="s">
        <v>1101</v>
      </c>
      <c r="AE582" s="354" t="s">
        <v>316</v>
      </c>
      <c r="AF582" s="354" t="s">
        <v>2063</v>
      </c>
      <c r="AG582" s="270"/>
      <c r="AH582" s="270" t="s">
        <v>39</v>
      </c>
      <c r="AI582" s="270"/>
      <c r="AJ582" s="270"/>
      <c r="AK582" s="270" t="s">
        <v>1094</v>
      </c>
      <c r="AL582" s="270" t="s">
        <v>1446</v>
      </c>
      <c r="AM582" s="270" t="s">
        <v>75</v>
      </c>
      <c r="AN582" s="270"/>
      <c r="AO582" s="270"/>
      <c r="AP582" s="270" t="s">
        <v>1094</v>
      </c>
      <c r="AQ582" s="354" t="s">
        <v>2068</v>
      </c>
      <c r="AR582" s="354" t="s">
        <v>2617</v>
      </c>
      <c r="AS582" s="349">
        <v>26554424.219999999</v>
      </c>
      <c r="AT582" s="360" t="s">
        <v>2091</v>
      </c>
    </row>
    <row r="583" spans="1:46" s="40" customFormat="1" ht="33" customHeight="1" x14ac:dyDescent="0.2">
      <c r="A583" s="302" t="s">
        <v>1259</v>
      </c>
      <c r="B583" s="213" t="s">
        <v>1342</v>
      </c>
      <c r="C583" s="211" t="s">
        <v>1402</v>
      </c>
      <c r="D583" s="172" t="s">
        <v>486</v>
      </c>
      <c r="E583" s="174" t="s">
        <v>487</v>
      </c>
      <c r="F583" s="209" t="s">
        <v>1144</v>
      </c>
      <c r="G583" s="231"/>
      <c r="H583" s="176" t="s">
        <v>56</v>
      </c>
      <c r="I583" s="176" t="s">
        <v>38</v>
      </c>
      <c r="J583" s="177" t="s">
        <v>107</v>
      </c>
      <c r="K583" s="178" t="s">
        <v>421</v>
      </c>
      <c r="L583" s="178"/>
      <c r="M583" s="178" t="s">
        <v>421</v>
      </c>
      <c r="N583" s="209" t="s">
        <v>1144</v>
      </c>
      <c r="O583" s="177"/>
      <c r="P583" s="429"/>
      <c r="Q583" s="177"/>
      <c r="R583" s="172" t="s">
        <v>1697</v>
      </c>
      <c r="S583" s="465" t="s">
        <v>711</v>
      </c>
      <c r="T583" s="359">
        <v>0</v>
      </c>
      <c r="U583" s="350">
        <f t="shared" si="75"/>
        <v>0</v>
      </c>
      <c r="V583" s="367"/>
      <c r="W583" s="351"/>
      <c r="X583" s="352"/>
      <c r="Y583" s="351"/>
      <c r="Z583" s="352"/>
      <c r="AA583" s="270" t="s">
        <v>1528</v>
      </c>
      <c r="AB583" s="370">
        <v>260000</v>
      </c>
      <c r="AC583" s="354" t="s">
        <v>414</v>
      </c>
      <c r="AD583" s="354" t="s">
        <v>1101</v>
      </c>
      <c r="AE583" s="354" t="s">
        <v>316</v>
      </c>
      <c r="AF583" s="354" t="s">
        <v>2063</v>
      </c>
      <c r="AG583" s="270"/>
      <c r="AH583" s="270" t="s">
        <v>39</v>
      </c>
      <c r="AI583" s="270"/>
      <c r="AJ583" s="270"/>
      <c r="AK583" s="270" t="s">
        <v>1094</v>
      </c>
      <c r="AL583" s="270" t="s">
        <v>1446</v>
      </c>
      <c r="AM583" s="270" t="s">
        <v>75</v>
      </c>
      <c r="AN583" s="270"/>
      <c r="AO583" s="270"/>
      <c r="AP583" s="270" t="s">
        <v>1094</v>
      </c>
      <c r="AQ583" s="354" t="s">
        <v>2068</v>
      </c>
      <c r="AR583" s="354" t="s">
        <v>2617</v>
      </c>
      <c r="AS583" s="356">
        <v>0</v>
      </c>
      <c r="AT583" s="360" t="s">
        <v>523</v>
      </c>
    </row>
    <row r="584" spans="1:46" s="40" customFormat="1" ht="33" customHeight="1" x14ac:dyDescent="0.2">
      <c r="A584" s="302" t="s">
        <v>1259</v>
      </c>
      <c r="B584" s="213" t="s">
        <v>1342</v>
      </c>
      <c r="C584" s="211" t="s">
        <v>1402</v>
      </c>
      <c r="D584" s="172" t="s">
        <v>486</v>
      </c>
      <c r="E584" s="174" t="s">
        <v>487</v>
      </c>
      <c r="F584" s="209" t="s">
        <v>1144</v>
      </c>
      <c r="G584" s="231"/>
      <c r="H584" s="176" t="s">
        <v>56</v>
      </c>
      <c r="I584" s="176" t="s">
        <v>38</v>
      </c>
      <c r="J584" s="177" t="s">
        <v>107</v>
      </c>
      <c r="K584" s="178" t="s">
        <v>421</v>
      </c>
      <c r="L584" s="178"/>
      <c r="M584" s="178" t="s">
        <v>421</v>
      </c>
      <c r="N584" s="209" t="s">
        <v>1144</v>
      </c>
      <c r="O584" s="177"/>
      <c r="P584" s="429"/>
      <c r="Q584" s="177"/>
      <c r="R584" s="172" t="s">
        <v>1697</v>
      </c>
      <c r="S584" s="466" t="s">
        <v>265</v>
      </c>
      <c r="T584" s="356">
        <v>171001.68641920207</v>
      </c>
      <c r="U584" s="350">
        <f t="shared" si="75"/>
        <v>1.0407893269580163E-3</v>
      </c>
      <c r="V584" s="357">
        <v>171001.68641920207</v>
      </c>
      <c r="W584" s="371"/>
      <c r="X584" s="352"/>
      <c r="Y584" s="351"/>
      <c r="Z584" s="352"/>
      <c r="AA584" s="358" t="s">
        <v>1450</v>
      </c>
      <c r="AB584" s="270" t="s">
        <v>1450</v>
      </c>
      <c r="AC584" s="354" t="s">
        <v>414</v>
      </c>
      <c r="AD584" s="354" t="s">
        <v>1099</v>
      </c>
      <c r="AE584" s="354" t="s">
        <v>269</v>
      </c>
      <c r="AF584" s="354" t="s">
        <v>2063</v>
      </c>
      <c r="AG584" s="354"/>
      <c r="AH584" s="270" t="s">
        <v>37</v>
      </c>
      <c r="AI584" s="270" t="s">
        <v>2017</v>
      </c>
      <c r="AJ584" s="270">
        <v>2021</v>
      </c>
      <c r="AK584" s="270" t="s">
        <v>266</v>
      </c>
      <c r="AL584" s="270" t="s">
        <v>1450</v>
      </c>
      <c r="AM584" s="270" t="s">
        <v>75</v>
      </c>
      <c r="AN584" s="270" t="s">
        <v>268</v>
      </c>
      <c r="AO584" s="270" t="s">
        <v>426</v>
      </c>
      <c r="AP584" s="270" t="s">
        <v>1996</v>
      </c>
      <c r="AQ584" s="354" t="s">
        <v>2068</v>
      </c>
      <c r="AR584" s="354" t="s">
        <v>2623</v>
      </c>
      <c r="AS584" s="356">
        <v>171001.68641920207</v>
      </c>
      <c r="AT584" s="360" t="s">
        <v>267</v>
      </c>
    </row>
    <row r="585" spans="1:46" s="40" customFormat="1" ht="33" customHeight="1" x14ac:dyDescent="0.2">
      <c r="A585" s="302" t="s">
        <v>1259</v>
      </c>
      <c r="B585" s="213" t="s">
        <v>1342</v>
      </c>
      <c r="C585" s="211" t="s">
        <v>1402</v>
      </c>
      <c r="D585" s="172" t="s">
        <v>486</v>
      </c>
      <c r="E585" s="174" t="s">
        <v>487</v>
      </c>
      <c r="F585" s="209" t="s">
        <v>1144</v>
      </c>
      <c r="G585" s="231"/>
      <c r="H585" s="176" t="s">
        <v>56</v>
      </c>
      <c r="I585" s="176" t="s">
        <v>38</v>
      </c>
      <c r="J585" s="177" t="s">
        <v>107</v>
      </c>
      <c r="K585" s="178" t="s">
        <v>421</v>
      </c>
      <c r="L585" s="178"/>
      <c r="M585" s="178" t="s">
        <v>421</v>
      </c>
      <c r="N585" s="209" t="s">
        <v>1144</v>
      </c>
      <c r="O585" s="177"/>
      <c r="P585" s="429"/>
      <c r="Q585" s="177"/>
      <c r="R585" s="172" t="s">
        <v>1697</v>
      </c>
      <c r="S585" s="465" t="s">
        <v>677</v>
      </c>
      <c r="T585" s="359">
        <v>0</v>
      </c>
      <c r="U585" s="350">
        <f t="shared" ref="U585" si="77">T585/$G$577</f>
        <v>0</v>
      </c>
      <c r="V585" s="382"/>
      <c r="W585" s="351"/>
      <c r="X585" s="352"/>
      <c r="Y585" s="351"/>
      <c r="Z585" s="352"/>
      <c r="AA585" s="270" t="s">
        <v>1549</v>
      </c>
      <c r="AB585" s="374">
        <v>350000</v>
      </c>
      <c r="AC585" s="354" t="s">
        <v>414</v>
      </c>
      <c r="AD585" s="354" t="s">
        <v>1099</v>
      </c>
      <c r="AE585" s="270" t="s">
        <v>247</v>
      </c>
      <c r="AF585" s="354" t="s">
        <v>2063</v>
      </c>
      <c r="AG585" s="354"/>
      <c r="AH585" s="270" t="s">
        <v>39</v>
      </c>
      <c r="AI585" s="270"/>
      <c r="AJ585" s="270"/>
      <c r="AK585" s="270" t="s">
        <v>1094</v>
      </c>
      <c r="AL585" s="270" t="s">
        <v>1445</v>
      </c>
      <c r="AM585" s="270" t="s">
        <v>75</v>
      </c>
      <c r="AN585" s="270"/>
      <c r="AO585" s="270"/>
      <c r="AP585" s="270" t="s">
        <v>1094</v>
      </c>
      <c r="AQ585" s="354" t="s">
        <v>2067</v>
      </c>
      <c r="AR585" s="354" t="s">
        <v>2623</v>
      </c>
      <c r="AS585" s="356">
        <v>0</v>
      </c>
      <c r="AT585" s="360" t="s">
        <v>523</v>
      </c>
    </row>
    <row r="586" spans="1:46" s="40" customFormat="1" ht="33" customHeight="1" x14ac:dyDescent="0.2">
      <c r="A586" s="302" t="s">
        <v>1259</v>
      </c>
      <c r="B586" s="213" t="s">
        <v>1342</v>
      </c>
      <c r="C586" s="211" t="s">
        <v>1402</v>
      </c>
      <c r="D586" s="172" t="s">
        <v>486</v>
      </c>
      <c r="E586" s="174" t="s">
        <v>487</v>
      </c>
      <c r="F586" s="209" t="s">
        <v>1144</v>
      </c>
      <c r="G586" s="231"/>
      <c r="H586" s="176" t="s">
        <v>56</v>
      </c>
      <c r="I586" s="176" t="s">
        <v>38</v>
      </c>
      <c r="J586" s="177" t="s">
        <v>107</v>
      </c>
      <c r="K586" s="178" t="s">
        <v>421</v>
      </c>
      <c r="L586" s="178"/>
      <c r="M586" s="178" t="s">
        <v>421</v>
      </c>
      <c r="N586" s="209" t="s">
        <v>1144</v>
      </c>
      <c r="O586" s="177"/>
      <c r="P586" s="429"/>
      <c r="Q586" s="177"/>
      <c r="R586" s="172" t="s">
        <v>1697</v>
      </c>
      <c r="S586" s="465" t="s">
        <v>2255</v>
      </c>
      <c r="T586" s="359">
        <v>0</v>
      </c>
      <c r="U586" s="350">
        <f t="shared" si="75"/>
        <v>0</v>
      </c>
      <c r="V586" s="382"/>
      <c r="W586" s="351"/>
      <c r="X586" s="352"/>
      <c r="Y586" s="351"/>
      <c r="Z586" s="352"/>
      <c r="AA586" s="270" t="s">
        <v>1549</v>
      </c>
      <c r="AB586" s="374">
        <v>350000</v>
      </c>
      <c r="AC586" s="354" t="s">
        <v>414</v>
      </c>
      <c r="AD586" s="354" t="s">
        <v>1099</v>
      </c>
      <c r="AE586" s="354" t="s">
        <v>269</v>
      </c>
      <c r="AF586" s="354" t="s">
        <v>2063</v>
      </c>
      <c r="AG586" s="354"/>
      <c r="AH586" s="270" t="s">
        <v>41</v>
      </c>
      <c r="AI586" s="270"/>
      <c r="AJ586" s="270"/>
      <c r="AK586" s="270" t="s">
        <v>1094</v>
      </c>
      <c r="AL586" s="270" t="s">
        <v>1445</v>
      </c>
      <c r="AM586" s="270" t="s">
        <v>75</v>
      </c>
      <c r="AN586" s="270"/>
      <c r="AO586" s="270"/>
      <c r="AP586" s="270" t="s">
        <v>1094</v>
      </c>
      <c r="AQ586" s="354" t="s">
        <v>2067</v>
      </c>
      <c r="AR586" s="354" t="s">
        <v>2617</v>
      </c>
      <c r="AS586" s="356">
        <v>0</v>
      </c>
      <c r="AT586" s="360" t="s">
        <v>523</v>
      </c>
    </row>
    <row r="587" spans="1:46" s="40" customFormat="1" ht="39" customHeight="1" x14ac:dyDescent="0.2">
      <c r="A587" s="302" t="s">
        <v>1259</v>
      </c>
      <c r="B587" s="213" t="s">
        <v>1342</v>
      </c>
      <c r="C587" s="211" t="s">
        <v>1402</v>
      </c>
      <c r="D587" s="172" t="s">
        <v>486</v>
      </c>
      <c r="E587" s="174" t="s">
        <v>487</v>
      </c>
      <c r="F587" s="209" t="s">
        <v>1144</v>
      </c>
      <c r="G587" s="231"/>
      <c r="H587" s="176" t="s">
        <v>56</v>
      </c>
      <c r="I587" s="176" t="s">
        <v>38</v>
      </c>
      <c r="J587" s="177" t="s">
        <v>107</v>
      </c>
      <c r="K587" s="178" t="s">
        <v>76</v>
      </c>
      <c r="L587" s="178" t="s">
        <v>76</v>
      </c>
      <c r="M587" s="178" t="s">
        <v>421</v>
      </c>
      <c r="N587" s="209" t="s">
        <v>1144</v>
      </c>
      <c r="O587" s="177"/>
      <c r="P587" s="429"/>
      <c r="Q587" s="177"/>
      <c r="R587" s="172" t="s">
        <v>1697</v>
      </c>
      <c r="S587" s="466" t="s">
        <v>2256</v>
      </c>
      <c r="T587" s="356">
        <v>0</v>
      </c>
      <c r="U587" s="350">
        <f t="shared" ref="U587" si="78">T587/$G$577</f>
        <v>0</v>
      </c>
      <c r="V587" s="382"/>
      <c r="W587" s="351"/>
      <c r="X587" s="352"/>
      <c r="Y587" s="351"/>
      <c r="Z587" s="352"/>
      <c r="AA587" s="270" t="s">
        <v>1549</v>
      </c>
      <c r="AB587" s="374">
        <v>350000</v>
      </c>
      <c r="AC587" s="354" t="s">
        <v>414</v>
      </c>
      <c r="AD587" s="354" t="s">
        <v>1099</v>
      </c>
      <c r="AE587" s="354" t="s">
        <v>269</v>
      </c>
      <c r="AF587" s="354" t="s">
        <v>2063</v>
      </c>
      <c r="AG587" s="354"/>
      <c r="AH587" s="270" t="s">
        <v>41</v>
      </c>
      <c r="AI587" s="270"/>
      <c r="AJ587" s="270"/>
      <c r="AK587" s="270" t="s">
        <v>1094</v>
      </c>
      <c r="AL587" s="270" t="s">
        <v>1446</v>
      </c>
      <c r="AM587" s="270" t="s">
        <v>75</v>
      </c>
      <c r="AN587" s="270" t="s">
        <v>2261</v>
      </c>
      <c r="AO587" s="270"/>
      <c r="AP587" s="270" t="s">
        <v>1094</v>
      </c>
      <c r="AQ587" s="354"/>
      <c r="AR587" s="354" t="s">
        <v>2617</v>
      </c>
      <c r="AS587" s="356">
        <v>0</v>
      </c>
      <c r="AT587" s="360" t="s">
        <v>2578</v>
      </c>
    </row>
    <row r="588" spans="1:46" s="40" customFormat="1" ht="39" customHeight="1" x14ac:dyDescent="0.2">
      <c r="A588" s="302" t="s">
        <v>2322</v>
      </c>
      <c r="B588" s="213" t="s">
        <v>1342</v>
      </c>
      <c r="C588" s="211" t="s">
        <v>1402</v>
      </c>
      <c r="D588" s="172" t="s">
        <v>486</v>
      </c>
      <c r="E588" s="174" t="s">
        <v>487</v>
      </c>
      <c r="F588" s="209" t="s">
        <v>1144</v>
      </c>
      <c r="G588" s="231"/>
      <c r="H588" s="176" t="s">
        <v>56</v>
      </c>
      <c r="I588" s="176" t="s">
        <v>38</v>
      </c>
      <c r="J588" s="177" t="s">
        <v>107</v>
      </c>
      <c r="K588" s="178" t="s">
        <v>76</v>
      </c>
      <c r="L588" s="178" t="s">
        <v>76</v>
      </c>
      <c r="M588" s="178" t="s">
        <v>421</v>
      </c>
      <c r="N588" s="209" t="s">
        <v>1144</v>
      </c>
      <c r="O588" s="177"/>
      <c r="P588" s="429"/>
      <c r="Q588" s="177"/>
      <c r="R588" s="172" t="s">
        <v>1697</v>
      </c>
      <c r="S588" s="466" t="s">
        <v>2273</v>
      </c>
      <c r="T588" s="356">
        <v>0</v>
      </c>
      <c r="U588" s="350">
        <f t="shared" si="75"/>
        <v>0</v>
      </c>
      <c r="V588" s="382"/>
      <c r="W588" s="351"/>
      <c r="X588" s="352"/>
      <c r="Y588" s="351"/>
      <c r="Z588" s="352"/>
      <c r="AA588" s="270" t="s">
        <v>1549</v>
      </c>
      <c r="AB588" s="374">
        <v>350000</v>
      </c>
      <c r="AC588" s="354" t="s">
        <v>414</v>
      </c>
      <c r="AD588" s="354" t="s">
        <v>1099</v>
      </c>
      <c r="AE588" s="354" t="s">
        <v>1083</v>
      </c>
      <c r="AF588" s="354" t="s">
        <v>2063</v>
      </c>
      <c r="AG588" s="354"/>
      <c r="AH588" s="270" t="s">
        <v>41</v>
      </c>
      <c r="AI588" s="270"/>
      <c r="AJ588" s="270"/>
      <c r="AK588" s="270" t="s">
        <v>1094</v>
      </c>
      <c r="AL588" s="270" t="s">
        <v>1446</v>
      </c>
      <c r="AM588" s="270" t="s">
        <v>75</v>
      </c>
      <c r="AN588" s="270" t="s">
        <v>2276</v>
      </c>
      <c r="AO588" s="270"/>
      <c r="AP588" s="270" t="s">
        <v>1094</v>
      </c>
      <c r="AQ588" s="354"/>
      <c r="AR588" s="354" t="s">
        <v>2617</v>
      </c>
      <c r="AS588" s="356">
        <v>0</v>
      </c>
      <c r="AT588" s="360" t="s">
        <v>2579</v>
      </c>
    </row>
    <row r="589" spans="1:46" s="40" customFormat="1" ht="39" customHeight="1" x14ac:dyDescent="0.2">
      <c r="A589" s="302" t="s">
        <v>1259</v>
      </c>
      <c r="B589" s="213" t="s">
        <v>1342</v>
      </c>
      <c r="C589" s="211" t="s">
        <v>1402</v>
      </c>
      <c r="D589" s="172" t="s">
        <v>486</v>
      </c>
      <c r="E589" s="174" t="s">
        <v>487</v>
      </c>
      <c r="F589" s="209" t="s">
        <v>1144</v>
      </c>
      <c r="G589" s="231"/>
      <c r="H589" s="176" t="s">
        <v>56</v>
      </c>
      <c r="I589" s="176" t="s">
        <v>38</v>
      </c>
      <c r="J589" s="177" t="s">
        <v>107</v>
      </c>
      <c r="K589" s="178" t="s">
        <v>76</v>
      </c>
      <c r="L589" s="178" t="s">
        <v>76</v>
      </c>
      <c r="M589" s="178" t="s">
        <v>421</v>
      </c>
      <c r="N589" s="209" t="s">
        <v>1144</v>
      </c>
      <c r="O589" s="177"/>
      <c r="P589" s="429"/>
      <c r="Q589" s="177"/>
      <c r="R589" s="172" t="s">
        <v>1697</v>
      </c>
      <c r="S589" s="466" t="s">
        <v>2252</v>
      </c>
      <c r="T589" s="356">
        <v>0</v>
      </c>
      <c r="U589" s="350">
        <f t="shared" ref="U589:U592" si="79">T589/$G$577</f>
        <v>0</v>
      </c>
      <c r="V589" s="382"/>
      <c r="W589" s="351"/>
      <c r="X589" s="352"/>
      <c r="Y589" s="351"/>
      <c r="Z589" s="352"/>
      <c r="AA589" s="270" t="s">
        <v>1549</v>
      </c>
      <c r="AB589" s="374">
        <v>350000</v>
      </c>
      <c r="AC589" s="354" t="s">
        <v>414</v>
      </c>
      <c r="AD589" s="354" t="s">
        <v>1099</v>
      </c>
      <c r="AE589" s="354" t="s">
        <v>269</v>
      </c>
      <c r="AF589" s="354" t="s">
        <v>2063</v>
      </c>
      <c r="AG589" s="354"/>
      <c r="AH589" s="270" t="s">
        <v>41</v>
      </c>
      <c r="AI589" s="270"/>
      <c r="AJ589" s="270"/>
      <c r="AK589" s="270" t="s">
        <v>1094</v>
      </c>
      <c r="AL589" s="270" t="s">
        <v>1446</v>
      </c>
      <c r="AM589" s="270" t="s">
        <v>75</v>
      </c>
      <c r="AN589" s="270" t="s">
        <v>2260</v>
      </c>
      <c r="AO589" s="270"/>
      <c r="AP589" s="270" t="s">
        <v>1094</v>
      </c>
      <c r="AQ589" s="354"/>
      <c r="AR589" s="354" t="s">
        <v>2623</v>
      </c>
      <c r="AS589" s="356">
        <v>0</v>
      </c>
      <c r="AT589" s="360" t="s">
        <v>2578</v>
      </c>
    </row>
    <row r="590" spans="1:46" s="40" customFormat="1" ht="39" customHeight="1" x14ac:dyDescent="0.2">
      <c r="A590" s="302" t="s">
        <v>1259</v>
      </c>
      <c r="B590" s="213" t="s">
        <v>1342</v>
      </c>
      <c r="C590" s="211" t="s">
        <v>1402</v>
      </c>
      <c r="D590" s="172" t="s">
        <v>486</v>
      </c>
      <c r="E590" s="174" t="s">
        <v>487</v>
      </c>
      <c r="F590" s="209" t="s">
        <v>1144</v>
      </c>
      <c r="G590" s="231"/>
      <c r="H590" s="176" t="s">
        <v>56</v>
      </c>
      <c r="I590" s="176" t="s">
        <v>38</v>
      </c>
      <c r="J590" s="177" t="s">
        <v>107</v>
      </c>
      <c r="K590" s="178" t="s">
        <v>76</v>
      </c>
      <c r="L590" s="178" t="s">
        <v>76</v>
      </c>
      <c r="M590" s="178" t="s">
        <v>421</v>
      </c>
      <c r="N590" s="209" t="s">
        <v>1144</v>
      </c>
      <c r="O590" s="177"/>
      <c r="P590" s="429"/>
      <c r="Q590" s="177"/>
      <c r="R590" s="172" t="s">
        <v>1697</v>
      </c>
      <c r="S590" s="466" t="s">
        <v>295</v>
      </c>
      <c r="T590" s="356">
        <f>SUM(V590:Z590)</f>
        <v>2483558.7651102506</v>
      </c>
      <c r="U590" s="350">
        <f t="shared" si="79"/>
        <v>1.5115999787646078E-2</v>
      </c>
      <c r="V590" s="357"/>
      <c r="W590" s="371">
        <v>161473.03361019894</v>
      </c>
      <c r="X590" s="352">
        <v>848706.44135373202</v>
      </c>
      <c r="Y590" s="351">
        <v>636801.80319195846</v>
      </c>
      <c r="Z590" s="352">
        <v>836577.48695436097</v>
      </c>
      <c r="AA590" s="358" t="s">
        <v>1450</v>
      </c>
      <c r="AB590" s="270" t="s">
        <v>1450</v>
      </c>
      <c r="AC590" s="354" t="s">
        <v>414</v>
      </c>
      <c r="AD590" s="354" t="s">
        <v>1099</v>
      </c>
      <c r="AE590" s="354" t="s">
        <v>269</v>
      </c>
      <c r="AF590" s="354" t="s">
        <v>2063</v>
      </c>
      <c r="AG590" s="354"/>
      <c r="AH590" s="270" t="s">
        <v>35</v>
      </c>
      <c r="AI590" s="270" t="s">
        <v>2017</v>
      </c>
      <c r="AJ590" s="270">
        <v>2027</v>
      </c>
      <c r="AK590" s="270" t="s">
        <v>2580</v>
      </c>
      <c r="AL590" s="270" t="s">
        <v>1450</v>
      </c>
      <c r="AM590" s="270" t="s">
        <v>75</v>
      </c>
      <c r="AN590" s="270" t="s">
        <v>296</v>
      </c>
      <c r="AO590" s="270" t="s">
        <v>426</v>
      </c>
      <c r="AP590" s="270" t="s">
        <v>1997</v>
      </c>
      <c r="AQ590" s="354" t="s">
        <v>2068</v>
      </c>
      <c r="AR590" s="354" t="s">
        <v>2623</v>
      </c>
      <c r="AS590" s="356">
        <f>SUM(V590:Z590)</f>
        <v>2483558.7651102506</v>
      </c>
      <c r="AT590" s="360" t="s">
        <v>2581</v>
      </c>
    </row>
    <row r="591" spans="1:46" s="40" customFormat="1" ht="39" customHeight="1" x14ac:dyDescent="0.2">
      <c r="A591" s="302" t="s">
        <v>1259</v>
      </c>
      <c r="B591" s="213" t="s">
        <v>1342</v>
      </c>
      <c r="C591" s="211" t="s">
        <v>1402</v>
      </c>
      <c r="D591" s="172" t="s">
        <v>486</v>
      </c>
      <c r="E591" s="174" t="s">
        <v>487</v>
      </c>
      <c r="F591" s="209" t="s">
        <v>1144</v>
      </c>
      <c r="G591" s="231"/>
      <c r="H591" s="176" t="s">
        <v>56</v>
      </c>
      <c r="I591" s="176" t="s">
        <v>38</v>
      </c>
      <c r="J591" s="177" t="s">
        <v>107</v>
      </c>
      <c r="K591" s="178" t="s">
        <v>76</v>
      </c>
      <c r="L591" s="178" t="s">
        <v>76</v>
      </c>
      <c r="M591" s="178" t="s">
        <v>421</v>
      </c>
      <c r="N591" s="209" t="s">
        <v>1144</v>
      </c>
      <c r="O591" s="177"/>
      <c r="P591" s="429"/>
      <c r="Q591" s="177"/>
      <c r="R591" s="172" t="s">
        <v>1697</v>
      </c>
      <c r="S591" s="466" t="s">
        <v>2385</v>
      </c>
      <c r="T591" s="356">
        <f>SUM(V591:Z591)</f>
        <v>3000000</v>
      </c>
      <c r="U591" s="350">
        <f t="shared" si="79"/>
        <v>1.8259281801582473E-2</v>
      </c>
      <c r="V591" s="357"/>
      <c r="W591" s="357"/>
      <c r="X591" s="352">
        <v>1000000</v>
      </c>
      <c r="Y591" s="351">
        <v>1000000</v>
      </c>
      <c r="Z591" s="352">
        <v>1000000</v>
      </c>
      <c r="AA591" s="358" t="s">
        <v>1450</v>
      </c>
      <c r="AB591" s="270" t="s">
        <v>1450</v>
      </c>
      <c r="AC591" s="354" t="s">
        <v>414</v>
      </c>
      <c r="AD591" s="354" t="s">
        <v>1099</v>
      </c>
      <c r="AE591" s="354" t="s">
        <v>2352</v>
      </c>
      <c r="AF591" s="354" t="s">
        <v>2065</v>
      </c>
      <c r="AG591" s="354" t="s">
        <v>2353</v>
      </c>
      <c r="AH591" s="270" t="s">
        <v>35</v>
      </c>
      <c r="AI591" s="270">
        <v>2020</v>
      </c>
      <c r="AJ591" s="270">
        <v>2024</v>
      </c>
      <c r="AK591" s="270" t="s">
        <v>2354</v>
      </c>
      <c r="AL591" s="270" t="s">
        <v>1450</v>
      </c>
      <c r="AM591" s="270" t="s">
        <v>75</v>
      </c>
      <c r="AN591" s="270" t="s">
        <v>2356</v>
      </c>
      <c r="AO591" s="270" t="s">
        <v>424</v>
      </c>
      <c r="AP591" s="270" t="s">
        <v>1997</v>
      </c>
      <c r="AQ591" s="354" t="s">
        <v>2068</v>
      </c>
      <c r="AR591" s="354" t="s">
        <v>2617</v>
      </c>
      <c r="AS591" s="356">
        <f>SUM(V591:Z591)</f>
        <v>3000000</v>
      </c>
      <c r="AT591" s="360" t="s">
        <v>2358</v>
      </c>
    </row>
    <row r="592" spans="1:46" s="40" customFormat="1" ht="39" customHeight="1" x14ac:dyDescent="0.2">
      <c r="A592" s="302" t="s">
        <v>1259</v>
      </c>
      <c r="B592" s="213" t="s">
        <v>1342</v>
      </c>
      <c r="C592" s="211" t="s">
        <v>1402</v>
      </c>
      <c r="D592" s="172" t="s">
        <v>486</v>
      </c>
      <c r="E592" s="174" t="s">
        <v>487</v>
      </c>
      <c r="F592" s="209" t="s">
        <v>1144</v>
      </c>
      <c r="G592" s="231"/>
      <c r="H592" s="176" t="s">
        <v>56</v>
      </c>
      <c r="I592" s="176" t="s">
        <v>38</v>
      </c>
      <c r="J592" s="177" t="s">
        <v>107</v>
      </c>
      <c r="K592" s="178" t="s">
        <v>76</v>
      </c>
      <c r="L592" s="178" t="s">
        <v>76</v>
      </c>
      <c r="M592" s="178" t="s">
        <v>421</v>
      </c>
      <c r="N592" s="209" t="s">
        <v>1144</v>
      </c>
      <c r="O592" s="177"/>
      <c r="P592" s="429"/>
      <c r="Q592" s="177"/>
      <c r="R592" s="172" t="s">
        <v>1697</v>
      </c>
      <c r="S592" s="466" t="s">
        <v>2351</v>
      </c>
      <c r="T592" s="356">
        <f>SUM(V592:Z592)</f>
        <v>960000</v>
      </c>
      <c r="U592" s="350">
        <f t="shared" si="79"/>
        <v>5.8429701765063905E-3</v>
      </c>
      <c r="V592" s="357"/>
      <c r="W592" s="357"/>
      <c r="X592" s="352">
        <v>960000</v>
      </c>
      <c r="Y592" s="351"/>
      <c r="Z592" s="352"/>
      <c r="AA592" s="358" t="s">
        <v>1450</v>
      </c>
      <c r="AB592" s="270" t="s">
        <v>1450</v>
      </c>
      <c r="AC592" s="354" t="s">
        <v>414</v>
      </c>
      <c r="AD592" s="354" t="s">
        <v>1099</v>
      </c>
      <c r="AE592" s="354" t="s">
        <v>2352</v>
      </c>
      <c r="AF592" s="354" t="s">
        <v>2065</v>
      </c>
      <c r="AG592" s="354" t="s">
        <v>2353</v>
      </c>
      <c r="AH592" s="270" t="s">
        <v>35</v>
      </c>
      <c r="AI592" s="270">
        <v>2020</v>
      </c>
      <c r="AJ592" s="270">
        <v>2024</v>
      </c>
      <c r="AK592" s="270" t="s">
        <v>2354</v>
      </c>
      <c r="AL592" s="270" t="s">
        <v>1450</v>
      </c>
      <c r="AM592" s="270" t="s">
        <v>75</v>
      </c>
      <c r="AN592" s="270" t="s">
        <v>2357</v>
      </c>
      <c r="AO592" s="270" t="s">
        <v>424</v>
      </c>
      <c r="AP592" s="270" t="s">
        <v>1997</v>
      </c>
      <c r="AQ592" s="354" t="s">
        <v>2068</v>
      </c>
      <c r="AR592" s="354" t="s">
        <v>2623</v>
      </c>
      <c r="AS592" s="356">
        <f>SUM(V592:Z592)</f>
        <v>960000</v>
      </c>
      <c r="AT592" s="360" t="s">
        <v>2358</v>
      </c>
    </row>
    <row r="593" spans="1:48" s="40" customFormat="1" ht="39" customHeight="1" x14ac:dyDescent="0.2">
      <c r="A593" s="302" t="s">
        <v>1259</v>
      </c>
      <c r="B593" s="213" t="s">
        <v>1342</v>
      </c>
      <c r="C593" s="211" t="s">
        <v>1402</v>
      </c>
      <c r="D593" s="172" t="s">
        <v>486</v>
      </c>
      <c r="E593" s="174" t="s">
        <v>487</v>
      </c>
      <c r="F593" s="209" t="s">
        <v>1144</v>
      </c>
      <c r="G593" s="231"/>
      <c r="H593" s="176" t="s">
        <v>56</v>
      </c>
      <c r="I593" s="176" t="s">
        <v>38</v>
      </c>
      <c r="J593" s="177" t="s">
        <v>107</v>
      </c>
      <c r="K593" s="178" t="s">
        <v>76</v>
      </c>
      <c r="L593" s="178" t="s">
        <v>76</v>
      </c>
      <c r="M593" s="178" t="s">
        <v>421</v>
      </c>
      <c r="N593" s="209" t="s">
        <v>1144</v>
      </c>
      <c r="O593" s="177"/>
      <c r="P593" s="429"/>
      <c r="Q593" s="177"/>
      <c r="R593" s="172" t="s">
        <v>1697</v>
      </c>
      <c r="S593" s="466" t="s">
        <v>2386</v>
      </c>
      <c r="T593" s="356">
        <f>SUM(V593:Z593)</f>
        <v>4000000</v>
      </c>
      <c r="U593" s="350">
        <f t="shared" si="75"/>
        <v>2.4345709068776627E-2</v>
      </c>
      <c r="V593" s="357"/>
      <c r="W593" s="357"/>
      <c r="X593" s="352">
        <v>4000000</v>
      </c>
      <c r="Y593" s="351"/>
      <c r="Z593" s="352"/>
      <c r="AA593" s="358" t="s">
        <v>1450</v>
      </c>
      <c r="AB593" s="270" t="s">
        <v>1450</v>
      </c>
      <c r="AC593" s="354" t="s">
        <v>414</v>
      </c>
      <c r="AD593" s="354" t="s">
        <v>1099</v>
      </c>
      <c r="AE593" s="354" t="s">
        <v>2352</v>
      </c>
      <c r="AF593" s="354" t="s">
        <v>2065</v>
      </c>
      <c r="AG593" s="354" t="s">
        <v>2353</v>
      </c>
      <c r="AH593" s="270" t="s">
        <v>33</v>
      </c>
      <c r="AI593" s="270">
        <v>2024</v>
      </c>
      <c r="AJ593" s="270">
        <v>2027</v>
      </c>
      <c r="AK593" s="270" t="s">
        <v>2355</v>
      </c>
      <c r="AL593" s="270" t="s">
        <v>1450</v>
      </c>
      <c r="AM593" s="270" t="s">
        <v>75</v>
      </c>
      <c r="AN593" s="270" t="s">
        <v>296</v>
      </c>
      <c r="AO593" s="270" t="s">
        <v>424</v>
      </c>
      <c r="AP593" s="270" t="s">
        <v>1997</v>
      </c>
      <c r="AQ593" s="354" t="s">
        <v>2068</v>
      </c>
      <c r="AR593" s="354" t="s">
        <v>2617</v>
      </c>
      <c r="AS593" s="356">
        <f>SUM(V593:Z593)</f>
        <v>4000000</v>
      </c>
      <c r="AT593" s="360" t="s">
        <v>2358</v>
      </c>
    </row>
    <row r="594" spans="1:48" s="40" customFormat="1" ht="154" x14ac:dyDescent="0.15">
      <c r="A594" s="302" t="s">
        <v>1259</v>
      </c>
      <c r="B594" s="213" t="s">
        <v>1342</v>
      </c>
      <c r="C594" s="211" t="s">
        <v>1402</v>
      </c>
      <c r="D594" s="172" t="s">
        <v>486</v>
      </c>
      <c r="E594" s="174" t="s">
        <v>487</v>
      </c>
      <c r="F594" s="209" t="s">
        <v>1144</v>
      </c>
      <c r="G594" s="231"/>
      <c r="H594" s="176" t="s">
        <v>56</v>
      </c>
      <c r="I594" s="176" t="s">
        <v>38</v>
      </c>
      <c r="J594" s="177" t="s">
        <v>107</v>
      </c>
      <c r="K594" s="178" t="s">
        <v>76</v>
      </c>
      <c r="L594" s="178" t="s">
        <v>76</v>
      </c>
      <c r="M594" s="178" t="s">
        <v>421</v>
      </c>
      <c r="N594" s="209" t="s">
        <v>1144</v>
      </c>
      <c r="O594" s="177"/>
      <c r="P594" s="429"/>
      <c r="Q594" s="177"/>
      <c r="R594" s="172" t="s">
        <v>1697</v>
      </c>
      <c r="S594" s="465" t="s">
        <v>482</v>
      </c>
      <c r="T594" s="356">
        <v>16534700</v>
      </c>
      <c r="U594" s="350">
        <f t="shared" si="75"/>
        <v>0.10063724893487523</v>
      </c>
      <c r="V594" s="377"/>
      <c r="W594" s="351"/>
      <c r="X594" s="352"/>
      <c r="Y594" s="351"/>
      <c r="Z594" s="352"/>
      <c r="AA594" s="270" t="s">
        <v>1556</v>
      </c>
      <c r="AB594" s="380">
        <v>350000</v>
      </c>
      <c r="AC594" s="354" t="s">
        <v>414</v>
      </c>
      <c r="AD594" s="354" t="s">
        <v>1099</v>
      </c>
      <c r="AE594" s="354" t="s">
        <v>1036</v>
      </c>
      <c r="AF594" s="354" t="s">
        <v>2065</v>
      </c>
      <c r="AG594" s="270"/>
      <c r="AH594" s="270" t="s">
        <v>39</v>
      </c>
      <c r="AI594" s="270"/>
      <c r="AJ594" s="270"/>
      <c r="AK594" s="270" t="s">
        <v>1094</v>
      </c>
      <c r="AL594" s="270" t="s">
        <v>1445</v>
      </c>
      <c r="AM594" s="270" t="s">
        <v>75</v>
      </c>
      <c r="AN594" s="270" t="s">
        <v>483</v>
      </c>
      <c r="AO594" s="270"/>
      <c r="AP594" s="270" t="s">
        <v>1094</v>
      </c>
      <c r="AQ594" s="354" t="s">
        <v>2068</v>
      </c>
      <c r="AR594" s="354" t="s">
        <v>2617</v>
      </c>
      <c r="AS594" s="356">
        <v>16534700</v>
      </c>
      <c r="AT594" s="360" t="s">
        <v>485</v>
      </c>
      <c r="AU594" s="54"/>
      <c r="AV594" s="54"/>
    </row>
    <row r="595" spans="1:48" s="40" customFormat="1" ht="154" x14ac:dyDescent="0.15">
      <c r="A595" s="302" t="s">
        <v>1259</v>
      </c>
      <c r="B595" s="213" t="s">
        <v>1342</v>
      </c>
      <c r="C595" s="211" t="s">
        <v>1402</v>
      </c>
      <c r="D595" s="172" t="s">
        <v>486</v>
      </c>
      <c r="E595" s="174" t="s">
        <v>487</v>
      </c>
      <c r="F595" s="209" t="s">
        <v>1144</v>
      </c>
      <c r="G595" s="231"/>
      <c r="H595" s="176" t="s">
        <v>56</v>
      </c>
      <c r="I595" s="176" t="s">
        <v>38</v>
      </c>
      <c r="J595" s="177" t="s">
        <v>107</v>
      </c>
      <c r="K595" s="178" t="s">
        <v>76</v>
      </c>
      <c r="L595" s="178" t="s">
        <v>76</v>
      </c>
      <c r="M595" s="178" t="s">
        <v>421</v>
      </c>
      <c r="N595" s="209" t="s">
        <v>1144</v>
      </c>
      <c r="O595" s="177"/>
      <c r="P595" s="429"/>
      <c r="Q595" s="177"/>
      <c r="R595" s="172" t="s">
        <v>1697</v>
      </c>
      <c r="S595" s="465" t="s">
        <v>846</v>
      </c>
      <c r="T595" s="349">
        <v>0</v>
      </c>
      <c r="U595" s="350">
        <f t="shared" ref="U595" si="80">T595/$G$577</f>
        <v>0</v>
      </c>
      <c r="V595" s="351"/>
      <c r="W595" s="351"/>
      <c r="X595" s="352"/>
      <c r="Y595" s="351"/>
      <c r="Z595" s="352"/>
      <c r="AA595" s="270" t="s">
        <v>1518</v>
      </c>
      <c r="AB595" s="353">
        <v>300000</v>
      </c>
      <c r="AC595" s="354" t="s">
        <v>414</v>
      </c>
      <c r="AD595" s="354" t="s">
        <v>1099</v>
      </c>
      <c r="AE595" s="354" t="s">
        <v>398</v>
      </c>
      <c r="AF595" s="354" t="s">
        <v>2062</v>
      </c>
      <c r="AG595" s="270"/>
      <c r="AH595" s="270" t="s">
        <v>41</v>
      </c>
      <c r="AI595" s="270"/>
      <c r="AJ595" s="270"/>
      <c r="AK595" s="270" t="s">
        <v>1094</v>
      </c>
      <c r="AL595" s="270" t="s">
        <v>1446</v>
      </c>
      <c r="AM595" s="270" t="s">
        <v>75</v>
      </c>
      <c r="AN595" s="270"/>
      <c r="AO595" s="270"/>
      <c r="AP595" s="270" t="s">
        <v>1094</v>
      </c>
      <c r="AQ595" s="354" t="s">
        <v>2068</v>
      </c>
      <c r="AR595" s="354" t="s">
        <v>2623</v>
      </c>
      <c r="AS595" s="349">
        <v>0</v>
      </c>
      <c r="AT595" s="360" t="s">
        <v>523</v>
      </c>
      <c r="AU595" s="54"/>
      <c r="AV595" s="54"/>
    </row>
    <row r="596" spans="1:48" s="40" customFormat="1" ht="154" x14ac:dyDescent="0.15">
      <c r="A596" s="302" t="s">
        <v>1259</v>
      </c>
      <c r="B596" s="213" t="s">
        <v>1342</v>
      </c>
      <c r="C596" s="211" t="s">
        <v>1402</v>
      </c>
      <c r="D596" s="172" t="s">
        <v>486</v>
      </c>
      <c r="E596" s="174" t="s">
        <v>487</v>
      </c>
      <c r="F596" s="209" t="s">
        <v>1144</v>
      </c>
      <c r="G596" s="231"/>
      <c r="H596" s="176" t="s">
        <v>56</v>
      </c>
      <c r="I596" s="176" t="s">
        <v>38</v>
      </c>
      <c r="J596" s="177" t="s">
        <v>107</v>
      </c>
      <c r="K596" s="178" t="s">
        <v>76</v>
      </c>
      <c r="L596" s="178" t="s">
        <v>76</v>
      </c>
      <c r="M596" s="178" t="s">
        <v>421</v>
      </c>
      <c r="N596" s="209" t="s">
        <v>1144</v>
      </c>
      <c r="O596" s="177"/>
      <c r="P596" s="429"/>
      <c r="Q596" s="177"/>
      <c r="R596" s="172" t="s">
        <v>1697</v>
      </c>
      <c r="S596" s="466" t="s">
        <v>2442</v>
      </c>
      <c r="T596" s="349">
        <v>0</v>
      </c>
      <c r="U596" s="350">
        <f t="shared" si="75"/>
        <v>0</v>
      </c>
      <c r="V596" s="351"/>
      <c r="W596" s="351"/>
      <c r="X596" s="352"/>
      <c r="Y596" s="351"/>
      <c r="Z596" s="352"/>
      <c r="AA596" s="270" t="s">
        <v>1518</v>
      </c>
      <c r="AB596" s="353">
        <v>300000</v>
      </c>
      <c r="AC596" s="354" t="s">
        <v>414</v>
      </c>
      <c r="AD596" s="354" t="s">
        <v>1099</v>
      </c>
      <c r="AE596" s="354" t="s">
        <v>1036</v>
      </c>
      <c r="AF596" s="354" t="s">
        <v>2065</v>
      </c>
      <c r="AG596" s="270"/>
      <c r="AH596" s="270" t="s">
        <v>41</v>
      </c>
      <c r="AI596" s="270"/>
      <c r="AJ596" s="270"/>
      <c r="AK596" s="270" t="s">
        <v>1094</v>
      </c>
      <c r="AL596" s="270" t="s">
        <v>1446</v>
      </c>
      <c r="AM596" s="270" t="s">
        <v>75</v>
      </c>
      <c r="AN596" s="270"/>
      <c r="AO596" s="270"/>
      <c r="AP596" s="270" t="s">
        <v>1094</v>
      </c>
      <c r="AQ596" s="354" t="s">
        <v>2068</v>
      </c>
      <c r="AR596" s="354" t="s">
        <v>2617</v>
      </c>
      <c r="AS596" s="349">
        <v>0</v>
      </c>
      <c r="AT596" s="360" t="s">
        <v>2445</v>
      </c>
      <c r="AU596" s="54"/>
      <c r="AV596" s="54"/>
    </row>
    <row r="597" spans="1:48" s="40" customFormat="1" ht="154" x14ac:dyDescent="0.15">
      <c r="A597" s="302" t="s">
        <v>1259</v>
      </c>
      <c r="B597" s="213" t="s">
        <v>1342</v>
      </c>
      <c r="C597" s="211" t="s">
        <v>1402</v>
      </c>
      <c r="D597" s="172" t="s">
        <v>486</v>
      </c>
      <c r="E597" s="174" t="s">
        <v>487</v>
      </c>
      <c r="F597" s="209" t="s">
        <v>1144</v>
      </c>
      <c r="G597" s="231"/>
      <c r="H597" s="176" t="s">
        <v>56</v>
      </c>
      <c r="I597" s="176" t="s">
        <v>38</v>
      </c>
      <c r="J597" s="177" t="s">
        <v>107</v>
      </c>
      <c r="K597" s="178" t="s">
        <v>76</v>
      </c>
      <c r="L597" s="178" t="s">
        <v>76</v>
      </c>
      <c r="M597" s="178" t="s">
        <v>421</v>
      </c>
      <c r="N597" s="209" t="s">
        <v>1144</v>
      </c>
      <c r="O597" s="177"/>
      <c r="P597" s="429"/>
      <c r="Q597" s="177"/>
      <c r="R597" s="172" t="s">
        <v>1697</v>
      </c>
      <c r="S597" s="465" t="s">
        <v>850</v>
      </c>
      <c r="T597" s="349">
        <v>0</v>
      </c>
      <c r="U597" s="350">
        <f t="shared" si="75"/>
        <v>0</v>
      </c>
      <c r="V597" s="351"/>
      <c r="W597" s="351"/>
      <c r="X597" s="352"/>
      <c r="Y597" s="351"/>
      <c r="Z597" s="352"/>
      <c r="AA597" s="270" t="s">
        <v>1518</v>
      </c>
      <c r="AB597" s="353">
        <v>300000</v>
      </c>
      <c r="AC597" s="354" t="s">
        <v>414</v>
      </c>
      <c r="AD597" s="354" t="s">
        <v>1099</v>
      </c>
      <c r="AE597" s="354" t="s">
        <v>398</v>
      </c>
      <c r="AF597" s="354" t="s">
        <v>2062</v>
      </c>
      <c r="AG597" s="270"/>
      <c r="AH597" s="270" t="s">
        <v>41</v>
      </c>
      <c r="AI597" s="270"/>
      <c r="AJ597" s="270"/>
      <c r="AK597" s="270" t="s">
        <v>1094</v>
      </c>
      <c r="AL597" s="270" t="s">
        <v>1446</v>
      </c>
      <c r="AM597" s="270" t="s">
        <v>75</v>
      </c>
      <c r="AN597" s="270"/>
      <c r="AO597" s="270"/>
      <c r="AP597" s="270" t="s">
        <v>1094</v>
      </c>
      <c r="AQ597" s="354" t="s">
        <v>2068</v>
      </c>
      <c r="AR597" s="354" t="s">
        <v>2623</v>
      </c>
      <c r="AS597" s="349">
        <v>0</v>
      </c>
      <c r="AT597" s="360" t="s">
        <v>523</v>
      </c>
      <c r="AU597" s="54"/>
      <c r="AV597" s="54"/>
    </row>
    <row r="598" spans="1:48" s="40" customFormat="1" ht="154" x14ac:dyDescent="0.15">
      <c r="A598" s="302" t="s">
        <v>1259</v>
      </c>
      <c r="B598" s="213" t="s">
        <v>1342</v>
      </c>
      <c r="C598" s="211" t="s">
        <v>1402</v>
      </c>
      <c r="D598" s="172" t="s">
        <v>486</v>
      </c>
      <c r="E598" s="174" t="s">
        <v>487</v>
      </c>
      <c r="F598" s="209" t="s">
        <v>1144</v>
      </c>
      <c r="G598" s="231"/>
      <c r="H598" s="176" t="s">
        <v>56</v>
      </c>
      <c r="I598" s="176" t="s">
        <v>38</v>
      </c>
      <c r="J598" s="177" t="s">
        <v>107</v>
      </c>
      <c r="K598" s="178" t="s">
        <v>76</v>
      </c>
      <c r="L598" s="178" t="s">
        <v>76</v>
      </c>
      <c r="M598" s="178" t="s">
        <v>421</v>
      </c>
      <c r="N598" s="209" t="s">
        <v>1144</v>
      </c>
      <c r="O598" s="177"/>
      <c r="P598" s="429"/>
      <c r="Q598" s="177"/>
      <c r="R598" s="172" t="s">
        <v>1697</v>
      </c>
      <c r="S598" s="465" t="s">
        <v>853</v>
      </c>
      <c r="T598" s="349">
        <v>0</v>
      </c>
      <c r="U598" s="350">
        <f t="shared" si="75"/>
        <v>0</v>
      </c>
      <c r="V598" s="351"/>
      <c r="W598" s="351"/>
      <c r="X598" s="352"/>
      <c r="Y598" s="351"/>
      <c r="Z598" s="352"/>
      <c r="AA598" s="270" t="s">
        <v>1518</v>
      </c>
      <c r="AB598" s="353">
        <v>300000</v>
      </c>
      <c r="AC598" s="354" t="s">
        <v>414</v>
      </c>
      <c r="AD598" s="354" t="s">
        <v>1099</v>
      </c>
      <c r="AE598" s="354" t="s">
        <v>398</v>
      </c>
      <c r="AF598" s="354" t="s">
        <v>2062</v>
      </c>
      <c r="AG598" s="270"/>
      <c r="AH598" s="270" t="s">
        <v>41</v>
      </c>
      <c r="AI598" s="270"/>
      <c r="AJ598" s="270"/>
      <c r="AK598" s="270" t="s">
        <v>1094</v>
      </c>
      <c r="AL598" s="270" t="s">
        <v>1446</v>
      </c>
      <c r="AM598" s="270" t="s">
        <v>75</v>
      </c>
      <c r="AN598" s="270"/>
      <c r="AO598" s="270"/>
      <c r="AP598" s="270" t="s">
        <v>1094</v>
      </c>
      <c r="AQ598" s="354" t="s">
        <v>2068</v>
      </c>
      <c r="AR598" s="354" t="s">
        <v>2623</v>
      </c>
      <c r="AS598" s="349">
        <v>0</v>
      </c>
      <c r="AT598" s="360" t="s">
        <v>523</v>
      </c>
      <c r="AU598" s="54"/>
      <c r="AV598" s="54"/>
    </row>
    <row r="599" spans="1:48" s="40" customFormat="1" ht="154" x14ac:dyDescent="0.15">
      <c r="A599" s="302" t="s">
        <v>1259</v>
      </c>
      <c r="B599" s="213" t="s">
        <v>1342</v>
      </c>
      <c r="C599" s="211" t="s">
        <v>1402</v>
      </c>
      <c r="D599" s="172" t="s">
        <v>486</v>
      </c>
      <c r="E599" s="174" t="s">
        <v>487</v>
      </c>
      <c r="F599" s="209" t="s">
        <v>1144</v>
      </c>
      <c r="G599" s="231"/>
      <c r="H599" s="176" t="s">
        <v>56</v>
      </c>
      <c r="I599" s="176" t="s">
        <v>38</v>
      </c>
      <c r="J599" s="177" t="s">
        <v>107</v>
      </c>
      <c r="K599" s="178" t="s">
        <v>76</v>
      </c>
      <c r="L599" s="178" t="s">
        <v>76</v>
      </c>
      <c r="M599" s="178" t="s">
        <v>421</v>
      </c>
      <c r="N599" s="209" t="s">
        <v>1144</v>
      </c>
      <c r="O599" s="177"/>
      <c r="P599" s="429"/>
      <c r="Q599" s="177"/>
      <c r="R599" s="172" t="s">
        <v>1697</v>
      </c>
      <c r="S599" s="465" t="s">
        <v>855</v>
      </c>
      <c r="T599" s="349">
        <v>0</v>
      </c>
      <c r="U599" s="350">
        <f t="shared" si="75"/>
        <v>0</v>
      </c>
      <c r="V599" s="351"/>
      <c r="W599" s="351"/>
      <c r="X599" s="352"/>
      <c r="Y599" s="351"/>
      <c r="Z599" s="352"/>
      <c r="AA599" s="270" t="s">
        <v>1518</v>
      </c>
      <c r="AB599" s="353">
        <v>300000</v>
      </c>
      <c r="AC599" s="354" t="s">
        <v>414</v>
      </c>
      <c r="AD599" s="354" t="s">
        <v>1099</v>
      </c>
      <c r="AE599" s="354" t="s">
        <v>398</v>
      </c>
      <c r="AF599" s="354" t="s">
        <v>2062</v>
      </c>
      <c r="AG599" s="270"/>
      <c r="AH599" s="270" t="s">
        <v>41</v>
      </c>
      <c r="AI599" s="270"/>
      <c r="AJ599" s="270"/>
      <c r="AK599" s="270" t="s">
        <v>1094</v>
      </c>
      <c r="AL599" s="270" t="s">
        <v>1446</v>
      </c>
      <c r="AM599" s="270" t="s">
        <v>75</v>
      </c>
      <c r="AN599" s="270"/>
      <c r="AO599" s="270"/>
      <c r="AP599" s="270" t="s">
        <v>1094</v>
      </c>
      <c r="AQ599" s="354" t="s">
        <v>2068</v>
      </c>
      <c r="AR599" s="354" t="s">
        <v>2623</v>
      </c>
      <c r="AS599" s="349">
        <v>0</v>
      </c>
      <c r="AT599" s="360" t="s">
        <v>523</v>
      </c>
      <c r="AU599" s="54"/>
      <c r="AV599" s="54"/>
    </row>
    <row r="600" spans="1:48" s="40" customFormat="1" ht="154" x14ac:dyDescent="0.15">
      <c r="A600" s="302" t="s">
        <v>1259</v>
      </c>
      <c r="B600" s="213" t="s">
        <v>1342</v>
      </c>
      <c r="C600" s="211" t="s">
        <v>1402</v>
      </c>
      <c r="D600" s="172" t="s">
        <v>486</v>
      </c>
      <c r="E600" s="174" t="s">
        <v>487</v>
      </c>
      <c r="F600" s="209" t="s">
        <v>1144</v>
      </c>
      <c r="G600" s="231"/>
      <c r="H600" s="176" t="s">
        <v>56</v>
      </c>
      <c r="I600" s="176" t="s">
        <v>38</v>
      </c>
      <c r="J600" s="177" t="s">
        <v>107</v>
      </c>
      <c r="K600" s="178" t="s">
        <v>76</v>
      </c>
      <c r="L600" s="178" t="s">
        <v>76</v>
      </c>
      <c r="M600" s="178" t="s">
        <v>421</v>
      </c>
      <c r="N600" s="209" t="s">
        <v>1144</v>
      </c>
      <c r="O600" s="177"/>
      <c r="P600" s="429"/>
      <c r="Q600" s="177"/>
      <c r="R600" s="172" t="s">
        <v>1697</v>
      </c>
      <c r="S600" s="465" t="s">
        <v>856</v>
      </c>
      <c r="T600" s="349">
        <v>0</v>
      </c>
      <c r="U600" s="350">
        <f t="shared" si="75"/>
        <v>0</v>
      </c>
      <c r="V600" s="351"/>
      <c r="W600" s="351"/>
      <c r="X600" s="352"/>
      <c r="Y600" s="351"/>
      <c r="Z600" s="352"/>
      <c r="AA600" s="270" t="s">
        <v>1518</v>
      </c>
      <c r="AB600" s="353">
        <v>300000</v>
      </c>
      <c r="AC600" s="354" t="s">
        <v>414</v>
      </c>
      <c r="AD600" s="354" t="s">
        <v>1099</v>
      </c>
      <c r="AE600" s="354" t="s">
        <v>398</v>
      </c>
      <c r="AF600" s="354" t="s">
        <v>2062</v>
      </c>
      <c r="AG600" s="270"/>
      <c r="AH600" s="270" t="s">
        <v>41</v>
      </c>
      <c r="AI600" s="270"/>
      <c r="AJ600" s="270"/>
      <c r="AK600" s="270" t="s">
        <v>1094</v>
      </c>
      <c r="AL600" s="270" t="s">
        <v>1446</v>
      </c>
      <c r="AM600" s="270" t="s">
        <v>75</v>
      </c>
      <c r="AN600" s="270"/>
      <c r="AO600" s="270"/>
      <c r="AP600" s="270" t="s">
        <v>1094</v>
      </c>
      <c r="AQ600" s="354" t="s">
        <v>2068</v>
      </c>
      <c r="AR600" s="354" t="s">
        <v>2623</v>
      </c>
      <c r="AS600" s="349">
        <v>0</v>
      </c>
      <c r="AT600" s="360" t="s">
        <v>523</v>
      </c>
      <c r="AU600" s="54"/>
      <c r="AV600" s="54"/>
    </row>
    <row r="601" spans="1:48" s="40" customFormat="1" ht="154" x14ac:dyDescent="0.15">
      <c r="A601" s="302" t="s">
        <v>1259</v>
      </c>
      <c r="B601" s="213" t="s">
        <v>1342</v>
      </c>
      <c r="C601" s="211" t="s">
        <v>1402</v>
      </c>
      <c r="D601" s="172" t="s">
        <v>486</v>
      </c>
      <c r="E601" s="174" t="s">
        <v>487</v>
      </c>
      <c r="F601" s="209" t="s">
        <v>1144</v>
      </c>
      <c r="G601" s="231"/>
      <c r="H601" s="176" t="s">
        <v>56</v>
      </c>
      <c r="I601" s="176" t="s">
        <v>38</v>
      </c>
      <c r="J601" s="177" t="s">
        <v>107</v>
      </c>
      <c r="K601" s="178" t="s">
        <v>76</v>
      </c>
      <c r="L601" s="178" t="s">
        <v>76</v>
      </c>
      <c r="M601" s="178" t="s">
        <v>421</v>
      </c>
      <c r="N601" s="209" t="s">
        <v>1144</v>
      </c>
      <c r="O601" s="177"/>
      <c r="P601" s="429"/>
      <c r="Q601" s="177"/>
      <c r="R601" s="172" t="s">
        <v>1697</v>
      </c>
      <c r="S601" s="465" t="s">
        <v>861</v>
      </c>
      <c r="T601" s="349">
        <v>0</v>
      </c>
      <c r="U601" s="350">
        <f t="shared" si="75"/>
        <v>0</v>
      </c>
      <c r="V601" s="351"/>
      <c r="W601" s="351"/>
      <c r="X601" s="352"/>
      <c r="Y601" s="351"/>
      <c r="Z601" s="352"/>
      <c r="AA601" s="270" t="s">
        <v>1518</v>
      </c>
      <c r="AB601" s="353">
        <v>300000</v>
      </c>
      <c r="AC601" s="354" t="s">
        <v>414</v>
      </c>
      <c r="AD601" s="354" t="s">
        <v>1099</v>
      </c>
      <c r="AE601" s="354" t="s">
        <v>398</v>
      </c>
      <c r="AF601" s="354" t="s">
        <v>2062</v>
      </c>
      <c r="AG601" s="270"/>
      <c r="AH601" s="270" t="s">
        <v>41</v>
      </c>
      <c r="AI601" s="270"/>
      <c r="AJ601" s="270"/>
      <c r="AK601" s="270" t="s">
        <v>1094</v>
      </c>
      <c r="AL601" s="270" t="s">
        <v>1446</v>
      </c>
      <c r="AM601" s="270" t="s">
        <v>75</v>
      </c>
      <c r="AN601" s="270"/>
      <c r="AO601" s="270"/>
      <c r="AP601" s="270" t="s">
        <v>1094</v>
      </c>
      <c r="AQ601" s="354" t="s">
        <v>2068</v>
      </c>
      <c r="AR601" s="354" t="s">
        <v>2623</v>
      </c>
      <c r="AS601" s="349">
        <v>0</v>
      </c>
      <c r="AT601" s="360" t="s">
        <v>523</v>
      </c>
      <c r="AU601" s="54"/>
      <c r="AV601" s="54"/>
    </row>
    <row r="602" spans="1:48" s="40" customFormat="1" ht="154" x14ac:dyDescent="0.15">
      <c r="A602" s="302" t="s">
        <v>1259</v>
      </c>
      <c r="B602" s="213" t="s">
        <v>1342</v>
      </c>
      <c r="C602" s="211" t="s">
        <v>1402</v>
      </c>
      <c r="D602" s="172" t="s">
        <v>486</v>
      </c>
      <c r="E602" s="174" t="s">
        <v>487</v>
      </c>
      <c r="F602" s="209" t="s">
        <v>1144</v>
      </c>
      <c r="G602" s="231"/>
      <c r="H602" s="176" t="s">
        <v>56</v>
      </c>
      <c r="I602" s="176" t="s">
        <v>38</v>
      </c>
      <c r="J602" s="177" t="s">
        <v>107</v>
      </c>
      <c r="K602" s="178" t="s">
        <v>76</v>
      </c>
      <c r="L602" s="178" t="s">
        <v>76</v>
      </c>
      <c r="M602" s="178" t="s">
        <v>421</v>
      </c>
      <c r="N602" s="209" t="s">
        <v>1144</v>
      </c>
      <c r="O602" s="177"/>
      <c r="P602" s="429"/>
      <c r="Q602" s="177"/>
      <c r="R602" s="172" t="s">
        <v>1697</v>
      </c>
      <c r="S602" s="465" t="s">
        <v>864</v>
      </c>
      <c r="T602" s="349">
        <v>0</v>
      </c>
      <c r="U602" s="350">
        <f t="shared" si="75"/>
        <v>0</v>
      </c>
      <c r="V602" s="351"/>
      <c r="W602" s="351"/>
      <c r="X602" s="352"/>
      <c r="Y602" s="351"/>
      <c r="Z602" s="352"/>
      <c r="AA602" s="270" t="s">
        <v>1518</v>
      </c>
      <c r="AB602" s="353">
        <v>300000</v>
      </c>
      <c r="AC602" s="354" t="s">
        <v>414</v>
      </c>
      <c r="AD602" s="354" t="s">
        <v>1099</v>
      </c>
      <c r="AE602" s="354" t="s">
        <v>398</v>
      </c>
      <c r="AF602" s="354" t="s">
        <v>2062</v>
      </c>
      <c r="AG602" s="270"/>
      <c r="AH602" s="270" t="s">
        <v>41</v>
      </c>
      <c r="AI602" s="270"/>
      <c r="AJ602" s="270"/>
      <c r="AK602" s="270" t="s">
        <v>1094</v>
      </c>
      <c r="AL602" s="270" t="s">
        <v>1446</v>
      </c>
      <c r="AM602" s="270" t="s">
        <v>75</v>
      </c>
      <c r="AN602" s="270"/>
      <c r="AO602" s="270"/>
      <c r="AP602" s="270" t="s">
        <v>1094</v>
      </c>
      <c r="AQ602" s="354" t="s">
        <v>2068</v>
      </c>
      <c r="AR602" s="354" t="s">
        <v>2623</v>
      </c>
      <c r="AS602" s="349">
        <v>0</v>
      </c>
      <c r="AT602" s="360" t="s">
        <v>523</v>
      </c>
      <c r="AU602" s="54"/>
      <c r="AV602" s="54"/>
    </row>
    <row r="603" spans="1:48" s="40" customFormat="1" ht="154" x14ac:dyDescent="0.15">
      <c r="A603" s="302" t="s">
        <v>1259</v>
      </c>
      <c r="B603" s="213" t="s">
        <v>1342</v>
      </c>
      <c r="C603" s="211" t="s">
        <v>1402</v>
      </c>
      <c r="D603" s="172" t="s">
        <v>486</v>
      </c>
      <c r="E603" s="174" t="s">
        <v>487</v>
      </c>
      <c r="F603" s="209" t="s">
        <v>1144</v>
      </c>
      <c r="G603" s="231"/>
      <c r="H603" s="176" t="s">
        <v>56</v>
      </c>
      <c r="I603" s="176" t="s">
        <v>38</v>
      </c>
      <c r="J603" s="177" t="s">
        <v>107</v>
      </c>
      <c r="K603" s="178" t="s">
        <v>76</v>
      </c>
      <c r="L603" s="178" t="s">
        <v>76</v>
      </c>
      <c r="M603" s="178" t="s">
        <v>421</v>
      </c>
      <c r="N603" s="209" t="s">
        <v>1144</v>
      </c>
      <c r="O603" s="177"/>
      <c r="P603" s="429"/>
      <c r="Q603" s="177"/>
      <c r="R603" s="172" t="s">
        <v>1697</v>
      </c>
      <c r="S603" s="465" t="s">
        <v>800</v>
      </c>
      <c r="T603" s="349">
        <v>0</v>
      </c>
      <c r="U603" s="350">
        <f t="shared" si="75"/>
        <v>0</v>
      </c>
      <c r="V603" s="367"/>
      <c r="W603" s="351"/>
      <c r="X603" s="352"/>
      <c r="Y603" s="351"/>
      <c r="Z603" s="352"/>
      <c r="AA603" s="270" t="s">
        <v>1518</v>
      </c>
      <c r="AB603" s="370">
        <v>300000</v>
      </c>
      <c r="AC603" s="354" t="s">
        <v>409</v>
      </c>
      <c r="AD603" s="354" t="s">
        <v>1099</v>
      </c>
      <c r="AE603" s="354" t="s">
        <v>104</v>
      </c>
      <c r="AF603" s="354" t="s">
        <v>2063</v>
      </c>
      <c r="AG603" s="270"/>
      <c r="AH603" s="270" t="s">
        <v>41</v>
      </c>
      <c r="AI603" s="270"/>
      <c r="AJ603" s="270"/>
      <c r="AK603" s="270" t="s">
        <v>1094</v>
      </c>
      <c r="AL603" s="270" t="s">
        <v>1446</v>
      </c>
      <c r="AM603" s="270" t="s">
        <v>75</v>
      </c>
      <c r="AN603" s="270"/>
      <c r="AO603" s="270"/>
      <c r="AP603" s="270" t="s">
        <v>1094</v>
      </c>
      <c r="AQ603" s="354" t="s">
        <v>2068</v>
      </c>
      <c r="AR603" s="354" t="s">
        <v>2617</v>
      </c>
      <c r="AS603" s="349">
        <v>0</v>
      </c>
      <c r="AT603" s="360" t="s">
        <v>523</v>
      </c>
      <c r="AU603" s="54"/>
      <c r="AV603" s="54"/>
    </row>
    <row r="604" spans="1:48" s="40" customFormat="1" ht="25.5" customHeight="1" x14ac:dyDescent="0.15">
      <c r="A604" s="302" t="s">
        <v>1259</v>
      </c>
      <c r="B604" s="213" t="s">
        <v>1342</v>
      </c>
      <c r="C604" s="211" t="s">
        <v>1402</v>
      </c>
      <c r="D604" s="172" t="s">
        <v>486</v>
      </c>
      <c r="E604" s="174" t="s">
        <v>487</v>
      </c>
      <c r="F604" s="209" t="s">
        <v>1144</v>
      </c>
      <c r="G604" s="231"/>
      <c r="H604" s="176" t="s">
        <v>56</v>
      </c>
      <c r="I604" s="176" t="s">
        <v>38</v>
      </c>
      <c r="J604" s="177" t="s">
        <v>107</v>
      </c>
      <c r="K604" s="178" t="s">
        <v>421</v>
      </c>
      <c r="L604" s="178"/>
      <c r="M604" s="178" t="s">
        <v>421</v>
      </c>
      <c r="N604" s="209" t="s">
        <v>1144</v>
      </c>
      <c r="O604" s="177"/>
      <c r="P604" s="429"/>
      <c r="Q604" s="177"/>
      <c r="R604" s="172" t="s">
        <v>1697</v>
      </c>
      <c r="S604" s="466" t="s">
        <v>642</v>
      </c>
      <c r="T604" s="356">
        <v>590692.4340079031</v>
      </c>
      <c r="U604" s="350">
        <f t="shared" si="75"/>
        <v>3.5952065368709866E-3</v>
      </c>
      <c r="V604" s="357">
        <v>590692.4340079031</v>
      </c>
      <c r="W604" s="371"/>
      <c r="X604" s="352"/>
      <c r="Y604" s="351"/>
      <c r="Z604" s="352"/>
      <c r="AA604" s="358" t="s">
        <v>1450</v>
      </c>
      <c r="AB604" s="270" t="s">
        <v>1450</v>
      </c>
      <c r="AC604" s="354" t="s">
        <v>414</v>
      </c>
      <c r="AD604" s="354" t="s">
        <v>1099</v>
      </c>
      <c r="AE604" s="354" t="s">
        <v>643</v>
      </c>
      <c r="AF604" s="354" t="s">
        <v>2062</v>
      </c>
      <c r="AG604" s="270"/>
      <c r="AH604" s="270" t="s">
        <v>37</v>
      </c>
      <c r="AI604" s="270" t="s">
        <v>2017</v>
      </c>
      <c r="AJ604" s="270">
        <v>2020</v>
      </c>
      <c r="AK604" s="270" t="s">
        <v>644</v>
      </c>
      <c r="AL604" s="270" t="s">
        <v>1450</v>
      </c>
      <c r="AM604" s="270" t="s">
        <v>75</v>
      </c>
      <c r="AN604" s="270" t="s">
        <v>135</v>
      </c>
      <c r="AO604" s="270" t="s">
        <v>531</v>
      </c>
      <c r="AP604" s="270" t="s">
        <v>531</v>
      </c>
      <c r="AQ604" s="354" t="s">
        <v>2068</v>
      </c>
      <c r="AR604" s="354" t="s">
        <v>2617</v>
      </c>
      <c r="AS604" s="356">
        <v>590692.4340079031</v>
      </c>
      <c r="AT604" s="360"/>
      <c r="AU604" s="54"/>
      <c r="AV604" s="54"/>
    </row>
    <row r="605" spans="1:48" s="40" customFormat="1" ht="154" x14ac:dyDescent="0.15">
      <c r="A605" s="302" t="s">
        <v>1259</v>
      </c>
      <c r="B605" s="213" t="s">
        <v>1342</v>
      </c>
      <c r="C605" s="211" t="s">
        <v>1402</v>
      </c>
      <c r="D605" s="172" t="s">
        <v>486</v>
      </c>
      <c r="E605" s="174" t="s">
        <v>487</v>
      </c>
      <c r="F605" s="209" t="s">
        <v>1144</v>
      </c>
      <c r="G605" s="231"/>
      <c r="H605" s="176" t="s">
        <v>56</v>
      </c>
      <c r="I605" s="176" t="s">
        <v>38</v>
      </c>
      <c r="J605" s="177" t="s">
        <v>107</v>
      </c>
      <c r="K605" s="178" t="s">
        <v>76</v>
      </c>
      <c r="L605" s="178" t="s">
        <v>76</v>
      </c>
      <c r="M605" s="178" t="s">
        <v>421</v>
      </c>
      <c r="N605" s="209" t="s">
        <v>1144</v>
      </c>
      <c r="O605" s="177"/>
      <c r="P605" s="429"/>
      <c r="Q605" s="177"/>
      <c r="R605" s="172" t="s">
        <v>1697</v>
      </c>
      <c r="S605" s="465" t="s">
        <v>491</v>
      </c>
      <c r="T605" s="359">
        <f>SUM(V605:Z605)</f>
        <v>1465411.69866</v>
      </c>
      <c r="U605" s="350">
        <f t="shared" ref="U605" si="81">T605/$G$577</f>
        <v>8.9191217203895314E-3</v>
      </c>
      <c r="V605" s="377"/>
      <c r="W605" s="351"/>
      <c r="X605" s="351"/>
      <c r="Y605" s="352">
        <v>522259.42235999997</v>
      </c>
      <c r="Z605" s="352">
        <v>943152.27630000003</v>
      </c>
      <c r="AA605" s="358" t="s">
        <v>1450</v>
      </c>
      <c r="AB605" s="270" t="s">
        <v>1450</v>
      </c>
      <c r="AC605" s="354" t="s">
        <v>414</v>
      </c>
      <c r="AD605" s="354" t="s">
        <v>1099</v>
      </c>
      <c r="AE605" s="354" t="s">
        <v>316</v>
      </c>
      <c r="AF605" s="354" t="s">
        <v>2063</v>
      </c>
      <c r="AG605" s="270"/>
      <c r="AH605" s="270" t="s">
        <v>35</v>
      </c>
      <c r="AI605" s="270">
        <v>2023</v>
      </c>
      <c r="AJ605" s="270">
        <v>2026</v>
      </c>
      <c r="AK605" s="270" t="s">
        <v>2582</v>
      </c>
      <c r="AL605" s="270" t="s">
        <v>1450</v>
      </c>
      <c r="AM605" s="270" t="s">
        <v>75</v>
      </c>
      <c r="AN605" s="270" t="s">
        <v>167</v>
      </c>
      <c r="AO605" s="270" t="s">
        <v>531</v>
      </c>
      <c r="AP605" s="270" t="s">
        <v>531</v>
      </c>
      <c r="AQ605" s="354" t="s">
        <v>2068</v>
      </c>
      <c r="AR605" s="354" t="s">
        <v>2617</v>
      </c>
      <c r="AS605" s="356">
        <v>1465411.69866</v>
      </c>
      <c r="AT605" s="360" t="s">
        <v>2583</v>
      </c>
      <c r="AU605" s="54"/>
      <c r="AV605" s="54"/>
    </row>
    <row r="606" spans="1:48" s="40" customFormat="1" ht="70" x14ac:dyDescent="0.15">
      <c r="A606" s="302" t="s">
        <v>1259</v>
      </c>
      <c r="B606" s="213" t="s">
        <v>1342</v>
      </c>
      <c r="C606" s="211" t="s">
        <v>1402</v>
      </c>
      <c r="D606" s="172" t="s">
        <v>486</v>
      </c>
      <c r="E606" s="174" t="s">
        <v>487</v>
      </c>
      <c r="F606" s="209" t="s">
        <v>1144</v>
      </c>
      <c r="G606" s="231"/>
      <c r="H606" s="176" t="s">
        <v>56</v>
      </c>
      <c r="I606" s="176" t="s">
        <v>38</v>
      </c>
      <c r="J606" s="177" t="s">
        <v>107</v>
      </c>
      <c r="K606" s="178" t="s">
        <v>76</v>
      </c>
      <c r="L606" s="178" t="s">
        <v>76</v>
      </c>
      <c r="M606" s="178" t="s">
        <v>421</v>
      </c>
      <c r="N606" s="209" t="s">
        <v>1144</v>
      </c>
      <c r="O606" s="177"/>
      <c r="P606" s="429"/>
      <c r="Q606" s="177"/>
      <c r="R606" s="172" t="s">
        <v>1893</v>
      </c>
      <c r="S606" s="465" t="s">
        <v>2437</v>
      </c>
      <c r="T606" s="359">
        <f>SUM(V606:Z606)</f>
        <v>399374.81833472446</v>
      </c>
      <c r="U606" s="350">
        <f t="shared" si="75"/>
        <v>2.4307657841431797E-3</v>
      </c>
      <c r="V606" s="377"/>
      <c r="W606" s="351">
        <v>36117.122068759156</v>
      </c>
      <c r="X606" s="351">
        <v>230002.18120541127</v>
      </c>
      <c r="Y606" s="352">
        <v>133042.26262658078</v>
      </c>
      <c r="Z606" s="352">
        <v>213.25243397325855</v>
      </c>
      <c r="AA606" s="358" t="s">
        <v>1450</v>
      </c>
      <c r="AB606" s="270" t="s">
        <v>1450</v>
      </c>
      <c r="AC606" s="354" t="s">
        <v>414</v>
      </c>
      <c r="AD606" s="354" t="s">
        <v>1099</v>
      </c>
      <c r="AE606" s="354" t="s">
        <v>1036</v>
      </c>
      <c r="AF606" s="354" t="s">
        <v>2065</v>
      </c>
      <c r="AG606" s="270"/>
      <c r="AH606" s="270" t="s">
        <v>35</v>
      </c>
      <c r="AI606" s="270">
        <v>2022</v>
      </c>
      <c r="AJ606" s="270">
        <v>2027</v>
      </c>
      <c r="AK606" s="270" t="s">
        <v>2584</v>
      </c>
      <c r="AL606" s="270" t="s">
        <v>1450</v>
      </c>
      <c r="AM606" s="270" t="s">
        <v>75</v>
      </c>
      <c r="AN606" s="270" t="s">
        <v>2438</v>
      </c>
      <c r="AO606" s="270" t="s">
        <v>424</v>
      </c>
      <c r="AP606" s="270" t="s">
        <v>1997</v>
      </c>
      <c r="AQ606" s="354" t="s">
        <v>2068</v>
      </c>
      <c r="AR606" s="354" t="s">
        <v>2617</v>
      </c>
      <c r="AS606" s="356">
        <v>399374.81833472446</v>
      </c>
      <c r="AT606" s="360" t="s">
        <v>2427</v>
      </c>
      <c r="AU606" s="54"/>
      <c r="AV606" s="54"/>
    </row>
    <row r="607" spans="1:48" s="40" customFormat="1" ht="154" x14ac:dyDescent="0.15">
      <c r="A607" s="302" t="s">
        <v>1259</v>
      </c>
      <c r="B607" s="213" t="s">
        <v>1342</v>
      </c>
      <c r="C607" s="211" t="s">
        <v>1402</v>
      </c>
      <c r="D607" s="172" t="s">
        <v>486</v>
      </c>
      <c r="E607" s="174" t="s">
        <v>487</v>
      </c>
      <c r="F607" s="209" t="s">
        <v>1144</v>
      </c>
      <c r="G607" s="231"/>
      <c r="H607" s="176" t="s">
        <v>56</v>
      </c>
      <c r="I607" s="176" t="s">
        <v>38</v>
      </c>
      <c r="J607" s="177" t="s">
        <v>107</v>
      </c>
      <c r="K607" s="178" t="s">
        <v>76</v>
      </c>
      <c r="L607" s="178" t="s">
        <v>76</v>
      </c>
      <c r="M607" s="178" t="s">
        <v>421</v>
      </c>
      <c r="N607" s="209" t="s">
        <v>1144</v>
      </c>
      <c r="O607" s="177"/>
      <c r="P607" s="429"/>
      <c r="Q607" s="177"/>
      <c r="R607" s="172" t="s">
        <v>1697</v>
      </c>
      <c r="S607" s="465" t="s">
        <v>1762</v>
      </c>
      <c r="T607" s="349">
        <v>0</v>
      </c>
      <c r="U607" s="350">
        <f t="shared" si="75"/>
        <v>0</v>
      </c>
      <c r="V607" s="382"/>
      <c r="W607" s="351"/>
      <c r="X607" s="352"/>
      <c r="Y607" s="351"/>
      <c r="Z607" s="352"/>
      <c r="AA607" s="270" t="s">
        <v>1605</v>
      </c>
      <c r="AB607" s="380">
        <v>300000</v>
      </c>
      <c r="AC607" s="354" t="s">
        <v>414</v>
      </c>
      <c r="AD607" s="354" t="s">
        <v>1101</v>
      </c>
      <c r="AE607" s="354" t="s">
        <v>316</v>
      </c>
      <c r="AF607" s="354" t="s">
        <v>2063</v>
      </c>
      <c r="AG607" s="423" t="s">
        <v>1763</v>
      </c>
      <c r="AH607" s="270" t="s">
        <v>41</v>
      </c>
      <c r="AI607" s="270"/>
      <c r="AJ607" s="270"/>
      <c r="AK607" s="270" t="s">
        <v>1094</v>
      </c>
      <c r="AL607" s="270" t="s">
        <v>1445</v>
      </c>
      <c r="AM607" s="270" t="s">
        <v>75</v>
      </c>
      <c r="AN607" s="270" t="s">
        <v>135</v>
      </c>
      <c r="AO607" s="270"/>
      <c r="AP607" s="270" t="s">
        <v>1094</v>
      </c>
      <c r="AQ607" s="354" t="s">
        <v>2068</v>
      </c>
      <c r="AR607" s="354" t="s">
        <v>2617</v>
      </c>
      <c r="AS607" s="349">
        <v>0</v>
      </c>
      <c r="AT607" s="360" t="s">
        <v>523</v>
      </c>
      <c r="AU607" s="54"/>
      <c r="AV607" s="54"/>
    </row>
    <row r="608" spans="1:48" s="40" customFormat="1" ht="154" x14ac:dyDescent="0.15">
      <c r="A608" s="302" t="s">
        <v>1259</v>
      </c>
      <c r="B608" s="213" t="s">
        <v>1342</v>
      </c>
      <c r="C608" s="211" t="s">
        <v>1402</v>
      </c>
      <c r="D608" s="172" t="s">
        <v>486</v>
      </c>
      <c r="E608" s="174" t="s">
        <v>487</v>
      </c>
      <c r="F608" s="209" t="s">
        <v>1144</v>
      </c>
      <c r="G608" s="231"/>
      <c r="H608" s="176" t="s">
        <v>56</v>
      </c>
      <c r="I608" s="176" t="s">
        <v>38</v>
      </c>
      <c r="J608" s="177" t="s">
        <v>107</v>
      </c>
      <c r="K608" s="178" t="s">
        <v>76</v>
      </c>
      <c r="L608" s="178" t="s">
        <v>76</v>
      </c>
      <c r="M608" s="178" t="s">
        <v>421</v>
      </c>
      <c r="N608" s="209" t="s">
        <v>1144</v>
      </c>
      <c r="O608" s="177"/>
      <c r="P608" s="429"/>
      <c r="Q608" s="177"/>
      <c r="R608" s="172" t="s">
        <v>1697</v>
      </c>
      <c r="S608" s="465" t="s">
        <v>1764</v>
      </c>
      <c r="T608" s="349">
        <v>0</v>
      </c>
      <c r="U608" s="350">
        <f t="shared" si="75"/>
        <v>0</v>
      </c>
      <c r="V608" s="382"/>
      <c r="W608" s="351"/>
      <c r="X608" s="352"/>
      <c r="Y608" s="351"/>
      <c r="Z608" s="352"/>
      <c r="AA608" s="270" t="s">
        <v>1765</v>
      </c>
      <c r="AB608" s="380">
        <v>300000</v>
      </c>
      <c r="AC608" s="354" t="s">
        <v>414</v>
      </c>
      <c r="AD608" s="354" t="s">
        <v>1101</v>
      </c>
      <c r="AE608" s="354" t="s">
        <v>316</v>
      </c>
      <c r="AF608" s="354" t="s">
        <v>2063</v>
      </c>
      <c r="AG608" s="423"/>
      <c r="AH608" s="270" t="s">
        <v>41</v>
      </c>
      <c r="AI608" s="270"/>
      <c r="AJ608" s="270"/>
      <c r="AK608" s="270" t="s">
        <v>1094</v>
      </c>
      <c r="AL608" s="270" t="s">
        <v>1445</v>
      </c>
      <c r="AM608" s="270" t="s">
        <v>75</v>
      </c>
      <c r="AN608" s="270"/>
      <c r="AO608" s="270"/>
      <c r="AP608" s="270" t="s">
        <v>1094</v>
      </c>
      <c r="AQ608" s="354" t="s">
        <v>2068</v>
      </c>
      <c r="AR608" s="354" t="s">
        <v>2617</v>
      </c>
      <c r="AS608" s="349">
        <v>0</v>
      </c>
      <c r="AT608" s="360" t="s">
        <v>523</v>
      </c>
      <c r="AU608" s="54"/>
      <c r="AV608" s="54"/>
    </row>
    <row r="609" spans="1:48" s="40" customFormat="1" ht="154" x14ac:dyDescent="0.15">
      <c r="A609" s="302" t="s">
        <v>1259</v>
      </c>
      <c r="B609" s="213" t="s">
        <v>1342</v>
      </c>
      <c r="C609" s="211" t="s">
        <v>1402</v>
      </c>
      <c r="D609" s="172" t="s">
        <v>486</v>
      </c>
      <c r="E609" s="174" t="s">
        <v>487</v>
      </c>
      <c r="F609" s="209" t="s">
        <v>1144</v>
      </c>
      <c r="G609" s="231"/>
      <c r="H609" s="176" t="s">
        <v>56</v>
      </c>
      <c r="I609" s="176" t="s">
        <v>38</v>
      </c>
      <c r="J609" s="177" t="s">
        <v>107</v>
      </c>
      <c r="K609" s="178" t="s">
        <v>76</v>
      </c>
      <c r="L609" s="178" t="s">
        <v>76</v>
      </c>
      <c r="M609" s="178" t="s">
        <v>421</v>
      </c>
      <c r="N609" s="209" t="s">
        <v>1144</v>
      </c>
      <c r="O609" s="177"/>
      <c r="P609" s="429"/>
      <c r="Q609" s="177"/>
      <c r="R609" s="172" t="s">
        <v>1697</v>
      </c>
      <c r="S609" s="465" t="s">
        <v>492</v>
      </c>
      <c r="T609" s="356">
        <v>765910.21003756311</v>
      </c>
      <c r="U609" s="350">
        <f t="shared" si="75"/>
        <v>4.661656786595028E-3</v>
      </c>
      <c r="V609" s="367"/>
      <c r="W609" s="351"/>
      <c r="X609" s="352"/>
      <c r="Y609" s="351"/>
      <c r="Z609" s="352"/>
      <c r="AA609" s="270" t="s">
        <v>1614</v>
      </c>
      <c r="AB609" s="370">
        <v>300000</v>
      </c>
      <c r="AC609" s="354" t="s">
        <v>414</v>
      </c>
      <c r="AD609" s="354" t="s">
        <v>1099</v>
      </c>
      <c r="AE609" s="354" t="s">
        <v>316</v>
      </c>
      <c r="AF609" s="354" t="s">
        <v>2063</v>
      </c>
      <c r="AG609" s="270"/>
      <c r="AH609" s="270" t="s">
        <v>39</v>
      </c>
      <c r="AI609" s="270">
        <v>2021</v>
      </c>
      <c r="AJ609" s="270">
        <v>2024</v>
      </c>
      <c r="AK609" s="270" t="s">
        <v>496</v>
      </c>
      <c r="AL609" s="270" t="s">
        <v>1445</v>
      </c>
      <c r="AM609" s="270" t="s">
        <v>75</v>
      </c>
      <c r="AN609" s="270" t="s">
        <v>167</v>
      </c>
      <c r="AO609" s="270"/>
      <c r="AP609" s="270" t="s">
        <v>1094</v>
      </c>
      <c r="AQ609" s="354" t="s">
        <v>2068</v>
      </c>
      <c r="AR609" s="354" t="s">
        <v>2617</v>
      </c>
      <c r="AS609" s="356">
        <v>765910.21003756311</v>
      </c>
      <c r="AT609" s="360" t="s">
        <v>498</v>
      </c>
      <c r="AU609" s="54"/>
      <c r="AV609" s="54"/>
    </row>
    <row r="610" spans="1:48" s="40" customFormat="1" ht="51" customHeight="1" x14ac:dyDescent="0.2">
      <c r="A610" s="302" t="s">
        <v>1259</v>
      </c>
      <c r="B610" s="213" t="s">
        <v>1342</v>
      </c>
      <c r="C610" s="211" t="s">
        <v>1402</v>
      </c>
      <c r="D610" s="172" t="s">
        <v>486</v>
      </c>
      <c r="E610" s="174" t="s">
        <v>487</v>
      </c>
      <c r="F610" s="209" t="s">
        <v>1144</v>
      </c>
      <c r="G610" s="231"/>
      <c r="H610" s="176" t="s">
        <v>56</v>
      </c>
      <c r="I610" s="176" t="s">
        <v>38</v>
      </c>
      <c r="J610" s="177" t="s">
        <v>141</v>
      </c>
      <c r="K610" s="178" t="s">
        <v>421</v>
      </c>
      <c r="L610" s="178" t="s">
        <v>421</v>
      </c>
      <c r="M610" s="178" t="s">
        <v>421</v>
      </c>
      <c r="N610" s="209" t="s">
        <v>1144</v>
      </c>
      <c r="O610" s="177"/>
      <c r="P610" s="429"/>
      <c r="Q610" s="177"/>
      <c r="R610" s="172" t="s">
        <v>1697</v>
      </c>
      <c r="S610" s="466" t="s">
        <v>339</v>
      </c>
      <c r="T610" s="356">
        <v>12347738.387284342</v>
      </c>
      <c r="U610" s="350">
        <f t="shared" si="75"/>
        <v>7.515361160854743E-2</v>
      </c>
      <c r="V610" s="357">
        <v>4115912.7957614474</v>
      </c>
      <c r="W610" s="369">
        <v>4115912.7957614474</v>
      </c>
      <c r="X610" s="369">
        <v>4115912.7957614474</v>
      </c>
      <c r="Y610" s="351"/>
      <c r="Z610" s="352"/>
      <c r="AA610" s="358" t="s">
        <v>1450</v>
      </c>
      <c r="AB610" s="270" t="s">
        <v>1450</v>
      </c>
      <c r="AC610" s="354" t="s">
        <v>414</v>
      </c>
      <c r="AD610" s="354" t="s">
        <v>1099</v>
      </c>
      <c r="AE610" s="270" t="s">
        <v>141</v>
      </c>
      <c r="AF610" s="354" t="s">
        <v>2063</v>
      </c>
      <c r="AG610" s="354"/>
      <c r="AH610" s="270" t="s">
        <v>37</v>
      </c>
      <c r="AI610" s="270" t="s">
        <v>2017</v>
      </c>
      <c r="AJ610" s="270">
        <v>2023</v>
      </c>
      <c r="AK610" s="270" t="s">
        <v>340</v>
      </c>
      <c r="AL610" s="270" t="s">
        <v>1450</v>
      </c>
      <c r="AM610" s="270" t="s">
        <v>75</v>
      </c>
      <c r="AN610" s="270" t="s">
        <v>167</v>
      </c>
      <c r="AO610" s="270" t="s">
        <v>531</v>
      </c>
      <c r="AP610" s="270" t="s">
        <v>531</v>
      </c>
      <c r="AQ610" s="354" t="s">
        <v>2068</v>
      </c>
      <c r="AR610" s="354" t="s">
        <v>2623</v>
      </c>
      <c r="AS610" s="356">
        <v>12347738.387284342</v>
      </c>
      <c r="AT610" s="360" t="s">
        <v>2585</v>
      </c>
    </row>
    <row r="611" spans="1:48" s="40" customFormat="1" ht="38.25" customHeight="1" x14ac:dyDescent="0.2">
      <c r="A611" s="302" t="s">
        <v>1259</v>
      </c>
      <c r="B611" s="213" t="s">
        <v>1342</v>
      </c>
      <c r="C611" s="211" t="s">
        <v>1402</v>
      </c>
      <c r="D611" s="172" t="s">
        <v>486</v>
      </c>
      <c r="E611" s="174" t="s">
        <v>487</v>
      </c>
      <c r="F611" s="209" t="s">
        <v>1144</v>
      </c>
      <c r="G611" s="231"/>
      <c r="H611" s="176" t="s">
        <v>56</v>
      </c>
      <c r="I611" s="176" t="s">
        <v>38</v>
      </c>
      <c r="J611" s="177" t="s">
        <v>107</v>
      </c>
      <c r="K611" s="178" t="s">
        <v>76</v>
      </c>
      <c r="L611" s="178" t="s">
        <v>76</v>
      </c>
      <c r="M611" s="178" t="s">
        <v>421</v>
      </c>
      <c r="N611" s="209" t="s">
        <v>1144</v>
      </c>
      <c r="O611" s="177"/>
      <c r="P611" s="429"/>
      <c r="Q611" s="177"/>
      <c r="R611" s="172" t="s">
        <v>1697</v>
      </c>
      <c r="S611" s="466" t="s">
        <v>650</v>
      </c>
      <c r="T611" s="356">
        <v>1567483.6871513617</v>
      </c>
      <c r="U611" s="350">
        <f t="shared" si="75"/>
        <v>9.5403754543600828E-3</v>
      </c>
      <c r="V611" s="351">
        <v>182938.69051457665</v>
      </c>
      <c r="W611" s="371">
        <v>1384544.9966367851</v>
      </c>
      <c r="X611" s="352"/>
      <c r="Y611" s="351"/>
      <c r="Z611" s="352"/>
      <c r="AA611" s="358" t="s">
        <v>1450</v>
      </c>
      <c r="AB611" s="270" t="s">
        <v>1450</v>
      </c>
      <c r="AC611" s="354" t="s">
        <v>414</v>
      </c>
      <c r="AD611" s="354" t="s">
        <v>1101</v>
      </c>
      <c r="AE611" s="354" t="s">
        <v>316</v>
      </c>
      <c r="AF611" s="354" t="s">
        <v>2063</v>
      </c>
      <c r="AG611" s="354"/>
      <c r="AH611" s="270" t="s">
        <v>35</v>
      </c>
      <c r="AI611" s="270">
        <v>2020</v>
      </c>
      <c r="AJ611" s="270">
        <v>2023</v>
      </c>
      <c r="AK611" s="270" t="s">
        <v>543</v>
      </c>
      <c r="AL611" s="270" t="s">
        <v>1450</v>
      </c>
      <c r="AM611" s="270" t="s">
        <v>75</v>
      </c>
      <c r="AN611" s="270" t="s">
        <v>135</v>
      </c>
      <c r="AO611" s="270" t="s">
        <v>531</v>
      </c>
      <c r="AP611" s="270" t="s">
        <v>531</v>
      </c>
      <c r="AQ611" s="354" t="s">
        <v>2068</v>
      </c>
      <c r="AR611" s="354" t="s">
        <v>2617</v>
      </c>
      <c r="AS611" s="356">
        <v>1567483.6871513617</v>
      </c>
      <c r="AT611" s="360"/>
    </row>
    <row r="612" spans="1:48" s="40" customFormat="1" ht="154" x14ac:dyDescent="0.15">
      <c r="A612" s="302" t="s">
        <v>1259</v>
      </c>
      <c r="B612" s="213" t="s">
        <v>1342</v>
      </c>
      <c r="C612" s="211" t="s">
        <v>1402</v>
      </c>
      <c r="D612" s="172" t="s">
        <v>486</v>
      </c>
      <c r="E612" s="174" t="s">
        <v>487</v>
      </c>
      <c r="F612" s="209" t="s">
        <v>1144</v>
      </c>
      <c r="G612" s="231"/>
      <c r="H612" s="176" t="s">
        <v>56</v>
      </c>
      <c r="I612" s="176" t="s">
        <v>38</v>
      </c>
      <c r="J612" s="177" t="s">
        <v>107</v>
      </c>
      <c r="K612" s="178" t="s">
        <v>76</v>
      </c>
      <c r="L612" s="178" t="s">
        <v>76</v>
      </c>
      <c r="M612" s="178" t="s">
        <v>421</v>
      </c>
      <c r="N612" s="209" t="s">
        <v>1144</v>
      </c>
      <c r="O612" s="177"/>
      <c r="P612" s="429"/>
      <c r="Q612" s="177"/>
      <c r="R612" s="172" t="s">
        <v>1697</v>
      </c>
      <c r="S612" s="465" t="s">
        <v>2234</v>
      </c>
      <c r="T612" s="359">
        <v>13503734.013013363</v>
      </c>
      <c r="U612" s="350">
        <f t="shared" ref="U612" si="82">T612/$G$577</f>
        <v>8.2189494905741706E-2</v>
      </c>
      <c r="V612" s="377">
        <v>29843.609233146606</v>
      </c>
      <c r="W612" s="351">
        <v>188382.95132127954</v>
      </c>
      <c r="X612" s="352">
        <v>2348949.9638479855</v>
      </c>
      <c r="Y612" s="351">
        <v>10936557.488610951</v>
      </c>
      <c r="Z612" s="352">
        <v>0</v>
      </c>
      <c r="AA612" s="270"/>
      <c r="AB612" s="380"/>
      <c r="AC612" s="354" t="s">
        <v>414</v>
      </c>
      <c r="AD612" s="354" t="s">
        <v>1101</v>
      </c>
      <c r="AE612" s="354" t="s">
        <v>269</v>
      </c>
      <c r="AF612" s="354" t="s">
        <v>2063</v>
      </c>
      <c r="AG612" s="270"/>
      <c r="AH612" s="270" t="s">
        <v>35</v>
      </c>
      <c r="AI612" s="270">
        <v>2021</v>
      </c>
      <c r="AJ612" s="270">
        <v>2025</v>
      </c>
      <c r="AK612" s="270" t="s">
        <v>2586</v>
      </c>
      <c r="AL612" s="270" t="s">
        <v>1445</v>
      </c>
      <c r="AM612" s="270" t="s">
        <v>75</v>
      </c>
      <c r="AN612" s="270" t="s">
        <v>2239</v>
      </c>
      <c r="AO612" s="270" t="s">
        <v>426</v>
      </c>
      <c r="AP612" s="270" t="s">
        <v>1997</v>
      </c>
      <c r="AQ612" s="354" t="s">
        <v>2068</v>
      </c>
      <c r="AR612" s="354" t="s">
        <v>2617</v>
      </c>
      <c r="AS612" s="356">
        <v>13503734.013013363</v>
      </c>
      <c r="AT612" s="360" t="s">
        <v>2587</v>
      </c>
      <c r="AU612" s="54"/>
      <c r="AV612" s="54"/>
    </row>
    <row r="613" spans="1:48" s="40" customFormat="1" ht="154" x14ac:dyDescent="0.15">
      <c r="A613" s="302" t="s">
        <v>1259</v>
      </c>
      <c r="B613" s="213" t="s">
        <v>1342</v>
      </c>
      <c r="C613" s="211" t="s">
        <v>1402</v>
      </c>
      <c r="D613" s="172" t="s">
        <v>486</v>
      </c>
      <c r="E613" s="174" t="s">
        <v>487</v>
      </c>
      <c r="F613" s="209" t="s">
        <v>1144</v>
      </c>
      <c r="G613" s="231"/>
      <c r="H613" s="176" t="s">
        <v>56</v>
      </c>
      <c r="I613" s="176" t="s">
        <v>38</v>
      </c>
      <c r="J613" s="177" t="s">
        <v>107</v>
      </c>
      <c r="K613" s="178" t="s">
        <v>76</v>
      </c>
      <c r="L613" s="178" t="s">
        <v>76</v>
      </c>
      <c r="M613" s="178" t="s">
        <v>421</v>
      </c>
      <c r="N613" s="209" t="s">
        <v>1144</v>
      </c>
      <c r="O613" s="177"/>
      <c r="P613" s="429"/>
      <c r="Q613" s="177"/>
      <c r="R613" s="172" t="s">
        <v>1697</v>
      </c>
      <c r="S613" s="465" t="s">
        <v>2132</v>
      </c>
      <c r="T613" s="359">
        <v>47890.6662</v>
      </c>
      <c r="U613" s="395">
        <f t="shared" si="75"/>
        <v>2.9148305660377358E-4</v>
      </c>
      <c r="V613" s="377"/>
      <c r="W613" s="351"/>
      <c r="X613" s="352"/>
      <c r="Y613" s="359">
        <v>47890.6662</v>
      </c>
      <c r="Z613" s="352"/>
      <c r="AA613" s="270"/>
      <c r="AB613" s="380"/>
      <c r="AC613" s="354" t="s">
        <v>414</v>
      </c>
      <c r="AD613" s="354" t="s">
        <v>1101</v>
      </c>
      <c r="AE613" s="354" t="s">
        <v>316</v>
      </c>
      <c r="AF613" s="354" t="s">
        <v>2063</v>
      </c>
      <c r="AG613" s="270"/>
      <c r="AH613" s="270" t="s">
        <v>35</v>
      </c>
      <c r="AI613" s="270">
        <v>2023</v>
      </c>
      <c r="AJ613" s="270">
        <v>2024</v>
      </c>
      <c r="AK613" s="270" t="s">
        <v>2133</v>
      </c>
      <c r="AL613" s="270" t="s">
        <v>1450</v>
      </c>
      <c r="AM613" s="270" t="s">
        <v>75</v>
      </c>
      <c r="AN613" s="270" t="s">
        <v>2134</v>
      </c>
      <c r="AO613" s="270" t="s">
        <v>424</v>
      </c>
      <c r="AP613" s="270" t="s">
        <v>1996</v>
      </c>
      <c r="AQ613" s="354" t="s">
        <v>2068</v>
      </c>
      <c r="AR613" s="354" t="s">
        <v>2617</v>
      </c>
      <c r="AS613" s="356">
        <v>47890.6662</v>
      </c>
      <c r="AT613" s="360" t="s">
        <v>2135</v>
      </c>
      <c r="AU613" s="54"/>
      <c r="AV613" s="54"/>
    </row>
    <row r="614" spans="1:48" s="40" customFormat="1" ht="154" x14ac:dyDescent="0.15">
      <c r="A614" s="302" t="s">
        <v>1259</v>
      </c>
      <c r="B614" s="213" t="s">
        <v>1342</v>
      </c>
      <c r="C614" s="211" t="s">
        <v>1402</v>
      </c>
      <c r="D614" s="172" t="s">
        <v>486</v>
      </c>
      <c r="E614" s="174" t="s">
        <v>487</v>
      </c>
      <c r="F614" s="209" t="s">
        <v>1144</v>
      </c>
      <c r="G614" s="231"/>
      <c r="H614" s="176" t="s">
        <v>56</v>
      </c>
      <c r="I614" s="176" t="s">
        <v>38</v>
      </c>
      <c r="J614" s="177" t="s">
        <v>107</v>
      </c>
      <c r="K614" s="178" t="s">
        <v>76</v>
      </c>
      <c r="L614" s="178" t="s">
        <v>76</v>
      </c>
      <c r="M614" s="178" t="s">
        <v>421</v>
      </c>
      <c r="N614" s="209" t="s">
        <v>1144</v>
      </c>
      <c r="O614" s="177"/>
      <c r="P614" s="429"/>
      <c r="Q614" s="177"/>
      <c r="R614" s="172" t="s">
        <v>1697</v>
      </c>
      <c r="S614" s="465" t="s">
        <v>494</v>
      </c>
      <c r="T614" s="356">
        <v>872397.04946517816</v>
      </c>
      <c r="U614" s="350">
        <f t="shared" si="75"/>
        <v>5.3097811896845905E-3</v>
      </c>
      <c r="V614" s="351"/>
      <c r="W614" s="351"/>
      <c r="X614" s="352"/>
      <c r="Y614" s="351"/>
      <c r="Z614" s="352"/>
      <c r="AA614" s="270" t="s">
        <v>1549</v>
      </c>
      <c r="AB614" s="353">
        <v>260000</v>
      </c>
      <c r="AC614" s="354" t="s">
        <v>414</v>
      </c>
      <c r="AD614" s="354" t="s">
        <v>1101</v>
      </c>
      <c r="AE614" s="354" t="s">
        <v>316</v>
      </c>
      <c r="AF614" s="354" t="s">
        <v>2063</v>
      </c>
      <c r="AG614" s="270" t="s">
        <v>1761</v>
      </c>
      <c r="AH614" s="270" t="s">
        <v>39</v>
      </c>
      <c r="AI614" s="270">
        <v>2021</v>
      </c>
      <c r="AJ614" s="270">
        <v>2024</v>
      </c>
      <c r="AK614" s="270" t="s">
        <v>497</v>
      </c>
      <c r="AL614" s="270" t="s">
        <v>1445</v>
      </c>
      <c r="AM614" s="270" t="s">
        <v>75</v>
      </c>
      <c r="AN614" s="270" t="s">
        <v>167</v>
      </c>
      <c r="AO614" s="270"/>
      <c r="AP614" s="270" t="s">
        <v>1094</v>
      </c>
      <c r="AQ614" s="354" t="s">
        <v>2068</v>
      </c>
      <c r="AR614" s="354" t="s">
        <v>2617</v>
      </c>
      <c r="AS614" s="356">
        <v>872397.04946517816</v>
      </c>
      <c r="AT614" s="360" t="s">
        <v>498</v>
      </c>
      <c r="AU614" s="54"/>
      <c r="AV614" s="54"/>
    </row>
    <row r="615" spans="1:48" s="40" customFormat="1" ht="154" x14ac:dyDescent="0.15">
      <c r="A615" s="302" t="s">
        <v>1259</v>
      </c>
      <c r="B615" s="213" t="s">
        <v>1342</v>
      </c>
      <c r="C615" s="211" t="s">
        <v>1402</v>
      </c>
      <c r="D615" s="172" t="s">
        <v>486</v>
      </c>
      <c r="E615" s="174" t="s">
        <v>487</v>
      </c>
      <c r="F615" s="209" t="s">
        <v>1144</v>
      </c>
      <c r="G615" s="231"/>
      <c r="H615" s="176" t="s">
        <v>56</v>
      </c>
      <c r="I615" s="176" t="s">
        <v>38</v>
      </c>
      <c r="J615" s="177" t="s">
        <v>107</v>
      </c>
      <c r="K615" s="178" t="s">
        <v>76</v>
      </c>
      <c r="L615" s="178" t="s">
        <v>76</v>
      </c>
      <c r="M615" s="178" t="s">
        <v>421</v>
      </c>
      <c r="N615" s="209" t="s">
        <v>1144</v>
      </c>
      <c r="O615" s="177"/>
      <c r="P615" s="429"/>
      <c r="Q615" s="177"/>
      <c r="R615" s="172" t="s">
        <v>1697</v>
      </c>
      <c r="S615" s="465" t="s">
        <v>2315</v>
      </c>
      <c r="T615" s="359">
        <v>3566316.554913858</v>
      </c>
      <c r="U615" s="350">
        <f t="shared" si="75"/>
        <v>2.1706126323273633E-2</v>
      </c>
      <c r="V615" s="351">
        <v>0</v>
      </c>
      <c r="W615" s="351">
        <v>0</v>
      </c>
      <c r="X615" s="352">
        <v>204554.12750198398</v>
      </c>
      <c r="Y615" s="351">
        <v>1355627.0064539129</v>
      </c>
      <c r="Z615" s="352">
        <v>2006135.4209579611</v>
      </c>
      <c r="AA615" s="270"/>
      <c r="AB615" s="353"/>
      <c r="AC615" s="354" t="s">
        <v>414</v>
      </c>
      <c r="AD615" s="354" t="s">
        <v>1101</v>
      </c>
      <c r="AE615" s="354" t="s">
        <v>269</v>
      </c>
      <c r="AF615" s="354" t="s">
        <v>2063</v>
      </c>
      <c r="AG615" s="270"/>
      <c r="AH615" s="270" t="s">
        <v>35</v>
      </c>
      <c r="AI615" s="270">
        <v>2024</v>
      </c>
      <c r="AJ615" s="270">
        <v>2029</v>
      </c>
      <c r="AK615" s="270" t="s">
        <v>2246</v>
      </c>
      <c r="AL615" s="270"/>
      <c r="AM615" s="270" t="s">
        <v>75</v>
      </c>
      <c r="AN615" s="270" t="s">
        <v>2247</v>
      </c>
      <c r="AO615" s="270" t="s">
        <v>426</v>
      </c>
      <c r="AP615" s="270" t="s">
        <v>1997</v>
      </c>
      <c r="AQ615" s="354" t="s">
        <v>2068</v>
      </c>
      <c r="AR615" s="354" t="s">
        <v>2622</v>
      </c>
      <c r="AS615" s="356">
        <v>50000000</v>
      </c>
      <c r="AT615" s="360" t="s">
        <v>2588</v>
      </c>
      <c r="AU615" s="54"/>
      <c r="AV615" s="54"/>
    </row>
    <row r="616" spans="1:48" s="40" customFormat="1" ht="154" x14ac:dyDescent="0.15">
      <c r="A616" s="302" t="s">
        <v>1259</v>
      </c>
      <c r="B616" s="213" t="s">
        <v>1342</v>
      </c>
      <c r="C616" s="211" t="s">
        <v>1402</v>
      </c>
      <c r="D616" s="172" t="s">
        <v>486</v>
      </c>
      <c r="E616" s="174" t="s">
        <v>487</v>
      </c>
      <c r="F616" s="209" t="s">
        <v>1144</v>
      </c>
      <c r="G616" s="231"/>
      <c r="H616" s="176" t="s">
        <v>56</v>
      </c>
      <c r="I616" s="176" t="s">
        <v>38</v>
      </c>
      <c r="J616" s="177" t="s">
        <v>107</v>
      </c>
      <c r="K616" s="178" t="s">
        <v>76</v>
      </c>
      <c r="L616" s="178" t="s">
        <v>76</v>
      </c>
      <c r="M616" s="178" t="s">
        <v>421</v>
      </c>
      <c r="N616" s="209" t="s">
        <v>1144</v>
      </c>
      <c r="O616" s="177"/>
      <c r="P616" s="429"/>
      <c r="Q616" s="177"/>
      <c r="R616" s="172" t="s">
        <v>1697</v>
      </c>
      <c r="S616" s="465" t="s">
        <v>578</v>
      </c>
      <c r="T616" s="356">
        <v>30500000</v>
      </c>
      <c r="U616" s="350">
        <f t="shared" si="75"/>
        <v>0.1856360316494218</v>
      </c>
      <c r="V616" s="367"/>
      <c r="W616" s="351"/>
      <c r="X616" s="352"/>
      <c r="Y616" s="351"/>
      <c r="Z616" s="352"/>
      <c r="AA616" s="270" t="s">
        <v>1549</v>
      </c>
      <c r="AB616" s="370">
        <v>260000</v>
      </c>
      <c r="AC616" s="354" t="s">
        <v>414</v>
      </c>
      <c r="AD616" s="354" t="s">
        <v>1101</v>
      </c>
      <c r="AE616" s="354" t="s">
        <v>316</v>
      </c>
      <c r="AF616" s="354" t="s">
        <v>2063</v>
      </c>
      <c r="AG616" s="270"/>
      <c r="AH616" s="270" t="s">
        <v>39</v>
      </c>
      <c r="AI616" s="270"/>
      <c r="AJ616" s="270"/>
      <c r="AK616" s="270" t="s">
        <v>1094</v>
      </c>
      <c r="AL616" s="270" t="s">
        <v>1445</v>
      </c>
      <c r="AM616" s="270" t="s">
        <v>75</v>
      </c>
      <c r="AN616" s="270" t="s">
        <v>490</v>
      </c>
      <c r="AO616" s="270"/>
      <c r="AP616" s="270" t="s">
        <v>1094</v>
      </c>
      <c r="AQ616" s="354" t="s">
        <v>2068</v>
      </c>
      <c r="AR616" s="354" t="s">
        <v>2617</v>
      </c>
      <c r="AS616" s="356">
        <v>30500000</v>
      </c>
      <c r="AT616" s="360" t="s">
        <v>1458</v>
      </c>
      <c r="AU616" s="54"/>
      <c r="AV616" s="54"/>
    </row>
    <row r="617" spans="1:48" s="40" customFormat="1" ht="38.25" customHeight="1" x14ac:dyDescent="0.15">
      <c r="A617" s="302" t="s">
        <v>1259</v>
      </c>
      <c r="B617" s="213" t="s">
        <v>1342</v>
      </c>
      <c r="C617" s="211" t="s">
        <v>1402</v>
      </c>
      <c r="D617" s="172" t="s">
        <v>486</v>
      </c>
      <c r="E617" s="174" t="s">
        <v>487</v>
      </c>
      <c r="F617" s="209" t="s">
        <v>1144</v>
      </c>
      <c r="G617" s="231"/>
      <c r="H617" s="176" t="s">
        <v>56</v>
      </c>
      <c r="I617" s="176" t="s">
        <v>38</v>
      </c>
      <c r="J617" s="177" t="s">
        <v>107</v>
      </c>
      <c r="K617" s="178" t="s">
        <v>76</v>
      </c>
      <c r="L617" s="178" t="s">
        <v>76</v>
      </c>
      <c r="M617" s="178" t="s">
        <v>421</v>
      </c>
      <c r="N617" s="209" t="s">
        <v>1144</v>
      </c>
      <c r="O617" s="177"/>
      <c r="P617" s="429"/>
      <c r="Q617" s="177"/>
      <c r="R617" s="172" t="s">
        <v>1697</v>
      </c>
      <c r="S617" s="466" t="s">
        <v>947</v>
      </c>
      <c r="T617" s="359">
        <v>32761.333333333332</v>
      </c>
      <c r="U617" s="350">
        <f t="shared" si="75"/>
        <v>1.9939947250963684E-4</v>
      </c>
      <c r="V617" s="357">
        <v>32761.333333333332</v>
      </c>
      <c r="W617" s="371"/>
      <c r="X617" s="352"/>
      <c r="Y617" s="351"/>
      <c r="Z617" s="352"/>
      <c r="AA617" s="358" t="s">
        <v>1450</v>
      </c>
      <c r="AB617" s="270" t="s">
        <v>1450</v>
      </c>
      <c r="AC617" s="354" t="s">
        <v>414</v>
      </c>
      <c r="AD617" s="354" t="s">
        <v>1099</v>
      </c>
      <c r="AE617" s="354" t="s">
        <v>269</v>
      </c>
      <c r="AF617" s="354" t="s">
        <v>2063</v>
      </c>
      <c r="AG617" s="270"/>
      <c r="AH617" s="270" t="s">
        <v>37</v>
      </c>
      <c r="AI617" s="270" t="s">
        <v>2017</v>
      </c>
      <c r="AJ617" s="270">
        <v>2021</v>
      </c>
      <c r="AK617" s="270" t="s">
        <v>949</v>
      </c>
      <c r="AL617" s="270" t="s">
        <v>1450</v>
      </c>
      <c r="AM617" s="270" t="s">
        <v>75</v>
      </c>
      <c r="AN617" s="270" t="s">
        <v>948</v>
      </c>
      <c r="AO617" s="270" t="s">
        <v>424</v>
      </c>
      <c r="AP617" s="270" t="s">
        <v>1997</v>
      </c>
      <c r="AQ617" s="354" t="s">
        <v>2003</v>
      </c>
      <c r="AR617" s="354" t="s">
        <v>2623</v>
      </c>
      <c r="AS617" s="359">
        <v>32761.333333333332</v>
      </c>
      <c r="AT617" s="407" t="s">
        <v>950</v>
      </c>
      <c r="AU617" s="54"/>
      <c r="AV617" s="54"/>
    </row>
    <row r="618" spans="1:48" s="40" customFormat="1" ht="154" x14ac:dyDescent="0.15">
      <c r="A618" s="302" t="s">
        <v>1259</v>
      </c>
      <c r="B618" s="213" t="s">
        <v>1342</v>
      </c>
      <c r="C618" s="211" t="s">
        <v>1402</v>
      </c>
      <c r="D618" s="172" t="s">
        <v>486</v>
      </c>
      <c r="E618" s="174" t="s">
        <v>487</v>
      </c>
      <c r="F618" s="209" t="s">
        <v>1144</v>
      </c>
      <c r="G618" s="231"/>
      <c r="H618" s="176" t="s">
        <v>56</v>
      </c>
      <c r="I618" s="176" t="s">
        <v>38</v>
      </c>
      <c r="J618" s="177" t="s">
        <v>107</v>
      </c>
      <c r="K618" s="178" t="s">
        <v>421</v>
      </c>
      <c r="L618" s="178"/>
      <c r="M618" s="178" t="s">
        <v>421</v>
      </c>
      <c r="N618" s="209" t="s">
        <v>1144</v>
      </c>
      <c r="O618" s="177"/>
      <c r="P618" s="429"/>
      <c r="Q618" s="177"/>
      <c r="R618" s="172" t="s">
        <v>1697</v>
      </c>
      <c r="S618" s="465" t="s">
        <v>1011</v>
      </c>
      <c r="T618" s="349">
        <v>0</v>
      </c>
      <c r="U618" s="350">
        <f t="shared" si="75"/>
        <v>0</v>
      </c>
      <c r="V618" s="373"/>
      <c r="W618" s="371"/>
      <c r="X618" s="352"/>
      <c r="Y618" s="351"/>
      <c r="Z618" s="352"/>
      <c r="AA618" s="270" t="s">
        <v>1523</v>
      </c>
      <c r="AB618" s="374">
        <v>550000</v>
      </c>
      <c r="AC618" s="354" t="s">
        <v>414</v>
      </c>
      <c r="AD618" s="354" t="s">
        <v>1099</v>
      </c>
      <c r="AE618" s="354" t="s">
        <v>1010</v>
      </c>
      <c r="AF618" s="354" t="s">
        <v>2065</v>
      </c>
      <c r="AG618" s="270"/>
      <c r="AH618" s="270" t="s">
        <v>41</v>
      </c>
      <c r="AI618" s="270"/>
      <c r="AJ618" s="270"/>
      <c r="AK618" s="270" t="s">
        <v>1094</v>
      </c>
      <c r="AL618" s="270" t="s">
        <v>1446</v>
      </c>
      <c r="AM618" s="270" t="s">
        <v>75</v>
      </c>
      <c r="AN618" s="270"/>
      <c r="AO618" s="270"/>
      <c r="AP618" s="270" t="s">
        <v>1094</v>
      </c>
      <c r="AQ618" s="354" t="s">
        <v>2068</v>
      </c>
      <c r="AR618" s="354" t="s">
        <v>2617</v>
      </c>
      <c r="AS618" s="349">
        <v>0</v>
      </c>
      <c r="AT618" s="360" t="s">
        <v>523</v>
      </c>
      <c r="AU618" s="54"/>
      <c r="AV618" s="54"/>
    </row>
    <row r="619" spans="1:48" s="40" customFormat="1" ht="38.25" customHeight="1" x14ac:dyDescent="0.15">
      <c r="A619" s="302" t="s">
        <v>1259</v>
      </c>
      <c r="B619" s="213" t="s">
        <v>1342</v>
      </c>
      <c r="C619" s="211" t="s">
        <v>1402</v>
      </c>
      <c r="D619" s="172" t="s">
        <v>486</v>
      </c>
      <c r="E619" s="174" t="s">
        <v>487</v>
      </c>
      <c r="F619" s="209" t="s">
        <v>1144</v>
      </c>
      <c r="G619" s="231"/>
      <c r="H619" s="176" t="s">
        <v>56</v>
      </c>
      <c r="I619" s="176" t="s">
        <v>38</v>
      </c>
      <c r="J619" s="177" t="s">
        <v>107</v>
      </c>
      <c r="K619" s="178" t="s">
        <v>421</v>
      </c>
      <c r="L619" s="178"/>
      <c r="M619" s="178" t="s">
        <v>421</v>
      </c>
      <c r="N619" s="209" t="s">
        <v>1144</v>
      </c>
      <c r="O619" s="177"/>
      <c r="P619" s="429"/>
      <c r="Q619" s="177"/>
      <c r="R619" s="172" t="s">
        <v>1697</v>
      </c>
      <c r="S619" s="466" t="s">
        <v>1077</v>
      </c>
      <c r="T619" s="359">
        <v>31600.631306229199</v>
      </c>
      <c r="U619" s="350">
        <f t="shared" si="75"/>
        <v>1.923349440427827E-4</v>
      </c>
      <c r="V619" s="357">
        <v>15800.3156531146</v>
      </c>
      <c r="W619" s="371">
        <v>15800.3156531146</v>
      </c>
      <c r="X619" s="352"/>
      <c r="Y619" s="351"/>
      <c r="Z619" s="352"/>
      <c r="AA619" s="358" t="s">
        <v>1450</v>
      </c>
      <c r="AB619" s="270" t="s">
        <v>1450</v>
      </c>
      <c r="AC619" s="354" t="s">
        <v>414</v>
      </c>
      <c r="AD619" s="354" t="s">
        <v>1101</v>
      </c>
      <c r="AE619" s="354" t="s">
        <v>1065</v>
      </c>
      <c r="AF619" s="354" t="s">
        <v>2065</v>
      </c>
      <c r="AG619" s="270"/>
      <c r="AH619" s="270" t="s">
        <v>37</v>
      </c>
      <c r="AI619" s="270" t="s">
        <v>2017</v>
      </c>
      <c r="AJ619" s="270">
        <v>2022</v>
      </c>
      <c r="AK619" s="270" t="s">
        <v>957</v>
      </c>
      <c r="AL619" s="270" t="s">
        <v>1450</v>
      </c>
      <c r="AM619" s="270" t="s">
        <v>74</v>
      </c>
      <c r="AN619" s="270"/>
      <c r="AO619" s="270" t="s">
        <v>426</v>
      </c>
      <c r="AP619" s="270" t="s">
        <v>1997</v>
      </c>
      <c r="AQ619" s="354" t="s">
        <v>2003</v>
      </c>
      <c r="AR619" s="354" t="s">
        <v>2617</v>
      </c>
      <c r="AS619" s="359">
        <v>31600.631306229199</v>
      </c>
      <c r="AT619" s="360" t="s">
        <v>1078</v>
      </c>
      <c r="AU619" s="54"/>
      <c r="AV619" s="54"/>
    </row>
    <row r="620" spans="1:48" s="40" customFormat="1" ht="38.25" customHeight="1" x14ac:dyDescent="0.2">
      <c r="A620" s="302" t="s">
        <v>1259</v>
      </c>
      <c r="B620" s="213" t="s">
        <v>1342</v>
      </c>
      <c r="C620" s="212" t="s">
        <v>1402</v>
      </c>
      <c r="D620" s="428" t="s">
        <v>486</v>
      </c>
      <c r="E620" s="209" t="s">
        <v>487</v>
      </c>
      <c r="F620" s="209" t="s">
        <v>1144</v>
      </c>
      <c r="G620" s="231"/>
      <c r="H620" s="176" t="s">
        <v>56</v>
      </c>
      <c r="I620" s="176" t="s">
        <v>38</v>
      </c>
      <c r="J620" s="177" t="s">
        <v>107</v>
      </c>
      <c r="K620" s="178" t="s">
        <v>76</v>
      </c>
      <c r="L620" s="178" t="s">
        <v>76</v>
      </c>
      <c r="M620" s="178" t="s">
        <v>421</v>
      </c>
      <c r="N620" s="209" t="s">
        <v>1144</v>
      </c>
      <c r="O620" s="177"/>
      <c r="P620" s="429"/>
      <c r="Q620" s="177"/>
      <c r="R620" s="428" t="s">
        <v>1697</v>
      </c>
      <c r="S620" s="466" t="s">
        <v>322</v>
      </c>
      <c r="T620" s="356">
        <f>SUM(V620:Z620)</f>
        <v>1956029.7703083153</v>
      </c>
      <c r="U620" s="350">
        <f t="shared" si="75"/>
        <v>1.1905232929448055E-2</v>
      </c>
      <c r="V620" s="357">
        <v>643813.42343610513</v>
      </c>
      <c r="W620" s="369">
        <v>643813.42343610513</v>
      </c>
      <c r="X620" s="369">
        <v>643813.42343610513</v>
      </c>
      <c r="Y620" s="369">
        <v>7800</v>
      </c>
      <c r="Z620" s="369">
        <v>16789.5</v>
      </c>
      <c r="AA620" s="358" t="s">
        <v>1450</v>
      </c>
      <c r="AB620" s="270" t="s">
        <v>1450</v>
      </c>
      <c r="AC620" s="354" t="s">
        <v>414</v>
      </c>
      <c r="AD620" s="354" t="s">
        <v>1102</v>
      </c>
      <c r="AE620" s="354" t="s">
        <v>316</v>
      </c>
      <c r="AF620" s="354" t="s">
        <v>2063</v>
      </c>
      <c r="AG620" s="354"/>
      <c r="AH620" s="270" t="s">
        <v>35</v>
      </c>
      <c r="AI620" s="270" t="s">
        <v>2017</v>
      </c>
      <c r="AJ620" s="270">
        <v>2030</v>
      </c>
      <c r="AK620" s="270" t="s">
        <v>544</v>
      </c>
      <c r="AL620" s="270" t="s">
        <v>1450</v>
      </c>
      <c r="AM620" s="270" t="s">
        <v>75</v>
      </c>
      <c r="AN620" s="270" t="s">
        <v>323</v>
      </c>
      <c r="AO620" s="270" t="s">
        <v>424</v>
      </c>
      <c r="AP620" s="270" t="s">
        <v>1997</v>
      </c>
      <c r="AQ620" s="354" t="s">
        <v>2068</v>
      </c>
      <c r="AR620" s="354" t="s">
        <v>2617</v>
      </c>
      <c r="AS620" s="408">
        <v>3219067.1171805258</v>
      </c>
      <c r="AT620" s="360" t="s">
        <v>2589</v>
      </c>
    </row>
    <row r="621" spans="1:48" s="40" customFormat="1" ht="46" customHeight="1" x14ac:dyDescent="0.2">
      <c r="A621" s="302" t="s">
        <v>1259</v>
      </c>
      <c r="B621" s="213" t="s">
        <v>1342</v>
      </c>
      <c r="C621" s="184" t="s">
        <v>1403</v>
      </c>
      <c r="D621" s="184" t="s">
        <v>488</v>
      </c>
      <c r="E621" s="182" t="s">
        <v>489</v>
      </c>
      <c r="F621" s="209" t="s">
        <v>1144</v>
      </c>
      <c r="G621" s="231"/>
      <c r="H621" s="176" t="s">
        <v>56</v>
      </c>
      <c r="I621" s="176" t="s">
        <v>38</v>
      </c>
      <c r="J621" s="177" t="s">
        <v>124</v>
      </c>
      <c r="K621" s="178" t="s">
        <v>421</v>
      </c>
      <c r="L621" s="178" t="s">
        <v>421</v>
      </c>
      <c r="M621" s="178" t="s">
        <v>421</v>
      </c>
      <c r="N621" s="209" t="s">
        <v>1144</v>
      </c>
      <c r="O621" s="177"/>
      <c r="P621" s="429"/>
      <c r="Q621" s="177" t="s">
        <v>270</v>
      </c>
      <c r="R621" s="184" t="s">
        <v>1698</v>
      </c>
      <c r="S621" s="466" t="s">
        <v>367</v>
      </c>
      <c r="T621" s="356">
        <f>SUM(V621:Z621)</f>
        <v>177823727.19499999</v>
      </c>
      <c r="U621" s="350">
        <f t="shared" si="75"/>
        <v>1.0823111819537432</v>
      </c>
      <c r="V621" s="351">
        <v>59954231.75</v>
      </c>
      <c r="W621" s="371"/>
      <c r="X621" s="371"/>
      <c r="Y621" s="351">
        <v>34361893.363980003</v>
      </c>
      <c r="Z621" s="351">
        <v>83507602.081019998</v>
      </c>
      <c r="AA621" s="358" t="s">
        <v>1450</v>
      </c>
      <c r="AB621" s="270" t="s">
        <v>1450</v>
      </c>
      <c r="AC621" s="354" t="s">
        <v>413</v>
      </c>
      <c r="AD621" s="354" t="s">
        <v>1102</v>
      </c>
      <c r="AE621" s="354" t="s">
        <v>366</v>
      </c>
      <c r="AF621" s="354" t="s">
        <v>2063</v>
      </c>
      <c r="AG621" s="354"/>
      <c r="AH621" s="270" t="s">
        <v>35</v>
      </c>
      <c r="AI621" s="270" t="s">
        <v>2017</v>
      </c>
      <c r="AJ621" s="270">
        <v>2026</v>
      </c>
      <c r="AK621" s="270" t="s">
        <v>2590</v>
      </c>
      <c r="AL621" s="270" t="s">
        <v>1450</v>
      </c>
      <c r="AM621" s="270" t="s">
        <v>75</v>
      </c>
      <c r="AN621" s="270" t="s">
        <v>368</v>
      </c>
      <c r="AO621" s="270" t="s">
        <v>424</v>
      </c>
      <c r="AP621" s="270" t="s">
        <v>1997</v>
      </c>
      <c r="AQ621" s="354" t="s">
        <v>2068</v>
      </c>
      <c r="AR621" s="354" t="s">
        <v>2617</v>
      </c>
      <c r="AS621" s="356">
        <v>479633854</v>
      </c>
      <c r="AT621" s="360" t="s">
        <v>2591</v>
      </c>
    </row>
    <row r="622" spans="1:48" s="40" customFormat="1" ht="140" x14ac:dyDescent="0.2">
      <c r="A622" s="302" t="s">
        <v>1259</v>
      </c>
      <c r="B622" s="213" t="s">
        <v>1342</v>
      </c>
      <c r="C622" s="213" t="s">
        <v>1403</v>
      </c>
      <c r="D622" s="172" t="s">
        <v>488</v>
      </c>
      <c r="E622" s="174" t="s">
        <v>489</v>
      </c>
      <c r="F622" s="209" t="s">
        <v>1144</v>
      </c>
      <c r="G622" s="231"/>
      <c r="H622" s="176" t="s">
        <v>56</v>
      </c>
      <c r="I622" s="176" t="s">
        <v>38</v>
      </c>
      <c r="J622" s="177" t="s">
        <v>124</v>
      </c>
      <c r="K622" s="178" t="s">
        <v>421</v>
      </c>
      <c r="L622" s="178" t="s">
        <v>421</v>
      </c>
      <c r="M622" s="178" t="s">
        <v>421</v>
      </c>
      <c r="N622" s="209" t="s">
        <v>1144</v>
      </c>
      <c r="O622" s="177"/>
      <c r="P622" s="429"/>
      <c r="Q622" s="177"/>
      <c r="R622" s="172" t="s">
        <v>1698</v>
      </c>
      <c r="S622" s="466" t="s">
        <v>369</v>
      </c>
      <c r="T622" s="356">
        <f>SUM(V622:Z622)</f>
        <v>13821409.12542</v>
      </c>
      <c r="U622" s="350">
        <f t="shared" ref="U622" si="83">T622/$G$577</f>
        <v>8.4123001372002432E-2</v>
      </c>
      <c r="V622" s="357">
        <v>974992.2</v>
      </c>
      <c r="W622" s="371"/>
      <c r="X622" s="352"/>
      <c r="Y622" s="352">
        <v>5269496.9254200002</v>
      </c>
      <c r="Z622" s="351">
        <v>7576920</v>
      </c>
      <c r="AA622" s="358" t="s">
        <v>1450</v>
      </c>
      <c r="AB622" s="270" t="s">
        <v>1450</v>
      </c>
      <c r="AC622" s="354" t="s">
        <v>413</v>
      </c>
      <c r="AD622" s="354" t="s">
        <v>1102</v>
      </c>
      <c r="AE622" s="354" t="s">
        <v>366</v>
      </c>
      <c r="AF622" s="354" t="s">
        <v>2063</v>
      </c>
      <c r="AG622" s="354"/>
      <c r="AH622" s="270" t="s">
        <v>35</v>
      </c>
      <c r="AI622" s="270" t="s">
        <v>2017</v>
      </c>
      <c r="AJ622" s="270">
        <v>2026</v>
      </c>
      <c r="AK622" s="270" t="s">
        <v>2592</v>
      </c>
      <c r="AL622" s="270" t="s">
        <v>1450</v>
      </c>
      <c r="AM622" s="270" t="s">
        <v>75</v>
      </c>
      <c r="AN622" s="270" t="s">
        <v>370</v>
      </c>
      <c r="AO622" s="270" t="s">
        <v>426</v>
      </c>
      <c r="AP622" s="270" t="s">
        <v>1996</v>
      </c>
      <c r="AQ622" s="354" t="s">
        <v>2068</v>
      </c>
      <c r="AR622" s="354" t="s">
        <v>2617</v>
      </c>
      <c r="AS622" s="356">
        <v>20646355.082341269</v>
      </c>
      <c r="AT622" s="360" t="s">
        <v>2593</v>
      </c>
    </row>
    <row r="623" spans="1:48" s="40" customFormat="1" ht="140" x14ac:dyDescent="0.2">
      <c r="A623" s="302" t="s">
        <v>1259</v>
      </c>
      <c r="B623" s="213" t="s">
        <v>1342</v>
      </c>
      <c r="C623" s="213" t="s">
        <v>1403</v>
      </c>
      <c r="D623" s="172" t="s">
        <v>488</v>
      </c>
      <c r="E623" s="174" t="s">
        <v>489</v>
      </c>
      <c r="F623" s="209" t="s">
        <v>1144</v>
      </c>
      <c r="G623" s="231"/>
      <c r="H623" s="176" t="s">
        <v>56</v>
      </c>
      <c r="I623" s="176" t="s">
        <v>38</v>
      </c>
      <c r="J623" s="177" t="s">
        <v>124</v>
      </c>
      <c r="K623" s="178" t="s">
        <v>421</v>
      </c>
      <c r="L623" s="178" t="s">
        <v>421</v>
      </c>
      <c r="M623" s="178" t="s">
        <v>421</v>
      </c>
      <c r="N623" s="209" t="s">
        <v>1144</v>
      </c>
      <c r="O623" s="177"/>
      <c r="P623" s="429"/>
      <c r="Q623" s="177"/>
      <c r="R623" s="172" t="s">
        <v>1698</v>
      </c>
      <c r="S623" s="466" t="s">
        <v>2335</v>
      </c>
      <c r="T623" s="356">
        <f>SUM(V623:Z623)</f>
        <v>392340</v>
      </c>
      <c r="U623" s="350">
        <f t="shared" si="75"/>
        <v>2.3879488740109556E-3</v>
      </c>
      <c r="V623" s="357"/>
      <c r="W623" s="371"/>
      <c r="X623" s="371"/>
      <c r="Y623" s="352">
        <v>78780</v>
      </c>
      <c r="Z623" s="351">
        <v>313560</v>
      </c>
      <c r="AA623" s="358" t="s">
        <v>1450</v>
      </c>
      <c r="AB623" s="270" t="s">
        <v>1450</v>
      </c>
      <c r="AC623" s="354" t="s">
        <v>413</v>
      </c>
      <c r="AD623" s="354" t="s">
        <v>1102</v>
      </c>
      <c r="AE623" s="354" t="s">
        <v>2336</v>
      </c>
      <c r="AF623" s="354" t="s">
        <v>2062</v>
      </c>
      <c r="AG623" s="354"/>
      <c r="AH623" s="270" t="s">
        <v>35</v>
      </c>
      <c r="AI623" s="270">
        <v>2023</v>
      </c>
      <c r="AJ623" s="270">
        <v>2026</v>
      </c>
      <c r="AK623" s="270" t="s">
        <v>2337</v>
      </c>
      <c r="AL623" s="270" t="s">
        <v>1450</v>
      </c>
      <c r="AM623" s="270" t="s">
        <v>75</v>
      </c>
      <c r="AN623" s="270" t="s">
        <v>167</v>
      </c>
      <c r="AO623" s="270" t="s">
        <v>531</v>
      </c>
      <c r="AP623" s="270" t="s">
        <v>531</v>
      </c>
      <c r="AQ623" s="354" t="s">
        <v>2068</v>
      </c>
      <c r="AR623" s="354" t="s">
        <v>2617</v>
      </c>
      <c r="AS623" s="356">
        <v>392340</v>
      </c>
      <c r="AT623" s="360" t="s">
        <v>2338</v>
      </c>
    </row>
    <row r="624" spans="1:48" s="40" customFormat="1" ht="140" x14ac:dyDescent="0.2">
      <c r="A624" s="302" t="s">
        <v>1259</v>
      </c>
      <c r="B624" s="213" t="s">
        <v>1342</v>
      </c>
      <c r="C624" s="213" t="s">
        <v>1403</v>
      </c>
      <c r="D624" s="172" t="s">
        <v>488</v>
      </c>
      <c r="E624" s="174" t="s">
        <v>489</v>
      </c>
      <c r="F624" s="209" t="s">
        <v>1144</v>
      </c>
      <c r="G624" s="231"/>
      <c r="H624" s="176" t="s">
        <v>56</v>
      </c>
      <c r="I624" s="176" t="s">
        <v>38</v>
      </c>
      <c r="J624" s="177" t="s">
        <v>124</v>
      </c>
      <c r="K624" s="178" t="s">
        <v>421</v>
      </c>
      <c r="L624" s="178" t="s">
        <v>421</v>
      </c>
      <c r="M624" s="178" t="s">
        <v>421</v>
      </c>
      <c r="N624" s="209" t="s">
        <v>1144</v>
      </c>
      <c r="O624" s="177"/>
      <c r="P624" s="429"/>
      <c r="Q624" s="177"/>
      <c r="R624" s="172" t="s">
        <v>1698</v>
      </c>
      <c r="S624" s="466" t="s">
        <v>372</v>
      </c>
      <c r="T624" s="356">
        <v>8009734.5248315651</v>
      </c>
      <c r="U624" s="350">
        <f t="shared" si="75"/>
        <v>4.8750666614921272E-2</v>
      </c>
      <c r="V624" s="357">
        <v>4004867.2624157825</v>
      </c>
      <c r="W624" s="369">
        <v>4004867.2624157825</v>
      </c>
      <c r="X624" s="352"/>
      <c r="Y624" s="351"/>
      <c r="Z624" s="352"/>
      <c r="AA624" s="358" t="s">
        <v>1450</v>
      </c>
      <c r="AB624" s="270" t="s">
        <v>1450</v>
      </c>
      <c r="AC624" s="354" t="s">
        <v>413</v>
      </c>
      <c r="AD624" s="354" t="s">
        <v>1102</v>
      </c>
      <c r="AE624" s="354" t="s">
        <v>366</v>
      </c>
      <c r="AF624" s="354" t="s">
        <v>2063</v>
      </c>
      <c r="AG624" s="354"/>
      <c r="AH624" s="270" t="s">
        <v>37</v>
      </c>
      <c r="AI624" s="270" t="s">
        <v>2017</v>
      </c>
      <c r="AJ624" s="270">
        <v>2022</v>
      </c>
      <c r="AK624" s="270" t="s">
        <v>374</v>
      </c>
      <c r="AL624" s="270" t="s">
        <v>1450</v>
      </c>
      <c r="AM624" s="270" t="s">
        <v>75</v>
      </c>
      <c r="AN624" s="270" t="s">
        <v>373</v>
      </c>
      <c r="AO624" s="270" t="s">
        <v>426</v>
      </c>
      <c r="AP624" s="270" t="s">
        <v>1997</v>
      </c>
      <c r="AQ624" s="354" t="s">
        <v>2068</v>
      </c>
      <c r="AR624" s="354" t="s">
        <v>2617</v>
      </c>
      <c r="AS624" s="356">
        <v>8009734.5248315651</v>
      </c>
      <c r="AT624" s="360" t="s">
        <v>1689</v>
      </c>
    </row>
    <row r="625" spans="1:48" s="40" customFormat="1" ht="140" x14ac:dyDescent="0.2">
      <c r="A625" s="302" t="s">
        <v>1259</v>
      </c>
      <c r="B625" s="213" t="s">
        <v>1342</v>
      </c>
      <c r="C625" s="213" t="s">
        <v>1403</v>
      </c>
      <c r="D625" s="172" t="s">
        <v>488</v>
      </c>
      <c r="E625" s="174" t="s">
        <v>489</v>
      </c>
      <c r="F625" s="209" t="s">
        <v>1144</v>
      </c>
      <c r="G625" s="231"/>
      <c r="H625" s="176" t="s">
        <v>56</v>
      </c>
      <c r="I625" s="176" t="s">
        <v>38</v>
      </c>
      <c r="J625" s="177" t="s">
        <v>124</v>
      </c>
      <c r="K625" s="178" t="s">
        <v>421</v>
      </c>
      <c r="L625" s="178" t="s">
        <v>421</v>
      </c>
      <c r="M625" s="178" t="s">
        <v>421</v>
      </c>
      <c r="N625" s="209" t="s">
        <v>1144</v>
      </c>
      <c r="O625" s="177"/>
      <c r="P625" s="429"/>
      <c r="Q625" s="177"/>
      <c r="R625" s="172" t="s">
        <v>1698</v>
      </c>
      <c r="S625" s="466" t="s">
        <v>371</v>
      </c>
      <c r="T625" s="356">
        <f>SUM(V625:Z625)</f>
        <v>2606655.5622800002</v>
      </c>
      <c r="U625" s="350">
        <f t="shared" si="75"/>
        <v>1.586521949044431E-2</v>
      </c>
      <c r="V625" s="357">
        <v>915247</v>
      </c>
      <c r="W625" s="369">
        <v>915247</v>
      </c>
      <c r="X625" s="352"/>
      <c r="Y625" s="352">
        <v>677935.81362000003</v>
      </c>
      <c r="Z625" s="351">
        <v>98225.748659999997</v>
      </c>
      <c r="AA625" s="358" t="s">
        <v>1450</v>
      </c>
      <c r="AB625" s="270" t="s">
        <v>1450</v>
      </c>
      <c r="AC625" s="354" t="s">
        <v>413</v>
      </c>
      <c r="AD625" s="354" t="s">
        <v>1102</v>
      </c>
      <c r="AE625" s="354" t="s">
        <v>366</v>
      </c>
      <c r="AF625" s="354" t="s">
        <v>2063</v>
      </c>
      <c r="AG625" s="354"/>
      <c r="AH625" s="270" t="s">
        <v>35</v>
      </c>
      <c r="AI625" s="270" t="s">
        <v>2017</v>
      </c>
      <c r="AJ625" s="270">
        <v>2026</v>
      </c>
      <c r="AK625" s="270" t="s">
        <v>2594</v>
      </c>
      <c r="AL625" s="270" t="s">
        <v>1450</v>
      </c>
      <c r="AM625" s="270" t="s">
        <v>75</v>
      </c>
      <c r="AN625" s="270" t="s">
        <v>221</v>
      </c>
      <c r="AO625" s="270" t="s">
        <v>426</v>
      </c>
      <c r="AP625" s="270" t="s">
        <v>1996</v>
      </c>
      <c r="AQ625" s="354" t="s">
        <v>2068</v>
      </c>
      <c r="AR625" s="354" t="s">
        <v>2617</v>
      </c>
      <c r="AS625" s="356">
        <v>7182891.0667171627</v>
      </c>
      <c r="AT625" s="360" t="s">
        <v>2183</v>
      </c>
    </row>
    <row r="626" spans="1:48" s="40" customFormat="1" ht="140" x14ac:dyDescent="0.2">
      <c r="A626" s="302" t="s">
        <v>1259</v>
      </c>
      <c r="B626" s="213" t="s">
        <v>1342</v>
      </c>
      <c r="C626" s="213" t="s">
        <v>1403</v>
      </c>
      <c r="D626" s="172" t="s">
        <v>488</v>
      </c>
      <c r="E626" s="174" t="s">
        <v>489</v>
      </c>
      <c r="F626" s="209" t="s">
        <v>1144</v>
      </c>
      <c r="G626" s="231"/>
      <c r="H626" s="176" t="s">
        <v>56</v>
      </c>
      <c r="I626" s="176" t="s">
        <v>38</v>
      </c>
      <c r="J626" s="177" t="s">
        <v>124</v>
      </c>
      <c r="K626" s="178" t="s">
        <v>421</v>
      </c>
      <c r="L626" s="178" t="s">
        <v>421</v>
      </c>
      <c r="M626" s="178" t="s">
        <v>421</v>
      </c>
      <c r="N626" s="209" t="s">
        <v>1144</v>
      </c>
      <c r="O626" s="177"/>
      <c r="P626" s="429"/>
      <c r="Q626" s="177" t="s">
        <v>270</v>
      </c>
      <c r="R626" s="172" t="s">
        <v>1698</v>
      </c>
      <c r="S626" s="466" t="s">
        <v>364</v>
      </c>
      <c r="T626" s="356">
        <f>SUM(V626:Z626)</f>
        <v>12333751.804060001</v>
      </c>
      <c r="U626" s="350">
        <f t="shared" si="75"/>
        <v>7.5068483287035914E-2</v>
      </c>
      <c r="V626" s="357">
        <v>2396213.6</v>
      </c>
      <c r="W626" s="357">
        <v>2396213.6</v>
      </c>
      <c r="X626" s="352"/>
      <c r="Y626" s="352">
        <v>341924.60405999998</v>
      </c>
      <c r="Z626" s="352">
        <v>7199400</v>
      </c>
      <c r="AA626" s="358" t="s">
        <v>1450</v>
      </c>
      <c r="AB626" s="270" t="s">
        <v>1450</v>
      </c>
      <c r="AC626" s="354" t="s">
        <v>413</v>
      </c>
      <c r="AD626" s="354" t="s">
        <v>1102</v>
      </c>
      <c r="AE626" s="354" t="s">
        <v>366</v>
      </c>
      <c r="AF626" s="354" t="s">
        <v>2063</v>
      </c>
      <c r="AG626" s="354"/>
      <c r="AH626" s="270" t="s">
        <v>35</v>
      </c>
      <c r="AI626" s="270" t="s">
        <v>2017</v>
      </c>
      <c r="AJ626" s="270">
        <v>2026</v>
      </c>
      <c r="AK626" s="270" t="s">
        <v>2595</v>
      </c>
      <c r="AL626" s="270" t="s">
        <v>1450</v>
      </c>
      <c r="AM626" s="270" t="s">
        <v>75</v>
      </c>
      <c r="AN626" s="270" t="s">
        <v>365</v>
      </c>
      <c r="AO626" s="270" t="s">
        <v>426</v>
      </c>
      <c r="AP626" s="270" t="s">
        <v>1997</v>
      </c>
      <c r="AQ626" s="354" t="s">
        <v>2068</v>
      </c>
      <c r="AR626" s="354" t="s">
        <v>2617</v>
      </c>
      <c r="AS626" s="356">
        <v>21918607.075307667</v>
      </c>
      <c r="AT626" s="360" t="s">
        <v>2596</v>
      </c>
    </row>
    <row r="627" spans="1:48" s="40" customFormat="1" ht="140" x14ac:dyDescent="0.15">
      <c r="A627" s="302" t="s">
        <v>1259</v>
      </c>
      <c r="B627" s="213" t="s">
        <v>1342</v>
      </c>
      <c r="C627" s="213" t="s">
        <v>1403</v>
      </c>
      <c r="D627" s="172" t="s">
        <v>488</v>
      </c>
      <c r="E627" s="174" t="s">
        <v>489</v>
      </c>
      <c r="F627" s="209" t="s">
        <v>1144</v>
      </c>
      <c r="G627" s="231"/>
      <c r="H627" s="176" t="s">
        <v>56</v>
      </c>
      <c r="I627" s="176" t="s">
        <v>38</v>
      </c>
      <c r="J627" s="177" t="s">
        <v>124</v>
      </c>
      <c r="K627" s="178" t="s">
        <v>421</v>
      </c>
      <c r="L627" s="178" t="s">
        <v>421</v>
      </c>
      <c r="M627" s="178" t="s">
        <v>421</v>
      </c>
      <c r="N627" s="209" t="s">
        <v>1144</v>
      </c>
      <c r="O627" s="177"/>
      <c r="P627" s="429"/>
      <c r="Q627" s="177"/>
      <c r="R627" s="172" t="s">
        <v>1698</v>
      </c>
      <c r="S627" s="466" t="s">
        <v>385</v>
      </c>
      <c r="T627" s="356">
        <v>14118471.197441656</v>
      </c>
      <c r="U627" s="350">
        <f t="shared" si="75"/>
        <v>8.5931048067204238E-2</v>
      </c>
      <c r="V627" s="351"/>
      <c r="W627" s="371"/>
      <c r="X627" s="351"/>
      <c r="Y627" s="351"/>
      <c r="Z627" s="351"/>
      <c r="AA627" s="358" t="s">
        <v>1450</v>
      </c>
      <c r="AB627" s="270" t="s">
        <v>1450</v>
      </c>
      <c r="AC627" s="354" t="s">
        <v>413</v>
      </c>
      <c r="AD627" s="354" t="s">
        <v>1102</v>
      </c>
      <c r="AE627" s="354" t="s">
        <v>366</v>
      </c>
      <c r="AF627" s="354" t="s">
        <v>2063</v>
      </c>
      <c r="AG627" s="354"/>
      <c r="AH627" s="270" t="s">
        <v>35</v>
      </c>
      <c r="AI627" s="270">
        <v>2020</v>
      </c>
      <c r="AJ627" s="270">
        <v>2024</v>
      </c>
      <c r="AK627" s="270" t="s">
        <v>386</v>
      </c>
      <c r="AL627" s="270" t="s">
        <v>1450</v>
      </c>
      <c r="AM627" s="270" t="s">
        <v>75</v>
      </c>
      <c r="AN627" s="270" t="s">
        <v>167</v>
      </c>
      <c r="AO627" s="270" t="s">
        <v>531</v>
      </c>
      <c r="AP627" s="270" t="s">
        <v>531</v>
      </c>
      <c r="AQ627" s="354" t="s">
        <v>2068</v>
      </c>
      <c r="AR627" s="354" t="s">
        <v>2617</v>
      </c>
      <c r="AS627" s="356">
        <v>14118471.197441656</v>
      </c>
      <c r="AT627" s="360" t="s">
        <v>387</v>
      </c>
      <c r="AU627" s="54"/>
      <c r="AV627" s="54"/>
    </row>
    <row r="628" spans="1:48" s="40" customFormat="1" ht="140" x14ac:dyDescent="0.15">
      <c r="A628" s="302" t="s">
        <v>1259</v>
      </c>
      <c r="B628" s="213" t="s">
        <v>1342</v>
      </c>
      <c r="C628" s="213" t="s">
        <v>1403</v>
      </c>
      <c r="D628" s="172" t="s">
        <v>488</v>
      </c>
      <c r="E628" s="174" t="s">
        <v>489</v>
      </c>
      <c r="F628" s="209" t="s">
        <v>1144</v>
      </c>
      <c r="G628" s="231"/>
      <c r="H628" s="176" t="s">
        <v>56</v>
      </c>
      <c r="I628" s="176" t="s">
        <v>38</v>
      </c>
      <c r="J628" s="177" t="s">
        <v>124</v>
      </c>
      <c r="K628" s="178" t="s">
        <v>421</v>
      </c>
      <c r="L628" s="178" t="s">
        <v>421</v>
      </c>
      <c r="M628" s="178" t="s">
        <v>421</v>
      </c>
      <c r="N628" s="209" t="s">
        <v>1144</v>
      </c>
      <c r="O628" s="177"/>
      <c r="P628" s="429"/>
      <c r="Q628" s="177"/>
      <c r="R628" s="172" t="s">
        <v>1698</v>
      </c>
      <c r="S628" s="466" t="s">
        <v>579</v>
      </c>
      <c r="T628" s="356">
        <v>1404806.5014777877</v>
      </c>
      <c r="U628" s="350">
        <f t="shared" si="75"/>
        <v>8.5502525957260357E-3</v>
      </c>
      <c r="V628" s="351"/>
      <c r="W628" s="371"/>
      <c r="X628" s="351"/>
      <c r="Y628" s="351"/>
      <c r="Z628" s="351"/>
      <c r="AA628" s="358" t="s">
        <v>1450</v>
      </c>
      <c r="AB628" s="270" t="s">
        <v>1450</v>
      </c>
      <c r="AC628" s="354" t="s">
        <v>413</v>
      </c>
      <c r="AD628" s="354" t="s">
        <v>1102</v>
      </c>
      <c r="AE628" s="354" t="s">
        <v>366</v>
      </c>
      <c r="AF628" s="354" t="s">
        <v>2063</v>
      </c>
      <c r="AG628" s="354"/>
      <c r="AH628" s="270" t="s">
        <v>37</v>
      </c>
      <c r="AI628" s="270">
        <v>2020</v>
      </c>
      <c r="AJ628" s="270">
        <v>2021</v>
      </c>
      <c r="AK628" s="270" t="s">
        <v>388</v>
      </c>
      <c r="AL628" s="270" t="s">
        <v>1450</v>
      </c>
      <c r="AM628" s="270" t="s">
        <v>75</v>
      </c>
      <c r="AN628" s="270" t="s">
        <v>167</v>
      </c>
      <c r="AO628" s="270" t="s">
        <v>531</v>
      </c>
      <c r="AP628" s="270" t="s">
        <v>531</v>
      </c>
      <c r="AQ628" s="354" t="s">
        <v>2068</v>
      </c>
      <c r="AR628" s="354" t="s">
        <v>2617</v>
      </c>
      <c r="AS628" s="356">
        <v>1404806.5014777877</v>
      </c>
      <c r="AT628" s="360" t="s">
        <v>389</v>
      </c>
      <c r="AU628" s="54"/>
      <c r="AV628" s="54"/>
    </row>
    <row r="629" spans="1:48" s="40" customFormat="1" ht="140" x14ac:dyDescent="0.15">
      <c r="A629" s="302" t="s">
        <v>1259</v>
      </c>
      <c r="B629" s="213" t="s">
        <v>1342</v>
      </c>
      <c r="C629" s="213" t="s">
        <v>1403</v>
      </c>
      <c r="D629" s="172" t="s">
        <v>488</v>
      </c>
      <c r="E629" s="174" t="s">
        <v>489</v>
      </c>
      <c r="F629" s="209" t="s">
        <v>1144</v>
      </c>
      <c r="G629" s="231"/>
      <c r="H629" s="176" t="s">
        <v>56</v>
      </c>
      <c r="I629" s="176" t="s">
        <v>38</v>
      </c>
      <c r="J629" s="177" t="s">
        <v>124</v>
      </c>
      <c r="K629" s="178" t="s">
        <v>79</v>
      </c>
      <c r="L629" s="178" t="s">
        <v>79</v>
      </c>
      <c r="M629" s="178" t="s">
        <v>2018</v>
      </c>
      <c r="N629" s="209" t="s">
        <v>1144</v>
      </c>
      <c r="O629" s="177"/>
      <c r="P629" s="429"/>
      <c r="Q629" s="177"/>
      <c r="R629" s="172" t="s">
        <v>1698</v>
      </c>
      <c r="S629" s="466" t="s">
        <v>396</v>
      </c>
      <c r="T629" s="356">
        <v>476457.16174694191</v>
      </c>
      <c r="U629" s="350">
        <f t="shared" si="75"/>
        <v>2.8999218609065242E-3</v>
      </c>
      <c r="V629" s="351" t="e">
        <f>+#REF!</f>
        <v>#REF!</v>
      </c>
      <c r="W629" s="371"/>
      <c r="X629" s="351"/>
      <c r="Y629" s="351"/>
      <c r="Z629" s="351"/>
      <c r="AA629" s="358" t="s">
        <v>1450</v>
      </c>
      <c r="AB629" s="270" t="s">
        <v>1450</v>
      </c>
      <c r="AC629" s="354" t="s">
        <v>413</v>
      </c>
      <c r="AD629" s="354" t="s">
        <v>1102</v>
      </c>
      <c r="AE629" s="354" t="s">
        <v>398</v>
      </c>
      <c r="AF629" s="354" t="s">
        <v>2062</v>
      </c>
      <c r="AG629" s="354"/>
      <c r="AH629" s="270" t="s">
        <v>37</v>
      </c>
      <c r="AI629" s="270">
        <v>2020</v>
      </c>
      <c r="AJ629" s="270">
        <v>2021</v>
      </c>
      <c r="AK629" s="270" t="s">
        <v>397</v>
      </c>
      <c r="AL629" s="270" t="s">
        <v>1450</v>
      </c>
      <c r="AM629" s="270" t="s">
        <v>75</v>
      </c>
      <c r="AN629" s="270" t="s">
        <v>167</v>
      </c>
      <c r="AO629" s="270" t="s">
        <v>531</v>
      </c>
      <c r="AP629" s="270" t="s">
        <v>531</v>
      </c>
      <c r="AQ629" s="354" t="s">
        <v>2068</v>
      </c>
      <c r="AR629" s="354" t="s">
        <v>2617</v>
      </c>
      <c r="AS629" s="356">
        <v>476457.16174694191</v>
      </c>
      <c r="AT629" s="360" t="s">
        <v>400</v>
      </c>
      <c r="AU629" s="54"/>
      <c r="AV629" s="54"/>
    </row>
    <row r="630" spans="1:48" s="40" customFormat="1" ht="140" x14ac:dyDescent="0.15">
      <c r="A630" s="302" t="s">
        <v>1259</v>
      </c>
      <c r="B630" s="213" t="s">
        <v>1342</v>
      </c>
      <c r="C630" s="213" t="s">
        <v>1403</v>
      </c>
      <c r="D630" s="172" t="s">
        <v>488</v>
      </c>
      <c r="E630" s="174" t="s">
        <v>489</v>
      </c>
      <c r="F630" s="209" t="s">
        <v>1144</v>
      </c>
      <c r="G630" s="231"/>
      <c r="H630" s="176" t="s">
        <v>56</v>
      </c>
      <c r="I630" s="176" t="s">
        <v>38</v>
      </c>
      <c r="J630" s="177" t="s">
        <v>124</v>
      </c>
      <c r="K630" s="178" t="s">
        <v>79</v>
      </c>
      <c r="L630" s="178" t="s">
        <v>79</v>
      </c>
      <c r="M630" s="178" t="s">
        <v>2018</v>
      </c>
      <c r="N630" s="209" t="s">
        <v>1144</v>
      </c>
      <c r="O630" s="177"/>
      <c r="P630" s="429"/>
      <c r="Q630" s="177"/>
      <c r="R630" s="172" t="s">
        <v>1698</v>
      </c>
      <c r="S630" s="466" t="s">
        <v>399</v>
      </c>
      <c r="T630" s="356">
        <v>224680.98011626204</v>
      </c>
      <c r="U630" s="350">
        <f t="shared" si="75"/>
        <v>1.3675044437995254E-3</v>
      </c>
      <c r="V630" s="351" t="e">
        <f>+#REF!</f>
        <v>#REF!</v>
      </c>
      <c r="W630" s="371"/>
      <c r="X630" s="351"/>
      <c r="Y630" s="351"/>
      <c r="Z630" s="351"/>
      <c r="AA630" s="358" t="s">
        <v>1450</v>
      </c>
      <c r="AB630" s="270" t="s">
        <v>1450</v>
      </c>
      <c r="AC630" s="354" t="s">
        <v>413</v>
      </c>
      <c r="AD630" s="354" t="s">
        <v>1102</v>
      </c>
      <c r="AE630" s="354" t="s">
        <v>398</v>
      </c>
      <c r="AF630" s="354" t="s">
        <v>2062</v>
      </c>
      <c r="AG630" s="354"/>
      <c r="AH630" s="270" t="s">
        <v>37</v>
      </c>
      <c r="AI630" s="270">
        <v>2020</v>
      </c>
      <c r="AJ630" s="270">
        <v>2020</v>
      </c>
      <c r="AK630" s="270" t="s">
        <v>401</v>
      </c>
      <c r="AL630" s="270" t="s">
        <v>1450</v>
      </c>
      <c r="AM630" s="270" t="s">
        <v>75</v>
      </c>
      <c r="AN630" s="270" t="s">
        <v>402</v>
      </c>
      <c r="AO630" s="270" t="s">
        <v>426</v>
      </c>
      <c r="AP630" s="270" t="s">
        <v>1997</v>
      </c>
      <c r="AQ630" s="354" t="s">
        <v>2068</v>
      </c>
      <c r="AR630" s="354" t="s">
        <v>2617</v>
      </c>
      <c r="AS630" s="356">
        <v>224680.98011626204</v>
      </c>
      <c r="AT630" s="360" t="s">
        <v>400</v>
      </c>
      <c r="AU630" s="54"/>
      <c r="AV630" s="54"/>
    </row>
    <row r="631" spans="1:48" s="40" customFormat="1" ht="140" x14ac:dyDescent="0.15">
      <c r="A631" s="302" t="s">
        <v>1259</v>
      </c>
      <c r="B631" s="213" t="s">
        <v>1342</v>
      </c>
      <c r="C631" s="213" t="s">
        <v>1403</v>
      </c>
      <c r="D631" s="172" t="s">
        <v>488</v>
      </c>
      <c r="E631" s="174" t="s">
        <v>489</v>
      </c>
      <c r="F631" s="209" t="s">
        <v>1144</v>
      </c>
      <c r="G631" s="231"/>
      <c r="H631" s="176" t="s">
        <v>56</v>
      </c>
      <c r="I631" s="176" t="s">
        <v>38</v>
      </c>
      <c r="J631" s="177" t="s">
        <v>124</v>
      </c>
      <c r="K631" s="178" t="s">
        <v>421</v>
      </c>
      <c r="L631" s="178" t="s">
        <v>421</v>
      </c>
      <c r="M631" s="178" t="s">
        <v>421</v>
      </c>
      <c r="N631" s="209" t="s">
        <v>1144</v>
      </c>
      <c r="O631" s="177"/>
      <c r="P631" s="429"/>
      <c r="Q631" s="177"/>
      <c r="R631" s="172" t="s">
        <v>1698</v>
      </c>
      <c r="S631" s="466" t="s">
        <v>390</v>
      </c>
      <c r="T631" s="356">
        <v>14377282.471247666</v>
      </c>
      <c r="U631" s="350">
        <f t="shared" si="75"/>
        <v>8.7506284061154391E-2</v>
      </c>
      <c r="V631" s="357">
        <v>819812.6406226299</v>
      </c>
      <c r="W631" s="371"/>
      <c r="X631" s="351"/>
      <c r="Y631" s="351"/>
      <c r="Z631" s="351"/>
      <c r="AA631" s="358" t="s">
        <v>1450</v>
      </c>
      <c r="AB631" s="270" t="s">
        <v>1450</v>
      </c>
      <c r="AC631" s="354" t="s">
        <v>413</v>
      </c>
      <c r="AD631" s="354" t="s">
        <v>1102</v>
      </c>
      <c r="AE631" s="354" t="s">
        <v>366</v>
      </c>
      <c r="AF631" s="354" t="s">
        <v>2063</v>
      </c>
      <c r="AG631" s="354"/>
      <c r="AH631" s="270" t="s">
        <v>37</v>
      </c>
      <c r="AI631" s="270">
        <v>2020</v>
      </c>
      <c r="AJ631" s="270">
        <v>2021</v>
      </c>
      <c r="AK631" s="270" t="s">
        <v>391</v>
      </c>
      <c r="AL631" s="270" t="s">
        <v>1450</v>
      </c>
      <c r="AM631" s="270" t="s">
        <v>75</v>
      </c>
      <c r="AN631" s="270" t="s">
        <v>167</v>
      </c>
      <c r="AO631" s="270" t="s">
        <v>531</v>
      </c>
      <c r="AP631" s="270" t="s">
        <v>531</v>
      </c>
      <c r="AQ631" s="354" t="s">
        <v>2068</v>
      </c>
      <c r="AR631" s="354" t="s">
        <v>2617</v>
      </c>
      <c r="AS631" s="356">
        <v>14377282.471247666</v>
      </c>
      <c r="AT631" s="360" t="s">
        <v>392</v>
      </c>
      <c r="AU631" s="54"/>
      <c r="AV631" s="54"/>
    </row>
    <row r="632" spans="1:48" s="40" customFormat="1" ht="140" x14ac:dyDescent="0.15">
      <c r="A632" s="302" t="s">
        <v>1259</v>
      </c>
      <c r="B632" s="213" t="s">
        <v>1342</v>
      </c>
      <c r="C632" s="213" t="s">
        <v>1403</v>
      </c>
      <c r="D632" s="172" t="s">
        <v>488</v>
      </c>
      <c r="E632" s="174" t="s">
        <v>489</v>
      </c>
      <c r="F632" s="209" t="s">
        <v>1144</v>
      </c>
      <c r="G632" s="231"/>
      <c r="H632" s="176" t="s">
        <v>56</v>
      </c>
      <c r="I632" s="176" t="s">
        <v>38</v>
      </c>
      <c r="J632" s="177" t="s">
        <v>124</v>
      </c>
      <c r="K632" s="178" t="s">
        <v>421</v>
      </c>
      <c r="L632" s="178" t="s">
        <v>421</v>
      </c>
      <c r="M632" s="178" t="s">
        <v>421</v>
      </c>
      <c r="N632" s="209" t="s">
        <v>1144</v>
      </c>
      <c r="O632" s="177"/>
      <c r="P632" s="429"/>
      <c r="Q632" s="177"/>
      <c r="R632" s="172" t="s">
        <v>1698</v>
      </c>
      <c r="S632" s="466" t="s">
        <v>384</v>
      </c>
      <c r="T632" s="356">
        <f>SUM(V632:Z632)</f>
        <v>12654395.789728075</v>
      </c>
      <c r="U632" s="350">
        <f t="shared" si="75"/>
        <v>7.7020059584467893E-2</v>
      </c>
      <c r="V632" s="357">
        <v>204445.98276807557</v>
      </c>
      <c r="W632" s="371">
        <v>4792427</v>
      </c>
      <c r="X632" s="351"/>
      <c r="Y632" s="351">
        <v>6957524.1574799996</v>
      </c>
      <c r="Z632" s="351">
        <v>699998.64947999991</v>
      </c>
      <c r="AA632" s="358" t="s">
        <v>1450</v>
      </c>
      <c r="AB632" s="270" t="s">
        <v>1450</v>
      </c>
      <c r="AC632" s="354" t="s">
        <v>413</v>
      </c>
      <c r="AD632" s="354" t="s">
        <v>1102</v>
      </c>
      <c r="AE632" s="354" t="s">
        <v>366</v>
      </c>
      <c r="AF632" s="354" t="s">
        <v>2063</v>
      </c>
      <c r="AG632" s="354"/>
      <c r="AH632" s="270" t="s">
        <v>35</v>
      </c>
      <c r="AI632" s="270" t="s">
        <v>2017</v>
      </c>
      <c r="AJ632" s="270">
        <v>2026</v>
      </c>
      <c r="AK632" s="270" t="s">
        <v>2597</v>
      </c>
      <c r="AL632" s="270" t="s">
        <v>1450</v>
      </c>
      <c r="AM632" s="270" t="s">
        <v>75</v>
      </c>
      <c r="AN632" s="270" t="s">
        <v>669</v>
      </c>
      <c r="AO632" s="270" t="s">
        <v>426</v>
      </c>
      <c r="AP632" s="270" t="s">
        <v>1997</v>
      </c>
      <c r="AQ632" s="354" t="s">
        <v>2068</v>
      </c>
      <c r="AR632" s="354" t="s">
        <v>2617</v>
      </c>
      <c r="AS632" s="356">
        <v>21793004.806960002</v>
      </c>
      <c r="AT632" s="360" t="s">
        <v>2598</v>
      </c>
      <c r="AU632" s="54"/>
      <c r="AV632" s="54"/>
    </row>
    <row r="633" spans="1:48" s="40" customFormat="1" ht="140" x14ac:dyDescent="0.15">
      <c r="A633" s="302" t="s">
        <v>1259</v>
      </c>
      <c r="B633" s="213" t="s">
        <v>1342</v>
      </c>
      <c r="C633" s="213" t="s">
        <v>1403</v>
      </c>
      <c r="D633" s="172" t="s">
        <v>488</v>
      </c>
      <c r="E633" s="174" t="s">
        <v>489</v>
      </c>
      <c r="F633" s="209" t="s">
        <v>1144</v>
      </c>
      <c r="G633" s="231"/>
      <c r="H633" s="176" t="s">
        <v>56</v>
      </c>
      <c r="I633" s="176" t="s">
        <v>38</v>
      </c>
      <c r="J633" s="177" t="s">
        <v>124</v>
      </c>
      <c r="K633" s="178" t="s">
        <v>421</v>
      </c>
      <c r="L633" s="178" t="s">
        <v>421</v>
      </c>
      <c r="M633" s="178" t="s">
        <v>421</v>
      </c>
      <c r="N633" s="209" t="s">
        <v>1144</v>
      </c>
      <c r="O633" s="177"/>
      <c r="P633" s="429"/>
      <c r="Q633" s="177"/>
      <c r="R633" s="172" t="s">
        <v>1698</v>
      </c>
      <c r="S633" s="466" t="s">
        <v>555</v>
      </c>
      <c r="T633" s="356">
        <v>23764578.300482132</v>
      </c>
      <c r="U633" s="350">
        <f t="shared" si="75"/>
        <v>0.14464137736142502</v>
      </c>
      <c r="V633" s="351">
        <v>4357948.3687424138</v>
      </c>
      <c r="W633" s="371">
        <v>19406629.931739718</v>
      </c>
      <c r="X633" s="351"/>
      <c r="Y633" s="351"/>
      <c r="Z633" s="351"/>
      <c r="AA633" s="358" t="s">
        <v>1450</v>
      </c>
      <c r="AB633" s="270" t="s">
        <v>1450</v>
      </c>
      <c r="AC633" s="354" t="s">
        <v>413</v>
      </c>
      <c r="AD633" s="354" t="s">
        <v>1102</v>
      </c>
      <c r="AE633" s="354" t="s">
        <v>366</v>
      </c>
      <c r="AF633" s="354" t="s">
        <v>2063</v>
      </c>
      <c r="AG633" s="354"/>
      <c r="AH633" s="270" t="s">
        <v>33</v>
      </c>
      <c r="AI633" s="270">
        <v>2021</v>
      </c>
      <c r="AJ633" s="270">
        <v>2023</v>
      </c>
      <c r="AK633" s="270" t="s">
        <v>563</v>
      </c>
      <c r="AL633" s="270" t="s">
        <v>1450</v>
      </c>
      <c r="AM633" s="270" t="s">
        <v>75</v>
      </c>
      <c r="AN633" s="270" t="s">
        <v>560</v>
      </c>
      <c r="AO633" s="270" t="s">
        <v>531</v>
      </c>
      <c r="AP633" s="270" t="s">
        <v>531</v>
      </c>
      <c r="AQ633" s="354" t="s">
        <v>2068</v>
      </c>
      <c r="AR633" s="354" t="s">
        <v>2617</v>
      </c>
      <c r="AS633" s="356">
        <v>23764578.300482132</v>
      </c>
      <c r="AT633" s="360"/>
      <c r="AU633" s="54"/>
      <c r="AV633" s="54"/>
    </row>
    <row r="634" spans="1:48" s="40" customFormat="1" ht="140" x14ac:dyDescent="0.15">
      <c r="A634" s="302" t="s">
        <v>1259</v>
      </c>
      <c r="B634" s="213" t="s">
        <v>1342</v>
      </c>
      <c r="C634" s="213" t="s">
        <v>1403</v>
      </c>
      <c r="D634" s="172" t="s">
        <v>488</v>
      </c>
      <c r="E634" s="174" t="s">
        <v>489</v>
      </c>
      <c r="F634" s="209" t="s">
        <v>1144</v>
      </c>
      <c r="G634" s="231"/>
      <c r="H634" s="176" t="s">
        <v>56</v>
      </c>
      <c r="I634" s="176" t="s">
        <v>38</v>
      </c>
      <c r="J634" s="177" t="s">
        <v>124</v>
      </c>
      <c r="K634" s="178" t="s">
        <v>421</v>
      </c>
      <c r="L634" s="178" t="s">
        <v>421</v>
      </c>
      <c r="M634" s="178" t="s">
        <v>421</v>
      </c>
      <c r="N634" s="209" t="s">
        <v>1144</v>
      </c>
      <c r="O634" s="177"/>
      <c r="P634" s="429"/>
      <c r="Q634" s="177"/>
      <c r="R634" s="172" t="s">
        <v>1698</v>
      </c>
      <c r="S634" s="466" t="s">
        <v>556</v>
      </c>
      <c r="T634" s="356">
        <v>8337480.1889537731</v>
      </c>
      <c r="U634" s="350">
        <f t="shared" ref="U634" si="84">T634/$G$577</f>
        <v>5.0745466761739334E-2</v>
      </c>
      <c r="V634" s="351">
        <v>8337480.1889537731</v>
      </c>
      <c r="W634" s="371"/>
      <c r="X634" s="351"/>
      <c r="Y634" s="351"/>
      <c r="Z634" s="351"/>
      <c r="AA634" s="358" t="s">
        <v>1450</v>
      </c>
      <c r="AB634" s="270" t="s">
        <v>1450</v>
      </c>
      <c r="AC634" s="354" t="s">
        <v>413</v>
      </c>
      <c r="AD634" s="354" t="s">
        <v>1102</v>
      </c>
      <c r="AE634" s="354" t="s">
        <v>366</v>
      </c>
      <c r="AF634" s="354" t="s">
        <v>2063</v>
      </c>
      <c r="AG634" s="354"/>
      <c r="AH634" s="270" t="s">
        <v>33</v>
      </c>
      <c r="AI634" s="270">
        <v>2021</v>
      </c>
      <c r="AJ634" s="270">
        <v>2022</v>
      </c>
      <c r="AK634" s="270" t="s">
        <v>562</v>
      </c>
      <c r="AL634" s="270" t="s">
        <v>1450</v>
      </c>
      <c r="AM634" s="270" t="s">
        <v>75</v>
      </c>
      <c r="AN634" s="270" t="s">
        <v>561</v>
      </c>
      <c r="AO634" s="270" t="s">
        <v>426</v>
      </c>
      <c r="AP634" s="270" t="s">
        <v>1997</v>
      </c>
      <c r="AQ634" s="354" t="s">
        <v>2068</v>
      </c>
      <c r="AR634" s="354" t="s">
        <v>2617</v>
      </c>
      <c r="AS634" s="356">
        <v>8337480.1889537731</v>
      </c>
      <c r="AT634" s="360"/>
      <c r="AU634" s="54"/>
      <c r="AV634" s="54"/>
    </row>
    <row r="635" spans="1:48" s="40" customFormat="1" ht="140" x14ac:dyDescent="0.15">
      <c r="A635" s="302" t="s">
        <v>1259</v>
      </c>
      <c r="B635" s="213" t="s">
        <v>1342</v>
      </c>
      <c r="C635" s="213" t="s">
        <v>1403</v>
      </c>
      <c r="D635" s="172" t="s">
        <v>488</v>
      </c>
      <c r="E635" s="174" t="s">
        <v>489</v>
      </c>
      <c r="F635" s="209" t="s">
        <v>1144</v>
      </c>
      <c r="G635" s="231"/>
      <c r="H635" s="176" t="s">
        <v>56</v>
      </c>
      <c r="I635" s="176" t="s">
        <v>38</v>
      </c>
      <c r="J635" s="177" t="s">
        <v>124</v>
      </c>
      <c r="K635" s="178" t="s">
        <v>421</v>
      </c>
      <c r="L635" s="178" t="s">
        <v>421</v>
      </c>
      <c r="M635" s="178" t="s">
        <v>421</v>
      </c>
      <c r="N635" s="209" t="s">
        <v>1144</v>
      </c>
      <c r="O635" s="177"/>
      <c r="P635" s="429"/>
      <c r="Q635" s="177"/>
      <c r="R635" s="172" t="s">
        <v>1698</v>
      </c>
      <c r="S635" s="466" t="s">
        <v>2100</v>
      </c>
      <c r="T635" s="356">
        <v>30909060</v>
      </c>
      <c r="U635" s="350">
        <f t="shared" si="75"/>
        <v>0.18812574558734024</v>
      </c>
      <c r="V635" s="351"/>
      <c r="W635" s="371"/>
      <c r="X635" s="351"/>
      <c r="Y635" s="351"/>
      <c r="Z635" s="351"/>
      <c r="AA635" s="358"/>
      <c r="AB635" s="270"/>
      <c r="AC635" s="354" t="s">
        <v>413</v>
      </c>
      <c r="AD635" s="354" t="s">
        <v>1102</v>
      </c>
      <c r="AE635" s="354" t="s">
        <v>366</v>
      </c>
      <c r="AF635" s="354" t="s">
        <v>2063</v>
      </c>
      <c r="AG635" s="354"/>
      <c r="AH635" s="270" t="s">
        <v>39</v>
      </c>
      <c r="AI635" s="270"/>
      <c r="AJ635" s="270"/>
      <c r="AK635" s="270" t="s">
        <v>1094</v>
      </c>
      <c r="AL635" s="270" t="s">
        <v>1446</v>
      </c>
      <c r="AM635" s="270" t="s">
        <v>75</v>
      </c>
      <c r="AN635" s="270" t="s">
        <v>561</v>
      </c>
      <c r="AO635" s="270"/>
      <c r="AP635" s="270" t="s">
        <v>1094</v>
      </c>
      <c r="AQ635" s="354" t="s">
        <v>2068</v>
      </c>
      <c r="AR635" s="354" t="s">
        <v>2617</v>
      </c>
      <c r="AS635" s="356">
        <v>30909060</v>
      </c>
      <c r="AT635" s="360"/>
      <c r="AU635" s="54"/>
      <c r="AV635" s="54"/>
    </row>
    <row r="636" spans="1:48" s="40" customFormat="1" ht="140" x14ac:dyDescent="0.15">
      <c r="A636" s="302" t="s">
        <v>1259</v>
      </c>
      <c r="B636" s="213" t="s">
        <v>1342</v>
      </c>
      <c r="C636" s="213" t="s">
        <v>1403</v>
      </c>
      <c r="D636" s="172" t="s">
        <v>488</v>
      </c>
      <c r="E636" s="174" t="s">
        <v>489</v>
      </c>
      <c r="F636" s="209" t="s">
        <v>1144</v>
      </c>
      <c r="G636" s="231"/>
      <c r="H636" s="176" t="s">
        <v>56</v>
      </c>
      <c r="I636" s="176" t="s">
        <v>38</v>
      </c>
      <c r="J636" s="177" t="s">
        <v>124</v>
      </c>
      <c r="K636" s="178" t="s">
        <v>421</v>
      </c>
      <c r="L636" s="178" t="s">
        <v>421</v>
      </c>
      <c r="M636" s="178" t="s">
        <v>421</v>
      </c>
      <c r="N636" s="209" t="s">
        <v>1144</v>
      </c>
      <c r="O636" s="177"/>
      <c r="P636" s="429"/>
      <c r="Q636" s="177"/>
      <c r="R636" s="172" t="s">
        <v>1698</v>
      </c>
      <c r="S636" s="466" t="s">
        <v>557</v>
      </c>
      <c r="T636" s="356">
        <v>4919936.3721394418</v>
      </c>
      <c r="U636" s="350">
        <f t="shared" ref="U636:U640" si="85">T636/$G$577</f>
        <v>2.9944834888249797E-2</v>
      </c>
      <c r="V636" s="351">
        <v>4919936.3721394418</v>
      </c>
      <c r="W636" s="371"/>
      <c r="X636" s="351"/>
      <c r="Y636" s="351"/>
      <c r="Z636" s="351"/>
      <c r="AA636" s="358" t="s">
        <v>1450</v>
      </c>
      <c r="AB636" s="270" t="s">
        <v>1450</v>
      </c>
      <c r="AC636" s="354" t="s">
        <v>413</v>
      </c>
      <c r="AD636" s="354" t="s">
        <v>1102</v>
      </c>
      <c r="AE636" s="354" t="s">
        <v>366</v>
      </c>
      <c r="AF636" s="354" t="s">
        <v>2063</v>
      </c>
      <c r="AG636" s="354"/>
      <c r="AH636" s="270" t="s">
        <v>33</v>
      </c>
      <c r="AI636" s="270">
        <v>2021</v>
      </c>
      <c r="AJ636" s="270">
        <v>2022</v>
      </c>
      <c r="AK636" s="270" t="s">
        <v>562</v>
      </c>
      <c r="AL636" s="270" t="s">
        <v>1450</v>
      </c>
      <c r="AM636" s="270" t="s">
        <v>75</v>
      </c>
      <c r="AN636" s="270" t="s">
        <v>561</v>
      </c>
      <c r="AO636" s="270" t="s">
        <v>426</v>
      </c>
      <c r="AP636" s="270" t="s">
        <v>1997</v>
      </c>
      <c r="AQ636" s="354" t="s">
        <v>2068</v>
      </c>
      <c r="AR636" s="354" t="s">
        <v>2617</v>
      </c>
      <c r="AS636" s="356">
        <v>4919936.3721394418</v>
      </c>
      <c r="AT636" s="360"/>
      <c r="AU636" s="54"/>
      <c r="AV636" s="54"/>
    </row>
    <row r="637" spans="1:48" s="40" customFormat="1" ht="140" x14ac:dyDescent="0.15">
      <c r="A637" s="302" t="s">
        <v>1259</v>
      </c>
      <c r="B637" s="213" t="s">
        <v>1342</v>
      </c>
      <c r="C637" s="213" t="s">
        <v>1403</v>
      </c>
      <c r="D637" s="172" t="s">
        <v>488</v>
      </c>
      <c r="E637" s="174" t="s">
        <v>489</v>
      </c>
      <c r="F637" s="209" t="s">
        <v>1144</v>
      </c>
      <c r="G637" s="231"/>
      <c r="H637" s="176" t="s">
        <v>56</v>
      </c>
      <c r="I637" s="176" t="s">
        <v>38</v>
      </c>
      <c r="J637" s="177" t="s">
        <v>124</v>
      </c>
      <c r="K637" s="178" t="s">
        <v>421</v>
      </c>
      <c r="L637" s="178" t="s">
        <v>421</v>
      </c>
      <c r="M637" s="178" t="s">
        <v>421</v>
      </c>
      <c r="N637" s="209" t="s">
        <v>1144</v>
      </c>
      <c r="O637" s="177"/>
      <c r="P637" s="429"/>
      <c r="Q637" s="177"/>
      <c r="R637" s="172" t="s">
        <v>1698</v>
      </c>
      <c r="S637" s="466" t="s">
        <v>2096</v>
      </c>
      <c r="T637" s="356">
        <v>33579000</v>
      </c>
      <c r="U637" s="350">
        <f t="shared" si="85"/>
        <v>0.2043761412051126</v>
      </c>
      <c r="V637" s="351"/>
      <c r="W637" s="371"/>
      <c r="X637" s="351"/>
      <c r="Y637" s="351"/>
      <c r="Z637" s="351"/>
      <c r="AA637" s="358"/>
      <c r="AB637" s="270"/>
      <c r="AC637" s="354" t="s">
        <v>413</v>
      </c>
      <c r="AD637" s="354" t="s">
        <v>1102</v>
      </c>
      <c r="AE637" s="354" t="s">
        <v>366</v>
      </c>
      <c r="AF637" s="354" t="s">
        <v>2063</v>
      </c>
      <c r="AG637" s="354"/>
      <c r="AH637" s="270" t="s">
        <v>39</v>
      </c>
      <c r="AI637" s="270"/>
      <c r="AJ637" s="270"/>
      <c r="AK637" s="270" t="s">
        <v>1094</v>
      </c>
      <c r="AL637" s="270" t="s">
        <v>1450</v>
      </c>
      <c r="AM637" s="270" t="s">
        <v>75</v>
      </c>
      <c r="AN637" s="270"/>
      <c r="AO637" s="270"/>
      <c r="AP637" s="270" t="s">
        <v>1094</v>
      </c>
      <c r="AQ637" s="354" t="s">
        <v>2068</v>
      </c>
      <c r="AR637" s="354" t="s">
        <v>2617</v>
      </c>
      <c r="AS637" s="356">
        <v>33579000</v>
      </c>
      <c r="AT637" s="360" t="s">
        <v>2104</v>
      </c>
      <c r="AU637" s="54"/>
      <c r="AV637" s="54"/>
    </row>
    <row r="638" spans="1:48" s="40" customFormat="1" ht="140" x14ac:dyDescent="0.15">
      <c r="A638" s="302" t="s">
        <v>1259</v>
      </c>
      <c r="B638" s="213" t="s">
        <v>1342</v>
      </c>
      <c r="C638" s="213" t="s">
        <v>1403</v>
      </c>
      <c r="D638" s="172" t="s">
        <v>488</v>
      </c>
      <c r="E638" s="174" t="s">
        <v>489</v>
      </c>
      <c r="F638" s="209" t="s">
        <v>1144</v>
      </c>
      <c r="G638" s="231"/>
      <c r="H638" s="176" t="s">
        <v>56</v>
      </c>
      <c r="I638" s="176" t="s">
        <v>38</v>
      </c>
      <c r="J638" s="177" t="s">
        <v>124</v>
      </c>
      <c r="K638" s="178" t="s">
        <v>421</v>
      </c>
      <c r="L638" s="178" t="s">
        <v>421</v>
      </c>
      <c r="M638" s="178" t="s">
        <v>421</v>
      </c>
      <c r="N638" s="209" t="s">
        <v>1144</v>
      </c>
      <c r="O638" s="177"/>
      <c r="P638" s="429"/>
      <c r="Q638" s="177"/>
      <c r="R638" s="172" t="s">
        <v>1698</v>
      </c>
      <c r="S638" s="466" t="s">
        <v>2098</v>
      </c>
      <c r="T638" s="356">
        <v>20475000</v>
      </c>
      <c r="U638" s="350">
        <f t="shared" si="85"/>
        <v>0.12461959829580037</v>
      </c>
      <c r="V638" s="351"/>
      <c r="W638" s="371"/>
      <c r="X638" s="351"/>
      <c r="Y638" s="351"/>
      <c r="Z638" s="351"/>
      <c r="AA638" s="358"/>
      <c r="AB638" s="270"/>
      <c r="AC638" s="354" t="s">
        <v>413</v>
      </c>
      <c r="AD638" s="354" t="s">
        <v>1102</v>
      </c>
      <c r="AE638" s="354" t="s">
        <v>366</v>
      </c>
      <c r="AF638" s="354" t="s">
        <v>2063</v>
      </c>
      <c r="AG638" s="354"/>
      <c r="AH638" s="270" t="s">
        <v>39</v>
      </c>
      <c r="AI638" s="270"/>
      <c r="AJ638" s="270"/>
      <c r="AK638" s="270" t="s">
        <v>1094</v>
      </c>
      <c r="AL638" s="270" t="s">
        <v>1450</v>
      </c>
      <c r="AM638" s="270" t="s">
        <v>75</v>
      </c>
      <c r="AN638" s="270"/>
      <c r="AO638" s="270"/>
      <c r="AP638" s="270" t="s">
        <v>1094</v>
      </c>
      <c r="AQ638" s="354" t="s">
        <v>2068</v>
      </c>
      <c r="AR638" s="354" t="s">
        <v>2617</v>
      </c>
      <c r="AS638" s="356">
        <v>20475000</v>
      </c>
      <c r="AT638" s="360" t="s">
        <v>2104</v>
      </c>
      <c r="AU638" s="54"/>
      <c r="AV638" s="54"/>
    </row>
    <row r="639" spans="1:48" s="40" customFormat="1" ht="140" x14ac:dyDescent="0.15">
      <c r="A639" s="302" t="s">
        <v>1259</v>
      </c>
      <c r="B639" s="213" t="s">
        <v>1342</v>
      </c>
      <c r="C639" s="213" t="s">
        <v>1403</v>
      </c>
      <c r="D639" s="172" t="s">
        <v>488</v>
      </c>
      <c r="E639" s="174" t="s">
        <v>489</v>
      </c>
      <c r="F639" s="209" t="s">
        <v>1144</v>
      </c>
      <c r="G639" s="231"/>
      <c r="H639" s="176" t="s">
        <v>56</v>
      </c>
      <c r="I639" s="176" t="s">
        <v>38</v>
      </c>
      <c r="J639" s="177" t="s">
        <v>124</v>
      </c>
      <c r="K639" s="178" t="s">
        <v>421</v>
      </c>
      <c r="L639" s="178" t="s">
        <v>421</v>
      </c>
      <c r="M639" s="178" t="s">
        <v>421</v>
      </c>
      <c r="N639" s="209" t="s">
        <v>1144</v>
      </c>
      <c r="O639" s="177"/>
      <c r="P639" s="429"/>
      <c r="Q639" s="177"/>
      <c r="R639" s="172" t="s">
        <v>1698</v>
      </c>
      <c r="S639" s="466" t="s">
        <v>2097</v>
      </c>
      <c r="T639" s="356">
        <v>20475000</v>
      </c>
      <c r="U639" s="350">
        <f t="shared" si="85"/>
        <v>0.12461959829580037</v>
      </c>
      <c r="V639" s="351"/>
      <c r="W639" s="371"/>
      <c r="X639" s="351"/>
      <c r="Y639" s="351"/>
      <c r="Z639" s="351"/>
      <c r="AA639" s="358"/>
      <c r="AB639" s="270"/>
      <c r="AC639" s="354" t="s">
        <v>413</v>
      </c>
      <c r="AD639" s="354" t="s">
        <v>1102</v>
      </c>
      <c r="AE639" s="354" t="s">
        <v>366</v>
      </c>
      <c r="AF639" s="354" t="s">
        <v>2063</v>
      </c>
      <c r="AG639" s="354"/>
      <c r="AH639" s="270" t="s">
        <v>39</v>
      </c>
      <c r="AI639" s="270"/>
      <c r="AJ639" s="270"/>
      <c r="AK639" s="270" t="s">
        <v>1094</v>
      </c>
      <c r="AL639" s="270" t="s">
        <v>1446</v>
      </c>
      <c r="AM639" s="270" t="s">
        <v>75</v>
      </c>
      <c r="AN639" s="270"/>
      <c r="AO639" s="270"/>
      <c r="AP639" s="270" t="s">
        <v>1094</v>
      </c>
      <c r="AQ639" s="354" t="s">
        <v>2068</v>
      </c>
      <c r="AR639" s="354" t="s">
        <v>2617</v>
      </c>
      <c r="AS639" s="356">
        <v>20475000</v>
      </c>
      <c r="AT639" s="360" t="s">
        <v>2104</v>
      </c>
      <c r="AU639" s="54"/>
      <c r="AV639" s="54"/>
    </row>
    <row r="640" spans="1:48" s="40" customFormat="1" ht="140" x14ac:dyDescent="0.15">
      <c r="A640" s="302" t="s">
        <v>1259</v>
      </c>
      <c r="B640" s="213" t="s">
        <v>1342</v>
      </c>
      <c r="C640" s="213" t="s">
        <v>1403</v>
      </c>
      <c r="D640" s="172" t="s">
        <v>488</v>
      </c>
      <c r="E640" s="174" t="s">
        <v>489</v>
      </c>
      <c r="F640" s="209" t="s">
        <v>1144</v>
      </c>
      <c r="G640" s="231"/>
      <c r="H640" s="176" t="s">
        <v>56</v>
      </c>
      <c r="I640" s="176" t="s">
        <v>38</v>
      </c>
      <c r="J640" s="177" t="s">
        <v>124</v>
      </c>
      <c r="K640" s="178" t="s">
        <v>421</v>
      </c>
      <c r="L640" s="178" t="s">
        <v>421</v>
      </c>
      <c r="M640" s="178" t="s">
        <v>421</v>
      </c>
      <c r="N640" s="209" t="s">
        <v>1144</v>
      </c>
      <c r="O640" s="177"/>
      <c r="P640" s="429"/>
      <c r="Q640" s="177"/>
      <c r="R640" s="172" t="s">
        <v>1698</v>
      </c>
      <c r="S640" s="466" t="s">
        <v>2110</v>
      </c>
      <c r="T640" s="356">
        <v>0</v>
      </c>
      <c r="U640" s="350">
        <f t="shared" si="85"/>
        <v>0</v>
      </c>
      <c r="V640" s="351"/>
      <c r="W640" s="371"/>
      <c r="X640" s="351"/>
      <c r="Y640" s="351"/>
      <c r="Z640" s="351"/>
      <c r="AA640" s="358"/>
      <c r="AB640" s="270"/>
      <c r="AC640" s="354" t="s">
        <v>413</v>
      </c>
      <c r="AD640" s="354" t="s">
        <v>1102</v>
      </c>
      <c r="AE640" s="354" t="s">
        <v>366</v>
      </c>
      <c r="AF640" s="354" t="s">
        <v>2063</v>
      </c>
      <c r="AG640" s="354"/>
      <c r="AH640" s="270" t="s">
        <v>41</v>
      </c>
      <c r="AI640" s="270"/>
      <c r="AJ640" s="270"/>
      <c r="AK640" s="270" t="s">
        <v>1094</v>
      </c>
      <c r="AL640" s="270" t="s">
        <v>1446</v>
      </c>
      <c r="AM640" s="270" t="s">
        <v>75</v>
      </c>
      <c r="AN640" s="270"/>
      <c r="AO640" s="270"/>
      <c r="AP640" s="270" t="s">
        <v>1094</v>
      </c>
      <c r="AQ640" s="354" t="s">
        <v>2068</v>
      </c>
      <c r="AR640" s="354" t="s">
        <v>2617</v>
      </c>
      <c r="AS640" s="356">
        <v>0</v>
      </c>
      <c r="AT640" s="360" t="s">
        <v>2111</v>
      </c>
      <c r="AU640" s="54"/>
      <c r="AV640" s="54"/>
    </row>
    <row r="641" spans="1:48" s="40" customFormat="1" ht="140" x14ac:dyDescent="0.15">
      <c r="A641" s="302" t="s">
        <v>1259</v>
      </c>
      <c r="B641" s="213" t="s">
        <v>1342</v>
      </c>
      <c r="C641" s="213" t="s">
        <v>1403</v>
      </c>
      <c r="D641" s="172" t="s">
        <v>488</v>
      </c>
      <c r="E641" s="174" t="s">
        <v>489</v>
      </c>
      <c r="F641" s="209" t="s">
        <v>1144</v>
      </c>
      <c r="G641" s="231"/>
      <c r="H641" s="176" t="s">
        <v>56</v>
      </c>
      <c r="I641" s="176" t="s">
        <v>38</v>
      </c>
      <c r="J641" s="177" t="s">
        <v>124</v>
      </c>
      <c r="K641" s="178" t="s">
        <v>421</v>
      </c>
      <c r="L641" s="178" t="s">
        <v>421</v>
      </c>
      <c r="M641" s="178" t="s">
        <v>421</v>
      </c>
      <c r="N641" s="209" t="s">
        <v>1144</v>
      </c>
      <c r="O641" s="177"/>
      <c r="P641" s="429"/>
      <c r="Q641" s="177"/>
      <c r="R641" s="172" t="s">
        <v>1698</v>
      </c>
      <c r="S641" s="466" t="s">
        <v>2107</v>
      </c>
      <c r="T641" s="356">
        <v>0</v>
      </c>
      <c r="U641" s="350">
        <f t="shared" si="75"/>
        <v>0</v>
      </c>
      <c r="V641" s="351"/>
      <c r="W641" s="371"/>
      <c r="X641" s="351"/>
      <c r="Y641" s="351"/>
      <c r="Z641" s="351"/>
      <c r="AA641" s="358"/>
      <c r="AB641" s="270"/>
      <c r="AC641" s="354" t="s">
        <v>413</v>
      </c>
      <c r="AD641" s="354" t="s">
        <v>1102</v>
      </c>
      <c r="AE641" s="354" t="s">
        <v>366</v>
      </c>
      <c r="AF641" s="354" t="s">
        <v>2063</v>
      </c>
      <c r="AG641" s="354"/>
      <c r="AH641" s="270" t="s">
        <v>41</v>
      </c>
      <c r="AI641" s="270"/>
      <c r="AJ641" s="270"/>
      <c r="AK641" s="270" t="s">
        <v>1094</v>
      </c>
      <c r="AL641" s="270" t="s">
        <v>1445</v>
      </c>
      <c r="AM641" s="270" t="s">
        <v>75</v>
      </c>
      <c r="AN641" s="270"/>
      <c r="AO641" s="270"/>
      <c r="AP641" s="270" t="s">
        <v>1094</v>
      </c>
      <c r="AQ641" s="354" t="s">
        <v>2068</v>
      </c>
      <c r="AR641" s="354" t="s">
        <v>2617</v>
      </c>
      <c r="AS641" s="356">
        <v>0</v>
      </c>
      <c r="AT641" s="360" t="s">
        <v>2112</v>
      </c>
      <c r="AU641" s="54"/>
      <c r="AV641" s="54"/>
    </row>
    <row r="642" spans="1:48" s="40" customFormat="1" ht="140" x14ac:dyDescent="0.15">
      <c r="A642" s="302" t="s">
        <v>1259</v>
      </c>
      <c r="B642" s="213" t="s">
        <v>1342</v>
      </c>
      <c r="C642" s="213" t="s">
        <v>1403</v>
      </c>
      <c r="D642" s="172" t="s">
        <v>488</v>
      </c>
      <c r="E642" s="174" t="s">
        <v>489</v>
      </c>
      <c r="F642" s="209" t="s">
        <v>1144</v>
      </c>
      <c r="G642" s="231"/>
      <c r="H642" s="176" t="s">
        <v>56</v>
      </c>
      <c r="I642" s="176" t="s">
        <v>38</v>
      </c>
      <c r="J642" s="177" t="s">
        <v>124</v>
      </c>
      <c r="K642" s="178" t="s">
        <v>421</v>
      </c>
      <c r="L642" s="178" t="s">
        <v>421</v>
      </c>
      <c r="M642" s="178" t="s">
        <v>421</v>
      </c>
      <c r="N642" s="209" t="s">
        <v>1144</v>
      </c>
      <c r="O642" s="177"/>
      <c r="P642" s="429"/>
      <c r="Q642" s="177"/>
      <c r="R642" s="172" t="s">
        <v>1698</v>
      </c>
      <c r="S642" s="466" t="s">
        <v>558</v>
      </c>
      <c r="T642" s="356">
        <v>2546467.2459047735</v>
      </c>
      <c r="U642" s="350">
        <f t="shared" ref="U642" si="86">T642/$G$577</f>
        <v>1.5498887680491623E-2</v>
      </c>
      <c r="V642" s="351">
        <v>2546467.2459047735</v>
      </c>
      <c r="W642" s="371"/>
      <c r="X642" s="351"/>
      <c r="Y642" s="351"/>
      <c r="Z642" s="351"/>
      <c r="AA642" s="358" t="s">
        <v>1450</v>
      </c>
      <c r="AB642" s="270" t="s">
        <v>1450</v>
      </c>
      <c r="AC642" s="354" t="s">
        <v>413</v>
      </c>
      <c r="AD642" s="354" t="s">
        <v>1102</v>
      </c>
      <c r="AE642" s="354" t="s">
        <v>366</v>
      </c>
      <c r="AF642" s="354" t="s">
        <v>2063</v>
      </c>
      <c r="AG642" s="354"/>
      <c r="AH642" s="270" t="s">
        <v>33</v>
      </c>
      <c r="AI642" s="270">
        <v>2021</v>
      </c>
      <c r="AJ642" s="270">
        <v>2022</v>
      </c>
      <c r="AK642" s="270" t="s">
        <v>562</v>
      </c>
      <c r="AL642" s="270" t="s">
        <v>1450</v>
      </c>
      <c r="AM642" s="270" t="s">
        <v>75</v>
      </c>
      <c r="AN642" s="270" t="s">
        <v>561</v>
      </c>
      <c r="AO642" s="270" t="s">
        <v>426</v>
      </c>
      <c r="AP642" s="270" t="s">
        <v>1997</v>
      </c>
      <c r="AQ642" s="354" t="s">
        <v>2068</v>
      </c>
      <c r="AR642" s="354" t="s">
        <v>2617</v>
      </c>
      <c r="AS642" s="356">
        <v>2546467.2459047735</v>
      </c>
      <c r="AT642" s="360"/>
      <c r="AU642" s="54"/>
      <c r="AV642" s="54"/>
    </row>
    <row r="643" spans="1:48" s="40" customFormat="1" ht="140" x14ac:dyDescent="0.15">
      <c r="A643" s="302" t="s">
        <v>1259</v>
      </c>
      <c r="B643" s="213" t="s">
        <v>1342</v>
      </c>
      <c r="C643" s="213" t="s">
        <v>1403</v>
      </c>
      <c r="D643" s="172" t="s">
        <v>488</v>
      </c>
      <c r="E643" s="174" t="s">
        <v>489</v>
      </c>
      <c r="F643" s="209" t="s">
        <v>1144</v>
      </c>
      <c r="G643" s="231"/>
      <c r="H643" s="176" t="s">
        <v>56</v>
      </c>
      <c r="I643" s="176" t="s">
        <v>38</v>
      </c>
      <c r="J643" s="177" t="s">
        <v>124</v>
      </c>
      <c r="K643" s="178" t="s">
        <v>421</v>
      </c>
      <c r="L643" s="178" t="s">
        <v>421</v>
      </c>
      <c r="M643" s="178" t="s">
        <v>421</v>
      </c>
      <c r="N643" s="209" t="s">
        <v>1144</v>
      </c>
      <c r="O643" s="177"/>
      <c r="P643" s="429"/>
      <c r="Q643" s="177"/>
      <c r="R643" s="172" t="s">
        <v>1698</v>
      </c>
      <c r="S643" s="466" t="s">
        <v>2095</v>
      </c>
      <c r="T643" s="356">
        <v>7672502.1796800001</v>
      </c>
      <c r="U643" s="350">
        <f t="shared" si="75"/>
        <v>4.6698126474010955E-2</v>
      </c>
      <c r="V643" s="351"/>
      <c r="W643" s="371"/>
      <c r="X643" s="351"/>
      <c r="Y643" s="351"/>
      <c r="Z643" s="351"/>
      <c r="AA643" s="358" t="s">
        <v>1450</v>
      </c>
      <c r="AB643" s="270"/>
      <c r="AC643" s="354" t="s">
        <v>413</v>
      </c>
      <c r="AD643" s="354" t="s">
        <v>1102</v>
      </c>
      <c r="AE643" s="354" t="s">
        <v>366</v>
      </c>
      <c r="AF643" s="354" t="s">
        <v>2063</v>
      </c>
      <c r="AG643" s="354"/>
      <c r="AH643" s="270" t="s">
        <v>39</v>
      </c>
      <c r="AI643" s="270"/>
      <c r="AJ643" s="270"/>
      <c r="AK643" s="270" t="s">
        <v>1094</v>
      </c>
      <c r="AL643" s="270"/>
      <c r="AM643" s="270" t="s">
        <v>75</v>
      </c>
      <c r="AN643" s="270" t="s">
        <v>561</v>
      </c>
      <c r="AO643" s="270"/>
      <c r="AP643" s="270" t="s">
        <v>1094</v>
      </c>
      <c r="AQ643" s="354"/>
      <c r="AR643" s="354" t="s">
        <v>2617</v>
      </c>
      <c r="AS643" s="356">
        <v>7672502.1796800001</v>
      </c>
      <c r="AT643" s="360" t="s">
        <v>2102</v>
      </c>
      <c r="AU643" s="54"/>
      <c r="AV643" s="54"/>
    </row>
    <row r="644" spans="1:48" s="40" customFormat="1" ht="140" x14ac:dyDescent="0.15">
      <c r="A644" s="302" t="s">
        <v>1259</v>
      </c>
      <c r="B644" s="213" t="s">
        <v>1342</v>
      </c>
      <c r="C644" s="213" t="s">
        <v>1403</v>
      </c>
      <c r="D644" s="172" t="s">
        <v>488</v>
      </c>
      <c r="E644" s="174" t="s">
        <v>489</v>
      </c>
      <c r="F644" s="209" t="s">
        <v>1144</v>
      </c>
      <c r="G644" s="231"/>
      <c r="H644" s="176" t="s">
        <v>56</v>
      </c>
      <c r="I644" s="176" t="s">
        <v>38</v>
      </c>
      <c r="J644" s="177" t="s">
        <v>124</v>
      </c>
      <c r="K644" s="178" t="s">
        <v>421</v>
      </c>
      <c r="L644" s="178" t="s">
        <v>421</v>
      </c>
      <c r="M644" s="178" t="s">
        <v>421</v>
      </c>
      <c r="N644" s="209" t="s">
        <v>1144</v>
      </c>
      <c r="O644" s="177"/>
      <c r="P644" s="429"/>
      <c r="Q644" s="177"/>
      <c r="R644" s="172" t="s">
        <v>1698</v>
      </c>
      <c r="S644" s="466" t="s">
        <v>559</v>
      </c>
      <c r="T644" s="356">
        <v>2852880.7959670243</v>
      </c>
      <c r="U644" s="350">
        <f t="shared" si="75"/>
        <v>1.7363851466628267E-2</v>
      </c>
      <c r="V644" s="351">
        <v>2852880.7959670243</v>
      </c>
      <c r="W644" s="371"/>
      <c r="X644" s="351"/>
      <c r="Y644" s="351"/>
      <c r="Z644" s="351"/>
      <c r="AA644" s="358" t="s">
        <v>1450</v>
      </c>
      <c r="AB644" s="270" t="s">
        <v>1450</v>
      </c>
      <c r="AC644" s="354" t="s">
        <v>413</v>
      </c>
      <c r="AD644" s="354" t="s">
        <v>1102</v>
      </c>
      <c r="AE644" s="354" t="s">
        <v>366</v>
      </c>
      <c r="AF644" s="354" t="s">
        <v>2063</v>
      </c>
      <c r="AG644" s="354"/>
      <c r="AH644" s="270" t="s">
        <v>33</v>
      </c>
      <c r="AI644" s="270">
        <v>2021</v>
      </c>
      <c r="AJ644" s="270">
        <v>2022</v>
      </c>
      <c r="AK644" s="270" t="s">
        <v>562</v>
      </c>
      <c r="AL644" s="270" t="s">
        <v>1450</v>
      </c>
      <c r="AM644" s="270" t="s">
        <v>75</v>
      </c>
      <c r="AN644" s="270" t="s">
        <v>561</v>
      </c>
      <c r="AO644" s="270" t="s">
        <v>426</v>
      </c>
      <c r="AP644" s="270" t="s">
        <v>1997</v>
      </c>
      <c r="AQ644" s="354" t="s">
        <v>2068</v>
      </c>
      <c r="AR644" s="354" t="s">
        <v>2617</v>
      </c>
      <c r="AS644" s="356">
        <v>2852880.7959670243</v>
      </c>
      <c r="AT644" s="360"/>
      <c r="AU644" s="54"/>
      <c r="AV644" s="54"/>
    </row>
    <row r="645" spans="1:48" s="40" customFormat="1" ht="140" x14ac:dyDescent="0.15">
      <c r="A645" s="302" t="s">
        <v>1259</v>
      </c>
      <c r="B645" s="213" t="s">
        <v>1342</v>
      </c>
      <c r="C645" s="213" t="s">
        <v>1403</v>
      </c>
      <c r="D645" s="172" t="s">
        <v>488</v>
      </c>
      <c r="E645" s="174" t="s">
        <v>489</v>
      </c>
      <c r="F645" s="209" t="s">
        <v>1144</v>
      </c>
      <c r="G645" s="231"/>
      <c r="H645" s="176" t="s">
        <v>56</v>
      </c>
      <c r="I645" s="176" t="s">
        <v>38</v>
      </c>
      <c r="J645" s="177" t="s">
        <v>124</v>
      </c>
      <c r="K645" s="178" t="s">
        <v>421</v>
      </c>
      <c r="L645" s="178" t="s">
        <v>421</v>
      </c>
      <c r="M645" s="178" t="s">
        <v>421</v>
      </c>
      <c r="N645" s="209" t="s">
        <v>1144</v>
      </c>
      <c r="O645" s="177"/>
      <c r="P645" s="429"/>
      <c r="Q645" s="177"/>
      <c r="R645" s="172" t="s">
        <v>1698</v>
      </c>
      <c r="S645" s="466" t="s">
        <v>564</v>
      </c>
      <c r="T645" s="356">
        <v>5450446.1189032905</v>
      </c>
      <c r="U645" s="350">
        <f t="shared" si="75"/>
        <v>3.3173743876465552E-2</v>
      </c>
      <c r="V645" s="351">
        <v>5450446.1189032905</v>
      </c>
      <c r="W645" s="371"/>
      <c r="X645" s="351"/>
      <c r="Y645" s="351"/>
      <c r="Z645" s="351"/>
      <c r="AA645" s="358" t="s">
        <v>1450</v>
      </c>
      <c r="AB645" s="270" t="s">
        <v>1450</v>
      </c>
      <c r="AC645" s="354" t="s">
        <v>413</v>
      </c>
      <c r="AD645" s="354" t="s">
        <v>1102</v>
      </c>
      <c r="AE645" s="354" t="s">
        <v>366</v>
      </c>
      <c r="AF645" s="354" t="s">
        <v>2063</v>
      </c>
      <c r="AG645" s="354"/>
      <c r="AH645" s="270" t="s">
        <v>33</v>
      </c>
      <c r="AI645" s="270">
        <v>2021</v>
      </c>
      <c r="AJ645" s="270">
        <v>2022</v>
      </c>
      <c r="AK645" s="270" t="s">
        <v>562</v>
      </c>
      <c r="AL645" s="270" t="s">
        <v>1450</v>
      </c>
      <c r="AM645" s="270" t="s">
        <v>75</v>
      </c>
      <c r="AN645" s="270" t="s">
        <v>561</v>
      </c>
      <c r="AO645" s="270" t="s">
        <v>426</v>
      </c>
      <c r="AP645" s="270" t="s">
        <v>1997</v>
      </c>
      <c r="AQ645" s="354" t="s">
        <v>2068</v>
      </c>
      <c r="AR645" s="354" t="s">
        <v>2617</v>
      </c>
      <c r="AS645" s="356">
        <v>5450446.1189032905</v>
      </c>
      <c r="AT645" s="360"/>
      <c r="AU645" s="54"/>
      <c r="AV645" s="54"/>
    </row>
    <row r="646" spans="1:48" s="40" customFormat="1" ht="140" x14ac:dyDescent="0.15">
      <c r="A646" s="302" t="s">
        <v>1259</v>
      </c>
      <c r="B646" s="213" t="s">
        <v>1342</v>
      </c>
      <c r="C646" s="213" t="s">
        <v>1403</v>
      </c>
      <c r="D646" s="172" t="s">
        <v>488</v>
      </c>
      <c r="E646" s="174" t="s">
        <v>489</v>
      </c>
      <c r="F646" s="209" t="s">
        <v>1144</v>
      </c>
      <c r="G646" s="231"/>
      <c r="H646" s="176" t="s">
        <v>56</v>
      </c>
      <c r="I646" s="176" t="s">
        <v>38</v>
      </c>
      <c r="J646" s="177" t="s">
        <v>124</v>
      </c>
      <c r="K646" s="178" t="s">
        <v>421</v>
      </c>
      <c r="L646" s="178" t="s">
        <v>421</v>
      </c>
      <c r="M646" s="178" t="s">
        <v>421</v>
      </c>
      <c r="N646" s="209" t="s">
        <v>1144</v>
      </c>
      <c r="O646" s="177"/>
      <c r="P646" s="429"/>
      <c r="Q646" s="177"/>
      <c r="R646" s="172" t="s">
        <v>1698</v>
      </c>
      <c r="S646" s="466" t="s">
        <v>565</v>
      </c>
      <c r="T646" s="356">
        <v>227313.35765678561</v>
      </c>
      <c r="U646" s="350">
        <f t="shared" si="75"/>
        <v>1.3835262182397177E-3</v>
      </c>
      <c r="V646" s="351">
        <v>227313.35765678561</v>
      </c>
      <c r="W646" s="371"/>
      <c r="X646" s="351"/>
      <c r="Y646" s="351"/>
      <c r="Z646" s="351"/>
      <c r="AA646" s="358" t="s">
        <v>1450</v>
      </c>
      <c r="AB646" s="270" t="s">
        <v>1450</v>
      </c>
      <c r="AC646" s="354" t="s">
        <v>413</v>
      </c>
      <c r="AD646" s="354" t="s">
        <v>1102</v>
      </c>
      <c r="AE646" s="354" t="s">
        <v>366</v>
      </c>
      <c r="AF646" s="354" t="s">
        <v>2063</v>
      </c>
      <c r="AG646" s="354"/>
      <c r="AH646" s="270" t="s">
        <v>33</v>
      </c>
      <c r="AI646" s="270">
        <v>2021</v>
      </c>
      <c r="AJ646" s="270">
        <v>2022</v>
      </c>
      <c r="AK646" s="270" t="s">
        <v>562</v>
      </c>
      <c r="AL646" s="270" t="s">
        <v>1450</v>
      </c>
      <c r="AM646" s="270" t="s">
        <v>75</v>
      </c>
      <c r="AN646" s="270" t="s">
        <v>583</v>
      </c>
      <c r="AO646" s="270" t="s">
        <v>531</v>
      </c>
      <c r="AP646" s="270" t="s">
        <v>531</v>
      </c>
      <c r="AQ646" s="354" t="s">
        <v>2068</v>
      </c>
      <c r="AR646" s="354" t="s">
        <v>2617</v>
      </c>
      <c r="AS646" s="356">
        <v>227313.35765678561</v>
      </c>
      <c r="AT646" s="360"/>
      <c r="AU646" s="54"/>
      <c r="AV646" s="54"/>
    </row>
    <row r="647" spans="1:48" s="40" customFormat="1" ht="140" x14ac:dyDescent="0.15">
      <c r="A647" s="302" t="s">
        <v>1259</v>
      </c>
      <c r="B647" s="213" t="s">
        <v>1342</v>
      </c>
      <c r="C647" s="213" t="s">
        <v>1403</v>
      </c>
      <c r="D647" s="172" t="s">
        <v>488</v>
      </c>
      <c r="E647" s="174" t="s">
        <v>489</v>
      </c>
      <c r="F647" s="209" t="s">
        <v>1144</v>
      </c>
      <c r="G647" s="231"/>
      <c r="H647" s="176" t="s">
        <v>56</v>
      </c>
      <c r="I647" s="176" t="s">
        <v>38</v>
      </c>
      <c r="J647" s="177" t="s">
        <v>124</v>
      </c>
      <c r="K647" s="178" t="s">
        <v>421</v>
      </c>
      <c r="L647" s="178" t="s">
        <v>421</v>
      </c>
      <c r="M647" s="178" t="s">
        <v>421</v>
      </c>
      <c r="N647" s="209" t="s">
        <v>1144</v>
      </c>
      <c r="O647" s="177"/>
      <c r="P647" s="429"/>
      <c r="Q647" s="177"/>
      <c r="R647" s="172" t="s">
        <v>1698</v>
      </c>
      <c r="S647" s="466" t="s">
        <v>566</v>
      </c>
      <c r="T647" s="356">
        <v>13367949.128423655</v>
      </c>
      <c r="U647" s="350">
        <f t="shared" si="75"/>
        <v>8.1363050081702096E-2</v>
      </c>
      <c r="V647" s="351">
        <v>13367949.128423655</v>
      </c>
      <c r="W647" s="371"/>
      <c r="X647" s="351"/>
      <c r="Y647" s="351"/>
      <c r="Z647" s="351"/>
      <c r="AA647" s="358" t="s">
        <v>1450</v>
      </c>
      <c r="AB647" s="270" t="s">
        <v>1450</v>
      </c>
      <c r="AC647" s="354" t="s">
        <v>413</v>
      </c>
      <c r="AD647" s="354" t="s">
        <v>1102</v>
      </c>
      <c r="AE647" s="354" t="s">
        <v>366</v>
      </c>
      <c r="AF647" s="354" t="s">
        <v>2063</v>
      </c>
      <c r="AG647" s="354"/>
      <c r="AH647" s="270" t="s">
        <v>33</v>
      </c>
      <c r="AI647" s="270">
        <v>2021</v>
      </c>
      <c r="AJ647" s="270">
        <v>2022</v>
      </c>
      <c r="AK647" s="270" t="s">
        <v>562</v>
      </c>
      <c r="AL647" s="270" t="s">
        <v>1450</v>
      </c>
      <c r="AM647" s="270" t="s">
        <v>75</v>
      </c>
      <c r="AN647" s="270" t="s">
        <v>580</v>
      </c>
      <c r="AO647" s="270" t="s">
        <v>426</v>
      </c>
      <c r="AP647" s="270" t="s">
        <v>1996</v>
      </c>
      <c r="AQ647" s="354" t="s">
        <v>2068</v>
      </c>
      <c r="AR647" s="354" t="s">
        <v>2617</v>
      </c>
      <c r="AS647" s="356">
        <v>13367949.128423655</v>
      </c>
      <c r="AT647" s="360"/>
      <c r="AU647" s="54"/>
      <c r="AV647" s="54"/>
    </row>
    <row r="648" spans="1:48" s="40" customFormat="1" ht="140" x14ac:dyDescent="0.15">
      <c r="A648" s="302" t="s">
        <v>1259</v>
      </c>
      <c r="B648" s="213" t="s">
        <v>1342</v>
      </c>
      <c r="C648" s="213" t="s">
        <v>1403</v>
      </c>
      <c r="D648" s="172" t="s">
        <v>488</v>
      </c>
      <c r="E648" s="174" t="s">
        <v>489</v>
      </c>
      <c r="F648" s="209" t="s">
        <v>1144</v>
      </c>
      <c r="G648" s="231"/>
      <c r="H648" s="176" t="s">
        <v>56</v>
      </c>
      <c r="I648" s="176" t="s">
        <v>38</v>
      </c>
      <c r="J648" s="177" t="s">
        <v>124</v>
      </c>
      <c r="K648" s="178" t="s">
        <v>421</v>
      </c>
      <c r="L648" s="178" t="s">
        <v>421</v>
      </c>
      <c r="M648" s="178" t="s">
        <v>421</v>
      </c>
      <c r="N648" s="209" t="s">
        <v>1144</v>
      </c>
      <c r="O648" s="177"/>
      <c r="P648" s="429"/>
      <c r="Q648" s="177"/>
      <c r="R648" s="172" t="s">
        <v>1698</v>
      </c>
      <c r="S648" s="466" t="s">
        <v>567</v>
      </c>
      <c r="T648" s="356">
        <v>35641547.401481137</v>
      </c>
      <c r="U648" s="350">
        <f t="shared" si="75"/>
        <v>0.21692968594936785</v>
      </c>
      <c r="V648" s="351">
        <v>35641547.401481137</v>
      </c>
      <c r="W648" s="371"/>
      <c r="X648" s="351"/>
      <c r="Y648" s="351"/>
      <c r="Z648" s="351"/>
      <c r="AA648" s="358" t="s">
        <v>1450</v>
      </c>
      <c r="AB648" s="270" t="s">
        <v>1450</v>
      </c>
      <c r="AC648" s="354" t="s">
        <v>413</v>
      </c>
      <c r="AD648" s="354" t="s">
        <v>1102</v>
      </c>
      <c r="AE648" s="354" t="s">
        <v>366</v>
      </c>
      <c r="AF648" s="354" t="s">
        <v>2063</v>
      </c>
      <c r="AG648" s="354"/>
      <c r="AH648" s="270" t="s">
        <v>33</v>
      </c>
      <c r="AI648" s="270">
        <v>2021</v>
      </c>
      <c r="AJ648" s="270">
        <v>2022</v>
      </c>
      <c r="AK648" s="270" t="s">
        <v>562</v>
      </c>
      <c r="AL648" s="270" t="s">
        <v>1450</v>
      </c>
      <c r="AM648" s="270" t="s">
        <v>75</v>
      </c>
      <c r="AN648" s="270" t="s">
        <v>561</v>
      </c>
      <c r="AO648" s="270" t="s">
        <v>426</v>
      </c>
      <c r="AP648" s="270" t="s">
        <v>1997</v>
      </c>
      <c r="AQ648" s="354" t="s">
        <v>2068</v>
      </c>
      <c r="AR648" s="354" t="s">
        <v>2617</v>
      </c>
      <c r="AS648" s="356">
        <v>35641547.401481137</v>
      </c>
      <c r="AT648" s="360"/>
      <c r="AU648" s="54"/>
      <c r="AV648" s="54"/>
    </row>
    <row r="649" spans="1:48" s="40" customFormat="1" ht="140" x14ac:dyDescent="0.15">
      <c r="A649" s="302" t="s">
        <v>1259</v>
      </c>
      <c r="B649" s="213" t="s">
        <v>1342</v>
      </c>
      <c r="C649" s="213" t="s">
        <v>1403</v>
      </c>
      <c r="D649" s="172" t="s">
        <v>488</v>
      </c>
      <c r="E649" s="174" t="s">
        <v>489</v>
      </c>
      <c r="F649" s="209" t="s">
        <v>1144</v>
      </c>
      <c r="G649" s="231"/>
      <c r="H649" s="176" t="s">
        <v>56</v>
      </c>
      <c r="I649" s="176" t="s">
        <v>38</v>
      </c>
      <c r="J649" s="177" t="s">
        <v>124</v>
      </c>
      <c r="K649" s="178" t="s">
        <v>421</v>
      </c>
      <c r="L649" s="178" t="s">
        <v>421</v>
      </c>
      <c r="M649" s="178" t="s">
        <v>421</v>
      </c>
      <c r="N649" s="209" t="s">
        <v>1144</v>
      </c>
      <c r="O649" s="177"/>
      <c r="P649" s="429"/>
      <c r="Q649" s="177"/>
      <c r="R649" s="172" t="s">
        <v>1698</v>
      </c>
      <c r="S649" s="466" t="s">
        <v>568</v>
      </c>
      <c r="T649" s="356">
        <v>900799.37904755992</v>
      </c>
      <c r="U649" s="350">
        <f t="shared" si="75"/>
        <v>5.482649902906634E-3</v>
      </c>
      <c r="V649" s="351">
        <v>900799.37904755992</v>
      </c>
      <c r="W649" s="371"/>
      <c r="X649" s="351"/>
      <c r="Y649" s="351"/>
      <c r="Z649" s="351"/>
      <c r="AA649" s="358" t="s">
        <v>1450</v>
      </c>
      <c r="AB649" s="270" t="s">
        <v>1450</v>
      </c>
      <c r="AC649" s="354" t="s">
        <v>413</v>
      </c>
      <c r="AD649" s="354" t="s">
        <v>1102</v>
      </c>
      <c r="AE649" s="354" t="s">
        <v>366</v>
      </c>
      <c r="AF649" s="354" t="s">
        <v>2063</v>
      </c>
      <c r="AG649" s="354"/>
      <c r="AH649" s="270" t="s">
        <v>33</v>
      </c>
      <c r="AI649" s="270">
        <v>2021</v>
      </c>
      <c r="AJ649" s="270">
        <v>2022</v>
      </c>
      <c r="AK649" s="270" t="s">
        <v>562</v>
      </c>
      <c r="AL649" s="270" t="s">
        <v>1450</v>
      </c>
      <c r="AM649" s="270" t="s">
        <v>75</v>
      </c>
      <c r="AN649" s="270" t="s">
        <v>561</v>
      </c>
      <c r="AO649" s="270" t="s">
        <v>426</v>
      </c>
      <c r="AP649" s="270" t="s">
        <v>1997</v>
      </c>
      <c r="AQ649" s="354" t="s">
        <v>2068</v>
      </c>
      <c r="AR649" s="354" t="s">
        <v>2617</v>
      </c>
      <c r="AS649" s="356">
        <v>900799.37904755992</v>
      </c>
      <c r="AT649" s="360"/>
      <c r="AU649" s="54"/>
      <c r="AV649" s="54"/>
    </row>
    <row r="650" spans="1:48" s="40" customFormat="1" ht="140" x14ac:dyDescent="0.15">
      <c r="A650" s="302" t="s">
        <v>1259</v>
      </c>
      <c r="B650" s="213" t="s">
        <v>1342</v>
      </c>
      <c r="C650" s="213" t="s">
        <v>1403</v>
      </c>
      <c r="D650" s="172" t="s">
        <v>488</v>
      </c>
      <c r="E650" s="174" t="s">
        <v>489</v>
      </c>
      <c r="F650" s="209" t="s">
        <v>1144</v>
      </c>
      <c r="G650" s="231"/>
      <c r="H650" s="176" t="s">
        <v>56</v>
      </c>
      <c r="I650" s="176" t="s">
        <v>38</v>
      </c>
      <c r="J650" s="177" t="s">
        <v>124</v>
      </c>
      <c r="K650" s="178" t="s">
        <v>421</v>
      </c>
      <c r="L650" s="178" t="s">
        <v>421</v>
      </c>
      <c r="M650" s="178" t="s">
        <v>421</v>
      </c>
      <c r="N650" s="209" t="s">
        <v>1144</v>
      </c>
      <c r="O650" s="177"/>
      <c r="P650" s="429"/>
      <c r="Q650" s="177"/>
      <c r="R650" s="172" t="s">
        <v>1698</v>
      </c>
      <c r="S650" s="466" t="s">
        <v>939</v>
      </c>
      <c r="T650" s="356">
        <v>7390512.3635745561</v>
      </c>
      <c r="U650" s="350">
        <f t="shared" si="75"/>
        <v>4.4981815968195712E-2</v>
      </c>
      <c r="V650" s="351">
        <v>7390512.3635745561</v>
      </c>
      <c r="W650" s="371"/>
      <c r="X650" s="351"/>
      <c r="Y650" s="351"/>
      <c r="Z650" s="351"/>
      <c r="AA650" s="358" t="s">
        <v>1450</v>
      </c>
      <c r="AB650" s="270" t="s">
        <v>1450</v>
      </c>
      <c r="AC650" s="354" t="s">
        <v>413</v>
      </c>
      <c r="AD650" s="354" t="s">
        <v>1102</v>
      </c>
      <c r="AE650" s="354" t="s">
        <v>366</v>
      </c>
      <c r="AF650" s="354" t="s">
        <v>2063</v>
      </c>
      <c r="AG650" s="354"/>
      <c r="AH650" s="270" t="s">
        <v>33</v>
      </c>
      <c r="AI650" s="270">
        <v>2021</v>
      </c>
      <c r="AJ650" s="270">
        <v>2022</v>
      </c>
      <c r="AK650" s="270" t="s">
        <v>562</v>
      </c>
      <c r="AL650" s="270" t="s">
        <v>1450</v>
      </c>
      <c r="AM650" s="270" t="s">
        <v>75</v>
      </c>
      <c r="AN650" s="270" t="s">
        <v>561</v>
      </c>
      <c r="AO650" s="270" t="s">
        <v>426</v>
      </c>
      <c r="AP650" s="270" t="s">
        <v>1997</v>
      </c>
      <c r="AQ650" s="354" t="s">
        <v>2068</v>
      </c>
      <c r="AR650" s="354" t="s">
        <v>2617</v>
      </c>
      <c r="AS650" s="356">
        <v>7390512.3635745561</v>
      </c>
      <c r="AT650" s="360"/>
      <c r="AU650" s="54"/>
      <c r="AV650" s="54"/>
    </row>
    <row r="651" spans="1:48" s="40" customFormat="1" ht="140" x14ac:dyDescent="0.15">
      <c r="A651" s="302" t="s">
        <v>1259</v>
      </c>
      <c r="B651" s="213" t="s">
        <v>1342</v>
      </c>
      <c r="C651" s="213" t="s">
        <v>1403</v>
      </c>
      <c r="D651" s="172" t="s">
        <v>488</v>
      </c>
      <c r="E651" s="174" t="s">
        <v>489</v>
      </c>
      <c r="F651" s="209" t="s">
        <v>1144</v>
      </c>
      <c r="G651" s="231"/>
      <c r="H651" s="176" t="s">
        <v>56</v>
      </c>
      <c r="I651" s="176" t="s">
        <v>38</v>
      </c>
      <c r="J651" s="177" t="s">
        <v>124</v>
      </c>
      <c r="K651" s="178" t="s">
        <v>421</v>
      </c>
      <c r="L651" s="178" t="s">
        <v>421</v>
      </c>
      <c r="M651" s="178" t="s">
        <v>421</v>
      </c>
      <c r="N651" s="209" t="s">
        <v>1144</v>
      </c>
      <c r="O651" s="177"/>
      <c r="P651" s="429"/>
      <c r="Q651" s="177"/>
      <c r="R651" s="172" t="s">
        <v>1698</v>
      </c>
      <c r="S651" s="466" t="s">
        <v>569</v>
      </c>
      <c r="T651" s="356">
        <v>980257.8576188439</v>
      </c>
      <c r="U651" s="350">
        <f t="shared" si="75"/>
        <v>5.966268153492659E-3</v>
      </c>
      <c r="V651" s="351">
        <v>980257.8576188439</v>
      </c>
      <c r="W651" s="371"/>
      <c r="X651" s="351"/>
      <c r="Y651" s="351"/>
      <c r="Z651" s="351"/>
      <c r="AA651" s="358" t="s">
        <v>1450</v>
      </c>
      <c r="AB651" s="270" t="s">
        <v>1450</v>
      </c>
      <c r="AC651" s="354" t="s">
        <v>413</v>
      </c>
      <c r="AD651" s="354" t="s">
        <v>1102</v>
      </c>
      <c r="AE651" s="354" t="s">
        <v>366</v>
      </c>
      <c r="AF651" s="354" t="s">
        <v>2063</v>
      </c>
      <c r="AG651" s="354"/>
      <c r="AH651" s="270" t="s">
        <v>33</v>
      </c>
      <c r="AI651" s="270">
        <v>2021</v>
      </c>
      <c r="AJ651" s="270">
        <v>2022</v>
      </c>
      <c r="AK651" s="270" t="s">
        <v>562</v>
      </c>
      <c r="AL651" s="270" t="s">
        <v>1450</v>
      </c>
      <c r="AM651" s="270" t="s">
        <v>75</v>
      </c>
      <c r="AN651" s="270" t="s">
        <v>581</v>
      </c>
      <c r="AO651" s="270" t="s">
        <v>531</v>
      </c>
      <c r="AP651" s="270" t="s">
        <v>531</v>
      </c>
      <c r="AQ651" s="354" t="s">
        <v>2068</v>
      </c>
      <c r="AR651" s="354" t="s">
        <v>2617</v>
      </c>
      <c r="AS651" s="356">
        <v>980257.8576188439</v>
      </c>
      <c r="AT651" s="360"/>
      <c r="AU651" s="54"/>
      <c r="AV651" s="54"/>
    </row>
    <row r="652" spans="1:48" s="40" customFormat="1" ht="140" x14ac:dyDescent="0.15">
      <c r="A652" s="302" t="s">
        <v>1259</v>
      </c>
      <c r="B652" s="213" t="s">
        <v>1342</v>
      </c>
      <c r="C652" s="213" t="s">
        <v>1403</v>
      </c>
      <c r="D652" s="172" t="s">
        <v>488</v>
      </c>
      <c r="E652" s="174" t="s">
        <v>489</v>
      </c>
      <c r="F652" s="209" t="s">
        <v>1144</v>
      </c>
      <c r="G652" s="231"/>
      <c r="H652" s="176" t="s">
        <v>56</v>
      </c>
      <c r="I652" s="176" t="s">
        <v>38</v>
      </c>
      <c r="J652" s="177" t="s">
        <v>124</v>
      </c>
      <c r="K652" s="178" t="s">
        <v>421</v>
      </c>
      <c r="L652" s="178" t="s">
        <v>421</v>
      </c>
      <c r="M652" s="178" t="s">
        <v>421</v>
      </c>
      <c r="N652" s="209" t="s">
        <v>1144</v>
      </c>
      <c r="O652" s="177"/>
      <c r="P652" s="429"/>
      <c r="Q652" s="177"/>
      <c r="R652" s="172" t="s">
        <v>1698</v>
      </c>
      <c r="S652" s="466" t="s">
        <v>570</v>
      </c>
      <c r="T652" s="356">
        <v>204830.00009945992</v>
      </c>
      <c r="U652" s="350">
        <f t="shared" si="75"/>
        <v>1.2466828977447347E-3</v>
      </c>
      <c r="V652" s="351">
        <v>204830.00009945992</v>
      </c>
      <c r="W652" s="371"/>
      <c r="X652" s="351"/>
      <c r="Y652" s="351"/>
      <c r="Z652" s="351"/>
      <c r="AA652" s="358" t="s">
        <v>1450</v>
      </c>
      <c r="AB652" s="270" t="s">
        <v>1450</v>
      </c>
      <c r="AC652" s="354" t="s">
        <v>413</v>
      </c>
      <c r="AD652" s="354" t="s">
        <v>1102</v>
      </c>
      <c r="AE652" s="354" t="s">
        <v>366</v>
      </c>
      <c r="AF652" s="354" t="s">
        <v>2063</v>
      </c>
      <c r="AG652" s="354"/>
      <c r="AH652" s="270" t="s">
        <v>33</v>
      </c>
      <c r="AI652" s="270">
        <v>2021</v>
      </c>
      <c r="AJ652" s="270">
        <v>2022</v>
      </c>
      <c r="AK652" s="270" t="s">
        <v>562</v>
      </c>
      <c r="AL652" s="270" t="s">
        <v>1450</v>
      </c>
      <c r="AM652" s="270" t="s">
        <v>75</v>
      </c>
      <c r="AN652" s="270" t="s">
        <v>581</v>
      </c>
      <c r="AO652" s="270" t="s">
        <v>531</v>
      </c>
      <c r="AP652" s="270" t="s">
        <v>531</v>
      </c>
      <c r="AQ652" s="354" t="s">
        <v>2068</v>
      </c>
      <c r="AR652" s="354" t="s">
        <v>2617</v>
      </c>
      <c r="AS652" s="356">
        <v>204830.00009945992</v>
      </c>
      <c r="AT652" s="360"/>
      <c r="AU652" s="54"/>
      <c r="AV652" s="54"/>
    </row>
    <row r="653" spans="1:48" s="40" customFormat="1" ht="140" x14ac:dyDescent="0.15">
      <c r="A653" s="302" t="s">
        <v>1259</v>
      </c>
      <c r="B653" s="213" t="s">
        <v>1342</v>
      </c>
      <c r="C653" s="213" t="s">
        <v>1403</v>
      </c>
      <c r="D653" s="172" t="s">
        <v>488</v>
      </c>
      <c r="E653" s="174" t="s">
        <v>489</v>
      </c>
      <c r="F653" s="209" t="s">
        <v>1144</v>
      </c>
      <c r="G653" s="231"/>
      <c r="H653" s="176" t="s">
        <v>56</v>
      </c>
      <c r="I653" s="176" t="s">
        <v>38</v>
      </c>
      <c r="J653" s="177" t="s">
        <v>124</v>
      </c>
      <c r="K653" s="178" t="s">
        <v>421</v>
      </c>
      <c r="L653" s="178" t="s">
        <v>421</v>
      </c>
      <c r="M653" s="178" t="s">
        <v>421</v>
      </c>
      <c r="N653" s="209" t="s">
        <v>1144</v>
      </c>
      <c r="O653" s="177"/>
      <c r="P653" s="429"/>
      <c r="Q653" s="177"/>
      <c r="R653" s="172" t="s">
        <v>1698</v>
      </c>
      <c r="S653" s="466" t="s">
        <v>571</v>
      </c>
      <c r="T653" s="356">
        <f>SUM(V653:Z653)</f>
        <v>7721880.67223843</v>
      </c>
      <c r="U653" s="350">
        <f t="shared" ref="U653:U655" si="87">T653/$G$577</f>
        <v>4.6998665077531525E-2</v>
      </c>
      <c r="V653" s="351">
        <v>1929948.9086984305</v>
      </c>
      <c r="W653" s="371"/>
      <c r="X653" s="351"/>
      <c r="Y653" s="351">
        <v>993477.50735999993</v>
      </c>
      <c r="Z653" s="351">
        <v>4798454.2561799996</v>
      </c>
      <c r="AA653" s="358" t="s">
        <v>1450</v>
      </c>
      <c r="AB653" s="270" t="s">
        <v>1450</v>
      </c>
      <c r="AC653" s="354" t="s">
        <v>413</v>
      </c>
      <c r="AD653" s="354" t="s">
        <v>1102</v>
      </c>
      <c r="AE653" s="354" t="s">
        <v>366</v>
      </c>
      <c r="AF653" s="354" t="s">
        <v>2063</v>
      </c>
      <c r="AG653" s="354"/>
      <c r="AH653" s="270" t="s">
        <v>35</v>
      </c>
      <c r="AI653" s="270">
        <v>2021</v>
      </c>
      <c r="AJ653" s="270">
        <v>2026</v>
      </c>
      <c r="AK653" s="270" t="s">
        <v>2599</v>
      </c>
      <c r="AL653" s="270" t="s">
        <v>1450</v>
      </c>
      <c r="AM653" s="270" t="s">
        <v>75</v>
      </c>
      <c r="AN653" s="270" t="s">
        <v>561</v>
      </c>
      <c r="AO653" s="270" t="s">
        <v>426</v>
      </c>
      <c r="AP653" s="270" t="s">
        <v>1997</v>
      </c>
      <c r="AQ653" s="354" t="s">
        <v>2068</v>
      </c>
      <c r="AR653" s="354" t="s">
        <v>2617</v>
      </c>
      <c r="AS653" s="356">
        <v>7721880.67223843</v>
      </c>
      <c r="AT653" s="360" t="s">
        <v>2346</v>
      </c>
      <c r="AU653" s="54"/>
      <c r="AV653" s="54"/>
    </row>
    <row r="654" spans="1:48" s="40" customFormat="1" ht="140" x14ac:dyDescent="0.15">
      <c r="A654" s="302" t="s">
        <v>1259</v>
      </c>
      <c r="B654" s="213" t="s">
        <v>1342</v>
      </c>
      <c r="C654" s="213" t="s">
        <v>1403</v>
      </c>
      <c r="D654" s="172" t="s">
        <v>488</v>
      </c>
      <c r="E654" s="174" t="s">
        <v>489</v>
      </c>
      <c r="F654" s="209" t="s">
        <v>1144</v>
      </c>
      <c r="G654" s="231"/>
      <c r="H654" s="176" t="s">
        <v>56</v>
      </c>
      <c r="I654" s="176" t="s">
        <v>38</v>
      </c>
      <c r="J654" s="177" t="s">
        <v>124</v>
      </c>
      <c r="K654" s="178" t="s">
        <v>421</v>
      </c>
      <c r="L654" s="178" t="s">
        <v>421</v>
      </c>
      <c r="M654" s="178" t="s">
        <v>421</v>
      </c>
      <c r="N654" s="209" t="s">
        <v>1144</v>
      </c>
      <c r="O654" s="177"/>
      <c r="P654" s="429"/>
      <c r="Q654" s="177"/>
      <c r="R654" s="172" t="s">
        <v>1698</v>
      </c>
      <c r="S654" s="466" t="s">
        <v>2359</v>
      </c>
      <c r="T654" s="356">
        <f>SUM(V654:Z654)</f>
        <v>1058842.83024</v>
      </c>
      <c r="U654" s="350">
        <f t="shared" si="87"/>
        <v>6.4445698736457701E-3</v>
      </c>
      <c r="V654" s="351"/>
      <c r="W654" s="371"/>
      <c r="X654" s="351"/>
      <c r="Y654" s="351">
        <v>419125.15398</v>
      </c>
      <c r="Z654" s="351">
        <v>639717.67625999998</v>
      </c>
      <c r="AA654" s="358" t="s">
        <v>1450</v>
      </c>
      <c r="AB654" s="270" t="s">
        <v>1450</v>
      </c>
      <c r="AC654" s="354" t="s">
        <v>413</v>
      </c>
      <c r="AD654" s="354" t="s">
        <v>1102</v>
      </c>
      <c r="AE654" s="354" t="s">
        <v>2360</v>
      </c>
      <c r="AF654" s="354" t="s">
        <v>2062</v>
      </c>
      <c r="AG654" s="354"/>
      <c r="AH654" s="270" t="s">
        <v>35</v>
      </c>
      <c r="AI654" s="270">
        <v>2023</v>
      </c>
      <c r="AJ654" s="270">
        <v>2026</v>
      </c>
      <c r="AK654" s="270" t="s">
        <v>2361</v>
      </c>
      <c r="AL654" s="270" t="s">
        <v>1450</v>
      </c>
      <c r="AM654" s="270" t="s">
        <v>75</v>
      </c>
      <c r="AN654" s="270" t="s">
        <v>2140</v>
      </c>
      <c r="AO654" s="270" t="s">
        <v>426</v>
      </c>
      <c r="AP654" s="270" t="s">
        <v>1997</v>
      </c>
      <c r="AQ654" s="354" t="s">
        <v>2068</v>
      </c>
      <c r="AR654" s="354" t="s">
        <v>2617</v>
      </c>
      <c r="AS654" s="356">
        <v>1058842.83024</v>
      </c>
      <c r="AT654" s="360" t="s">
        <v>2362</v>
      </c>
      <c r="AU654" s="54"/>
      <c r="AV654" s="54"/>
    </row>
    <row r="655" spans="1:48" s="40" customFormat="1" ht="140" x14ac:dyDescent="0.15">
      <c r="A655" s="302" t="s">
        <v>1259</v>
      </c>
      <c r="B655" s="213" t="s">
        <v>1342</v>
      </c>
      <c r="C655" s="213" t="s">
        <v>1403</v>
      </c>
      <c r="D655" s="172" t="s">
        <v>488</v>
      </c>
      <c r="E655" s="174" t="s">
        <v>489</v>
      </c>
      <c r="F655" s="209" t="s">
        <v>1144</v>
      </c>
      <c r="G655" s="231"/>
      <c r="H655" s="176" t="s">
        <v>56</v>
      </c>
      <c r="I655" s="176" t="s">
        <v>38</v>
      </c>
      <c r="J655" s="177" t="s">
        <v>124</v>
      </c>
      <c r="K655" s="178" t="s">
        <v>421</v>
      </c>
      <c r="L655" s="178" t="s">
        <v>421</v>
      </c>
      <c r="M655" s="178" t="s">
        <v>421</v>
      </c>
      <c r="N655" s="209" t="s">
        <v>1144</v>
      </c>
      <c r="O655" s="177"/>
      <c r="P655" s="429"/>
      <c r="Q655" s="177"/>
      <c r="R655" s="172" t="s">
        <v>1698</v>
      </c>
      <c r="S655" s="466" t="s">
        <v>2363</v>
      </c>
      <c r="T655" s="356">
        <f>SUM(V655:Z655)</f>
        <v>1058045.274</v>
      </c>
      <c r="U655" s="350">
        <f t="shared" si="87"/>
        <v>6.4397156055995127E-3</v>
      </c>
      <c r="V655" s="351"/>
      <c r="W655" s="371"/>
      <c r="X655" s="351"/>
      <c r="Y655" s="351">
        <v>460386.06432</v>
      </c>
      <c r="Z655" s="351">
        <v>597659.20967999997</v>
      </c>
      <c r="AA655" s="358" t="s">
        <v>1450</v>
      </c>
      <c r="AB655" s="270" t="s">
        <v>1450</v>
      </c>
      <c r="AC655" s="354" t="s">
        <v>413</v>
      </c>
      <c r="AD655" s="354" t="s">
        <v>1102</v>
      </c>
      <c r="AE655" s="354" t="s">
        <v>2360</v>
      </c>
      <c r="AF655" s="354" t="s">
        <v>2062</v>
      </c>
      <c r="AG655" s="354"/>
      <c r="AH655" s="270" t="s">
        <v>35</v>
      </c>
      <c r="AI655" s="270">
        <v>2023</v>
      </c>
      <c r="AJ655" s="270">
        <v>2026</v>
      </c>
      <c r="AK655" s="270" t="s">
        <v>2361</v>
      </c>
      <c r="AL655" s="270" t="s">
        <v>1450</v>
      </c>
      <c r="AM655" s="270" t="s">
        <v>75</v>
      </c>
      <c r="AN655" s="270" t="s">
        <v>2140</v>
      </c>
      <c r="AO655" s="270" t="s">
        <v>426</v>
      </c>
      <c r="AP655" s="270" t="s">
        <v>1997</v>
      </c>
      <c r="AQ655" s="354" t="s">
        <v>2068</v>
      </c>
      <c r="AR655" s="354" t="s">
        <v>2617</v>
      </c>
      <c r="AS655" s="356">
        <v>1058045.274</v>
      </c>
      <c r="AT655" s="360" t="s">
        <v>2362</v>
      </c>
      <c r="AU655" s="54"/>
      <c r="AV655" s="54"/>
    </row>
    <row r="656" spans="1:48" s="40" customFormat="1" ht="140" x14ac:dyDescent="0.15">
      <c r="A656" s="302" t="s">
        <v>1259</v>
      </c>
      <c r="B656" s="213" t="s">
        <v>1342</v>
      </c>
      <c r="C656" s="213" t="s">
        <v>1403</v>
      </c>
      <c r="D656" s="172" t="s">
        <v>488</v>
      </c>
      <c r="E656" s="174" t="s">
        <v>489</v>
      </c>
      <c r="F656" s="209" t="s">
        <v>1144</v>
      </c>
      <c r="G656" s="231"/>
      <c r="H656" s="176" t="s">
        <v>56</v>
      </c>
      <c r="I656" s="176" t="s">
        <v>38</v>
      </c>
      <c r="J656" s="177" t="s">
        <v>124</v>
      </c>
      <c r="K656" s="178" t="s">
        <v>421</v>
      </c>
      <c r="L656" s="178" t="s">
        <v>421</v>
      </c>
      <c r="M656" s="178" t="s">
        <v>421</v>
      </c>
      <c r="N656" s="209" t="s">
        <v>1144</v>
      </c>
      <c r="O656" s="177"/>
      <c r="P656" s="429"/>
      <c r="Q656" s="177"/>
      <c r="R656" s="172" t="s">
        <v>1698</v>
      </c>
      <c r="S656" s="466" t="s">
        <v>2420</v>
      </c>
      <c r="T656" s="356">
        <f>SUM(V656:Z656)</f>
        <v>21385</v>
      </c>
      <c r="U656" s="350">
        <f t="shared" si="75"/>
        <v>1.3015824710894706E-4</v>
      </c>
      <c r="V656" s="351">
        <v>21385</v>
      </c>
      <c r="W656" s="371"/>
      <c r="X656" s="351"/>
      <c r="Y656" s="351"/>
      <c r="Z656" s="351"/>
      <c r="AA656" s="358" t="s">
        <v>1450</v>
      </c>
      <c r="AB656" s="270" t="s">
        <v>1450</v>
      </c>
      <c r="AC656" s="354" t="s">
        <v>413</v>
      </c>
      <c r="AD656" s="354" t="s">
        <v>1102</v>
      </c>
      <c r="AE656" s="354" t="s">
        <v>1003</v>
      </c>
      <c r="AF656" s="354" t="s">
        <v>2065</v>
      </c>
      <c r="AG656" s="354"/>
      <c r="AH656" s="270" t="s">
        <v>37</v>
      </c>
      <c r="AI656" s="270" t="s">
        <v>2017</v>
      </c>
      <c r="AJ656" s="270">
        <v>2021</v>
      </c>
      <c r="AK656" s="270" t="s">
        <v>2421</v>
      </c>
      <c r="AL656" s="270" t="s">
        <v>1450</v>
      </c>
      <c r="AM656" s="270" t="s">
        <v>75</v>
      </c>
      <c r="AN656" s="270" t="s">
        <v>2422</v>
      </c>
      <c r="AO656" s="270" t="s">
        <v>426</v>
      </c>
      <c r="AP656" s="270" t="s">
        <v>1997</v>
      </c>
      <c r="AQ656" s="354" t="s">
        <v>2068</v>
      </c>
      <c r="AR656" s="354" t="s">
        <v>2617</v>
      </c>
      <c r="AS656" s="356">
        <v>64155</v>
      </c>
      <c r="AT656" s="360" t="s">
        <v>2423</v>
      </c>
      <c r="AU656" s="54"/>
      <c r="AV656" s="54"/>
    </row>
    <row r="657" spans="1:48" s="40" customFormat="1" ht="140" x14ac:dyDescent="0.15">
      <c r="A657" s="302" t="s">
        <v>1259</v>
      </c>
      <c r="B657" s="213" t="s">
        <v>1342</v>
      </c>
      <c r="C657" s="213" t="s">
        <v>1403</v>
      </c>
      <c r="D657" s="172" t="s">
        <v>488</v>
      </c>
      <c r="E657" s="174" t="s">
        <v>489</v>
      </c>
      <c r="F657" s="209" t="s">
        <v>1144</v>
      </c>
      <c r="G657" s="231"/>
      <c r="H657" s="176" t="s">
        <v>56</v>
      </c>
      <c r="I657" s="176" t="s">
        <v>38</v>
      </c>
      <c r="J657" s="177" t="s">
        <v>124</v>
      </c>
      <c r="K657" s="178" t="s">
        <v>421</v>
      </c>
      <c r="L657" s="178" t="s">
        <v>421</v>
      </c>
      <c r="M657" s="178" t="s">
        <v>421</v>
      </c>
      <c r="N657" s="209" t="s">
        <v>1144</v>
      </c>
      <c r="O657" s="177"/>
      <c r="P657" s="429"/>
      <c r="Q657" s="177"/>
      <c r="R657" s="172" t="s">
        <v>1698</v>
      </c>
      <c r="S657" s="466" t="s">
        <v>572</v>
      </c>
      <c r="T657" s="356">
        <v>2306997.2150125373</v>
      </c>
      <c r="U657" s="350">
        <f t="shared" ref="U657" si="88">T657/$G$577</f>
        <v>1.4041370754793288E-2</v>
      </c>
      <c r="V657" s="351">
        <v>2306997.2150125373</v>
      </c>
      <c r="W657" s="371"/>
      <c r="X657" s="351"/>
      <c r="Y657" s="351"/>
      <c r="Z657" s="351"/>
      <c r="AA657" s="358" t="s">
        <v>1450</v>
      </c>
      <c r="AB657" s="270" t="s">
        <v>1450</v>
      </c>
      <c r="AC657" s="354" t="s">
        <v>413</v>
      </c>
      <c r="AD657" s="354" t="s">
        <v>1102</v>
      </c>
      <c r="AE657" s="354" t="s">
        <v>366</v>
      </c>
      <c r="AF657" s="354" t="s">
        <v>2063</v>
      </c>
      <c r="AG657" s="354"/>
      <c r="AH657" s="270" t="s">
        <v>33</v>
      </c>
      <c r="AI657" s="270">
        <v>2021</v>
      </c>
      <c r="AJ657" s="270">
        <v>2022</v>
      </c>
      <c r="AK657" s="270" t="s">
        <v>562</v>
      </c>
      <c r="AL657" s="270" t="s">
        <v>1450</v>
      </c>
      <c r="AM657" s="270" t="s">
        <v>75</v>
      </c>
      <c r="AN657" s="270" t="s">
        <v>561</v>
      </c>
      <c r="AO657" s="270" t="s">
        <v>426</v>
      </c>
      <c r="AP657" s="270" t="s">
        <v>1997</v>
      </c>
      <c r="AQ657" s="354" t="s">
        <v>2068</v>
      </c>
      <c r="AR657" s="354" t="s">
        <v>2617</v>
      </c>
      <c r="AS657" s="356">
        <v>2306997.2150125373</v>
      </c>
      <c r="AT657" s="360"/>
      <c r="AU657" s="54"/>
      <c r="AV657" s="54"/>
    </row>
    <row r="658" spans="1:48" s="40" customFormat="1" ht="140" x14ac:dyDescent="0.15">
      <c r="A658" s="302" t="s">
        <v>1259</v>
      </c>
      <c r="B658" s="213" t="s">
        <v>1342</v>
      </c>
      <c r="C658" s="213" t="s">
        <v>1403</v>
      </c>
      <c r="D658" s="172" t="s">
        <v>488</v>
      </c>
      <c r="E658" s="174" t="s">
        <v>489</v>
      </c>
      <c r="F658" s="209" t="s">
        <v>1144</v>
      </c>
      <c r="G658" s="231"/>
      <c r="H658" s="176" t="s">
        <v>56</v>
      </c>
      <c r="I658" s="176" t="s">
        <v>38</v>
      </c>
      <c r="J658" s="177" t="s">
        <v>124</v>
      </c>
      <c r="K658" s="178" t="s">
        <v>421</v>
      </c>
      <c r="L658" s="178" t="s">
        <v>421</v>
      </c>
      <c r="M658" s="178" t="s">
        <v>421</v>
      </c>
      <c r="N658" s="209" t="s">
        <v>1144</v>
      </c>
      <c r="O658" s="177"/>
      <c r="P658" s="429"/>
      <c r="Q658" s="177"/>
      <c r="R658" s="172" t="s">
        <v>1698</v>
      </c>
      <c r="S658" s="466" t="s">
        <v>2099</v>
      </c>
      <c r="T658" s="356">
        <v>20475000</v>
      </c>
      <c r="U658" s="350">
        <f t="shared" si="75"/>
        <v>0.12461959829580037</v>
      </c>
      <c r="V658" s="351"/>
      <c r="W658" s="371"/>
      <c r="X658" s="351"/>
      <c r="Y658" s="351"/>
      <c r="Z658" s="351"/>
      <c r="AA658" s="358" t="s">
        <v>1450</v>
      </c>
      <c r="AB658" s="270" t="s">
        <v>1450</v>
      </c>
      <c r="AC658" s="354" t="s">
        <v>413</v>
      </c>
      <c r="AD658" s="354" t="s">
        <v>1102</v>
      </c>
      <c r="AE658" s="354" t="s">
        <v>366</v>
      </c>
      <c r="AF658" s="354" t="s">
        <v>2063</v>
      </c>
      <c r="AG658" s="354"/>
      <c r="AH658" s="270" t="s">
        <v>39</v>
      </c>
      <c r="AI658" s="270"/>
      <c r="AJ658" s="270"/>
      <c r="AK658" s="270" t="s">
        <v>1094</v>
      </c>
      <c r="AL658" s="270" t="s">
        <v>1445</v>
      </c>
      <c r="AM658" s="270" t="s">
        <v>75</v>
      </c>
      <c r="AN658" s="270"/>
      <c r="AO658" s="270"/>
      <c r="AP658" s="270" t="s">
        <v>1094</v>
      </c>
      <c r="AQ658" s="354" t="s">
        <v>2068</v>
      </c>
      <c r="AR658" s="354" t="s">
        <v>2617</v>
      </c>
      <c r="AS658" s="356">
        <v>20475000</v>
      </c>
      <c r="AT658" s="360" t="s">
        <v>2104</v>
      </c>
      <c r="AU658" s="54"/>
      <c r="AV658" s="54"/>
    </row>
    <row r="659" spans="1:48" s="40" customFormat="1" ht="140" x14ac:dyDescent="0.15">
      <c r="A659" s="302" t="s">
        <v>1259</v>
      </c>
      <c r="B659" s="213" t="s">
        <v>1342</v>
      </c>
      <c r="C659" s="213" t="s">
        <v>1403</v>
      </c>
      <c r="D659" s="172" t="s">
        <v>488</v>
      </c>
      <c r="E659" s="174" t="s">
        <v>489</v>
      </c>
      <c r="F659" s="209" t="s">
        <v>1144</v>
      </c>
      <c r="G659" s="231"/>
      <c r="H659" s="176" t="s">
        <v>56</v>
      </c>
      <c r="I659" s="176" t="s">
        <v>38</v>
      </c>
      <c r="J659" s="177" t="s">
        <v>124</v>
      </c>
      <c r="K659" s="178" t="s">
        <v>421</v>
      </c>
      <c r="L659" s="178" t="s">
        <v>421</v>
      </c>
      <c r="M659" s="178" t="s">
        <v>421</v>
      </c>
      <c r="N659" s="209" t="s">
        <v>1144</v>
      </c>
      <c r="O659" s="177"/>
      <c r="P659" s="429"/>
      <c r="Q659" s="177"/>
      <c r="R659" s="172" t="s">
        <v>1698</v>
      </c>
      <c r="S659" s="466" t="s">
        <v>573</v>
      </c>
      <c r="T659" s="356">
        <v>933510.79469958728</v>
      </c>
      <c r="U659" s="350">
        <f t="shared" si="75"/>
        <v>5.6817455550796552E-3</v>
      </c>
      <c r="V659" s="351">
        <v>933510.79469958728</v>
      </c>
      <c r="W659" s="371"/>
      <c r="X659" s="351"/>
      <c r="Y659" s="351"/>
      <c r="Z659" s="351"/>
      <c r="AA659" s="358" t="s">
        <v>1450</v>
      </c>
      <c r="AB659" s="270" t="s">
        <v>1450</v>
      </c>
      <c r="AC659" s="354" t="s">
        <v>413</v>
      </c>
      <c r="AD659" s="354" t="s">
        <v>1102</v>
      </c>
      <c r="AE659" s="354" t="s">
        <v>366</v>
      </c>
      <c r="AF659" s="354" t="s">
        <v>2063</v>
      </c>
      <c r="AG659" s="354"/>
      <c r="AH659" s="270" t="s">
        <v>33</v>
      </c>
      <c r="AI659" s="270">
        <v>2021</v>
      </c>
      <c r="AJ659" s="270">
        <v>2022</v>
      </c>
      <c r="AK659" s="270" t="s">
        <v>562</v>
      </c>
      <c r="AL659" s="270" t="s">
        <v>1450</v>
      </c>
      <c r="AM659" s="270" t="s">
        <v>75</v>
      </c>
      <c r="AN659" s="270" t="s">
        <v>561</v>
      </c>
      <c r="AO659" s="270" t="s">
        <v>426</v>
      </c>
      <c r="AP659" s="270" t="s">
        <v>1997</v>
      </c>
      <c r="AQ659" s="354" t="s">
        <v>2068</v>
      </c>
      <c r="AR659" s="354" t="s">
        <v>2617</v>
      </c>
      <c r="AS659" s="356">
        <v>933510.79469958728</v>
      </c>
      <c r="AT659" s="360"/>
      <c r="AU659" s="54"/>
      <c r="AV659" s="54"/>
    </row>
    <row r="660" spans="1:48" s="40" customFormat="1" ht="140" x14ac:dyDescent="0.15">
      <c r="A660" s="302" t="s">
        <v>1259</v>
      </c>
      <c r="B660" s="213" t="s">
        <v>1342</v>
      </c>
      <c r="C660" s="213" t="s">
        <v>1403</v>
      </c>
      <c r="D660" s="172" t="s">
        <v>488</v>
      </c>
      <c r="E660" s="174" t="s">
        <v>489</v>
      </c>
      <c r="F660" s="209" t="s">
        <v>1144</v>
      </c>
      <c r="G660" s="231"/>
      <c r="H660" s="176" t="s">
        <v>56</v>
      </c>
      <c r="I660" s="176" t="s">
        <v>38</v>
      </c>
      <c r="J660" s="177" t="s">
        <v>124</v>
      </c>
      <c r="K660" s="178" t="s">
        <v>421</v>
      </c>
      <c r="L660" s="178" t="s">
        <v>421</v>
      </c>
      <c r="M660" s="178" t="s">
        <v>421</v>
      </c>
      <c r="N660" s="209" t="s">
        <v>1144</v>
      </c>
      <c r="O660" s="177"/>
      <c r="P660" s="429"/>
      <c r="Q660" s="177"/>
      <c r="R660" s="172" t="s">
        <v>1698</v>
      </c>
      <c r="S660" s="466" t="s">
        <v>574</v>
      </c>
      <c r="T660" s="356">
        <v>3242775.5976440655</v>
      </c>
      <c r="U660" s="350">
        <f t="shared" si="75"/>
        <v>1.9736917818892669E-2</v>
      </c>
      <c r="V660" s="351">
        <v>3242775.5976440655</v>
      </c>
      <c r="W660" s="371"/>
      <c r="X660" s="351"/>
      <c r="Y660" s="351"/>
      <c r="Z660" s="351"/>
      <c r="AA660" s="358" t="s">
        <v>1450</v>
      </c>
      <c r="AB660" s="270" t="s">
        <v>1450</v>
      </c>
      <c r="AC660" s="354" t="s">
        <v>413</v>
      </c>
      <c r="AD660" s="354" t="s">
        <v>1102</v>
      </c>
      <c r="AE660" s="354" t="s">
        <v>366</v>
      </c>
      <c r="AF660" s="354" t="s">
        <v>2063</v>
      </c>
      <c r="AG660" s="354"/>
      <c r="AH660" s="270" t="s">
        <v>33</v>
      </c>
      <c r="AI660" s="270">
        <v>2021</v>
      </c>
      <c r="AJ660" s="270">
        <v>2022</v>
      </c>
      <c r="AK660" s="270" t="s">
        <v>562</v>
      </c>
      <c r="AL660" s="270" t="s">
        <v>1450</v>
      </c>
      <c r="AM660" s="270" t="s">
        <v>75</v>
      </c>
      <c r="AN660" s="270" t="s">
        <v>582</v>
      </c>
      <c r="AO660" s="270" t="s">
        <v>531</v>
      </c>
      <c r="AP660" s="270" t="s">
        <v>531</v>
      </c>
      <c r="AQ660" s="354" t="s">
        <v>2068</v>
      </c>
      <c r="AR660" s="354" t="s">
        <v>2617</v>
      </c>
      <c r="AS660" s="356">
        <v>3242775.5976440655</v>
      </c>
      <c r="AT660" s="360"/>
      <c r="AU660" s="54"/>
      <c r="AV660" s="54"/>
    </row>
    <row r="661" spans="1:48" s="40" customFormat="1" ht="140" x14ac:dyDescent="0.15">
      <c r="A661" s="302" t="s">
        <v>1259</v>
      </c>
      <c r="B661" s="213" t="s">
        <v>1342</v>
      </c>
      <c r="C661" s="213" t="s">
        <v>1403</v>
      </c>
      <c r="D661" s="172" t="s">
        <v>488</v>
      </c>
      <c r="E661" s="174" t="s">
        <v>489</v>
      </c>
      <c r="F661" s="209" t="s">
        <v>1144</v>
      </c>
      <c r="G661" s="231"/>
      <c r="H661" s="176" t="s">
        <v>56</v>
      </c>
      <c r="I661" s="176" t="s">
        <v>38</v>
      </c>
      <c r="J661" s="177" t="s">
        <v>124</v>
      </c>
      <c r="K661" s="178" t="s">
        <v>421</v>
      </c>
      <c r="L661" s="178" t="s">
        <v>421</v>
      </c>
      <c r="M661" s="178" t="s">
        <v>421</v>
      </c>
      <c r="N661" s="209" t="s">
        <v>1144</v>
      </c>
      <c r="O661" s="177"/>
      <c r="P661" s="429"/>
      <c r="Q661" s="177"/>
      <c r="R661" s="172" t="s">
        <v>1698</v>
      </c>
      <c r="S661" s="466" t="s">
        <v>575</v>
      </c>
      <c r="T661" s="356">
        <v>935084.49399723171</v>
      </c>
      <c r="U661" s="350">
        <f t="shared" si="75"/>
        <v>5.691323761395202E-3</v>
      </c>
      <c r="V661" s="351">
        <v>935084.49399723171</v>
      </c>
      <c r="W661" s="371"/>
      <c r="X661" s="351"/>
      <c r="Y661" s="351"/>
      <c r="Z661" s="351"/>
      <c r="AA661" s="358" t="s">
        <v>1450</v>
      </c>
      <c r="AB661" s="270" t="s">
        <v>1450</v>
      </c>
      <c r="AC661" s="354" t="s">
        <v>413</v>
      </c>
      <c r="AD661" s="354" t="s">
        <v>1102</v>
      </c>
      <c r="AE661" s="354" t="s">
        <v>366</v>
      </c>
      <c r="AF661" s="354" t="s">
        <v>2063</v>
      </c>
      <c r="AG661" s="354"/>
      <c r="AH661" s="270" t="s">
        <v>33</v>
      </c>
      <c r="AI661" s="270">
        <v>2021</v>
      </c>
      <c r="AJ661" s="270">
        <v>2022</v>
      </c>
      <c r="AK661" s="270" t="s">
        <v>562</v>
      </c>
      <c r="AL661" s="270" t="s">
        <v>1450</v>
      </c>
      <c r="AM661" s="270" t="s">
        <v>75</v>
      </c>
      <c r="AN661" s="270" t="s">
        <v>581</v>
      </c>
      <c r="AO661" s="270" t="s">
        <v>531</v>
      </c>
      <c r="AP661" s="270" t="s">
        <v>531</v>
      </c>
      <c r="AQ661" s="354" t="s">
        <v>2068</v>
      </c>
      <c r="AR661" s="354" t="s">
        <v>2617</v>
      </c>
      <c r="AS661" s="356">
        <v>935084.49399723171</v>
      </c>
      <c r="AT661" s="360"/>
      <c r="AU661" s="54"/>
      <c r="AV661" s="54"/>
    </row>
    <row r="662" spans="1:48" s="40" customFormat="1" ht="140" x14ac:dyDescent="0.15">
      <c r="A662" s="302" t="s">
        <v>1259</v>
      </c>
      <c r="B662" s="213" t="s">
        <v>1342</v>
      </c>
      <c r="C662" s="213" t="s">
        <v>1403</v>
      </c>
      <c r="D662" s="172" t="s">
        <v>488</v>
      </c>
      <c r="E662" s="174" t="s">
        <v>489</v>
      </c>
      <c r="F662" s="209" t="s">
        <v>1144</v>
      </c>
      <c r="G662" s="231"/>
      <c r="H662" s="176" t="s">
        <v>56</v>
      </c>
      <c r="I662" s="176" t="s">
        <v>38</v>
      </c>
      <c r="J662" s="177" t="s">
        <v>124</v>
      </c>
      <c r="K662" s="178" t="s">
        <v>421</v>
      </c>
      <c r="L662" s="178" t="s">
        <v>421</v>
      </c>
      <c r="M662" s="178" t="s">
        <v>421</v>
      </c>
      <c r="N662" s="209" t="s">
        <v>1144</v>
      </c>
      <c r="O662" s="177"/>
      <c r="P662" s="429"/>
      <c r="Q662" s="177"/>
      <c r="R662" s="172" t="s">
        <v>1698</v>
      </c>
      <c r="S662" s="466" t="s">
        <v>584</v>
      </c>
      <c r="T662" s="356">
        <v>3526158.3501136913</v>
      </c>
      <c r="U662" s="350">
        <f t="shared" si="75"/>
        <v>2.1461706330576331E-2</v>
      </c>
      <c r="V662" s="351">
        <v>3526158.3501136913</v>
      </c>
      <c r="W662" s="371"/>
      <c r="X662" s="351"/>
      <c r="Y662" s="351"/>
      <c r="Z662" s="351"/>
      <c r="AA662" s="358" t="s">
        <v>1450</v>
      </c>
      <c r="AB662" s="270" t="s">
        <v>1450</v>
      </c>
      <c r="AC662" s="354" t="s">
        <v>413</v>
      </c>
      <c r="AD662" s="354" t="s">
        <v>1102</v>
      </c>
      <c r="AE662" s="354" t="s">
        <v>366</v>
      </c>
      <c r="AF662" s="354" t="s">
        <v>2063</v>
      </c>
      <c r="AG662" s="354"/>
      <c r="AH662" s="270" t="s">
        <v>33</v>
      </c>
      <c r="AI662" s="270">
        <v>2021</v>
      </c>
      <c r="AJ662" s="270">
        <v>2022</v>
      </c>
      <c r="AK662" s="270" t="s">
        <v>562</v>
      </c>
      <c r="AL662" s="270" t="s">
        <v>1450</v>
      </c>
      <c r="AM662" s="270" t="s">
        <v>75</v>
      </c>
      <c r="AN662" s="270" t="s">
        <v>581</v>
      </c>
      <c r="AO662" s="270" t="s">
        <v>531</v>
      </c>
      <c r="AP662" s="270" t="s">
        <v>531</v>
      </c>
      <c r="AQ662" s="354" t="s">
        <v>2068</v>
      </c>
      <c r="AR662" s="354" t="s">
        <v>2617</v>
      </c>
      <c r="AS662" s="356">
        <v>3526158.3501136913</v>
      </c>
      <c r="AT662" s="360"/>
      <c r="AU662" s="54"/>
      <c r="AV662" s="54"/>
    </row>
    <row r="663" spans="1:48" s="40" customFormat="1" ht="140" x14ac:dyDescent="0.15">
      <c r="A663" s="302" t="s">
        <v>1259</v>
      </c>
      <c r="B663" s="213" t="s">
        <v>1342</v>
      </c>
      <c r="C663" s="213" t="s">
        <v>1403</v>
      </c>
      <c r="D663" s="172" t="s">
        <v>488</v>
      </c>
      <c r="E663" s="174" t="s">
        <v>489</v>
      </c>
      <c r="F663" s="209" t="s">
        <v>1144</v>
      </c>
      <c r="G663" s="231"/>
      <c r="H663" s="176" t="s">
        <v>56</v>
      </c>
      <c r="I663" s="176" t="s">
        <v>38</v>
      </c>
      <c r="J663" s="177" t="s">
        <v>124</v>
      </c>
      <c r="K663" s="178" t="s">
        <v>421</v>
      </c>
      <c r="L663" s="178" t="s">
        <v>421</v>
      </c>
      <c r="M663" s="178" t="s">
        <v>421</v>
      </c>
      <c r="N663" s="209" t="s">
        <v>1144</v>
      </c>
      <c r="O663" s="177"/>
      <c r="P663" s="429"/>
      <c r="Q663" s="177"/>
      <c r="R663" s="172" t="s">
        <v>1698</v>
      </c>
      <c r="S663" s="466" t="s">
        <v>585</v>
      </c>
      <c r="T663" s="356">
        <v>1321629.460357531</v>
      </c>
      <c r="U663" s="350">
        <f t="shared" si="75"/>
        <v>8.0440015846471764E-3</v>
      </c>
      <c r="V663" s="351">
        <v>1321629.460357531</v>
      </c>
      <c r="W663" s="371"/>
      <c r="X663" s="351"/>
      <c r="Y663" s="351"/>
      <c r="Z663" s="351"/>
      <c r="AA663" s="358" t="s">
        <v>1450</v>
      </c>
      <c r="AB663" s="270" t="s">
        <v>1450</v>
      </c>
      <c r="AC663" s="354" t="s">
        <v>413</v>
      </c>
      <c r="AD663" s="354" t="s">
        <v>1102</v>
      </c>
      <c r="AE663" s="354" t="s">
        <v>366</v>
      </c>
      <c r="AF663" s="354" t="s">
        <v>2063</v>
      </c>
      <c r="AG663" s="354"/>
      <c r="AH663" s="270" t="s">
        <v>33</v>
      </c>
      <c r="AI663" s="270">
        <v>2021</v>
      </c>
      <c r="AJ663" s="270">
        <v>2022</v>
      </c>
      <c r="AK663" s="270" t="s">
        <v>562</v>
      </c>
      <c r="AL663" s="270" t="s">
        <v>1450</v>
      </c>
      <c r="AM663" s="270" t="s">
        <v>75</v>
      </c>
      <c r="AN663" s="270" t="s">
        <v>581</v>
      </c>
      <c r="AO663" s="270" t="s">
        <v>531</v>
      </c>
      <c r="AP663" s="270" t="s">
        <v>531</v>
      </c>
      <c r="AQ663" s="354" t="s">
        <v>2068</v>
      </c>
      <c r="AR663" s="354" t="s">
        <v>2617</v>
      </c>
      <c r="AS663" s="356">
        <v>1321629.460357531</v>
      </c>
      <c r="AT663" s="360"/>
      <c r="AU663" s="54"/>
      <c r="AV663" s="54"/>
    </row>
    <row r="664" spans="1:48" s="40" customFormat="1" ht="140" x14ac:dyDescent="0.15">
      <c r="A664" s="302" t="s">
        <v>1259</v>
      </c>
      <c r="B664" s="213" t="s">
        <v>1342</v>
      </c>
      <c r="C664" s="213" t="s">
        <v>1403</v>
      </c>
      <c r="D664" s="172" t="s">
        <v>488</v>
      </c>
      <c r="E664" s="174" t="s">
        <v>489</v>
      </c>
      <c r="F664" s="209" t="s">
        <v>1144</v>
      </c>
      <c r="G664" s="231"/>
      <c r="H664" s="176" t="s">
        <v>56</v>
      </c>
      <c r="I664" s="176" t="s">
        <v>38</v>
      </c>
      <c r="J664" s="177" t="s">
        <v>124</v>
      </c>
      <c r="K664" s="178" t="s">
        <v>421</v>
      </c>
      <c r="L664" s="178" t="s">
        <v>421</v>
      </c>
      <c r="M664" s="178" t="s">
        <v>421</v>
      </c>
      <c r="N664" s="209" t="s">
        <v>1144</v>
      </c>
      <c r="O664" s="177"/>
      <c r="P664" s="429"/>
      <c r="Q664" s="177"/>
      <c r="R664" s="172" t="s">
        <v>1698</v>
      </c>
      <c r="S664" s="466" t="s">
        <v>586</v>
      </c>
      <c r="T664" s="356">
        <v>1752063.1668112066</v>
      </c>
      <c r="U664" s="350">
        <f t="shared" si="75"/>
        <v>1.0663805032326272E-2</v>
      </c>
      <c r="V664" s="351">
        <v>1752063.1668112066</v>
      </c>
      <c r="W664" s="371"/>
      <c r="X664" s="351"/>
      <c r="Y664" s="351"/>
      <c r="Z664" s="351"/>
      <c r="AA664" s="358" t="s">
        <v>1450</v>
      </c>
      <c r="AB664" s="270" t="s">
        <v>1450</v>
      </c>
      <c r="AC664" s="354" t="s">
        <v>413</v>
      </c>
      <c r="AD664" s="354" t="s">
        <v>1102</v>
      </c>
      <c r="AE664" s="354" t="s">
        <v>366</v>
      </c>
      <c r="AF664" s="354" t="s">
        <v>2063</v>
      </c>
      <c r="AG664" s="354"/>
      <c r="AH664" s="270" t="s">
        <v>33</v>
      </c>
      <c r="AI664" s="270">
        <v>2021</v>
      </c>
      <c r="AJ664" s="270">
        <v>2022</v>
      </c>
      <c r="AK664" s="270" t="s">
        <v>562</v>
      </c>
      <c r="AL664" s="270" t="s">
        <v>1450</v>
      </c>
      <c r="AM664" s="270" t="s">
        <v>75</v>
      </c>
      <c r="AN664" s="270" t="s">
        <v>581</v>
      </c>
      <c r="AO664" s="270" t="s">
        <v>531</v>
      </c>
      <c r="AP664" s="270" t="s">
        <v>531</v>
      </c>
      <c r="AQ664" s="354" t="s">
        <v>2068</v>
      </c>
      <c r="AR664" s="354" t="s">
        <v>2617</v>
      </c>
      <c r="AS664" s="356">
        <v>1752063.1668112066</v>
      </c>
      <c r="AT664" s="360"/>
      <c r="AU664" s="54"/>
      <c r="AV664" s="54"/>
    </row>
    <row r="665" spans="1:48" s="40" customFormat="1" ht="140" x14ac:dyDescent="0.15">
      <c r="A665" s="302" t="s">
        <v>1259</v>
      </c>
      <c r="B665" s="213" t="s">
        <v>1342</v>
      </c>
      <c r="C665" s="213" t="s">
        <v>1403</v>
      </c>
      <c r="D665" s="172" t="s">
        <v>488</v>
      </c>
      <c r="E665" s="174" t="s">
        <v>489</v>
      </c>
      <c r="F665" s="209" t="s">
        <v>1144</v>
      </c>
      <c r="G665" s="231"/>
      <c r="H665" s="176" t="s">
        <v>56</v>
      </c>
      <c r="I665" s="176" t="s">
        <v>38</v>
      </c>
      <c r="J665" s="177" t="s">
        <v>124</v>
      </c>
      <c r="K665" s="178" t="s">
        <v>421</v>
      </c>
      <c r="L665" s="178" t="s">
        <v>421</v>
      </c>
      <c r="M665" s="178" t="s">
        <v>421</v>
      </c>
      <c r="N665" s="209" t="s">
        <v>1144</v>
      </c>
      <c r="O665" s="177"/>
      <c r="P665" s="429"/>
      <c r="Q665" s="177"/>
      <c r="R665" s="172" t="s">
        <v>1698</v>
      </c>
      <c r="S665" s="466" t="s">
        <v>587</v>
      </c>
      <c r="T665" s="356">
        <v>2292085.1646067668</v>
      </c>
      <c r="U665" s="350">
        <f t="shared" ref="U665" si="89">T665/$G$577</f>
        <v>1.3950609644593832E-2</v>
      </c>
      <c r="V665" s="351">
        <v>2292085.1646067668</v>
      </c>
      <c r="W665" s="371"/>
      <c r="X665" s="351"/>
      <c r="Y665" s="351"/>
      <c r="Z665" s="351"/>
      <c r="AA665" s="358" t="s">
        <v>1450</v>
      </c>
      <c r="AB665" s="270" t="s">
        <v>1450</v>
      </c>
      <c r="AC665" s="354" t="s">
        <v>413</v>
      </c>
      <c r="AD665" s="354" t="s">
        <v>1102</v>
      </c>
      <c r="AE665" s="354" t="s">
        <v>366</v>
      </c>
      <c r="AF665" s="354" t="s">
        <v>2063</v>
      </c>
      <c r="AG665" s="354"/>
      <c r="AH665" s="270" t="s">
        <v>33</v>
      </c>
      <c r="AI665" s="270">
        <v>2021</v>
      </c>
      <c r="AJ665" s="270">
        <v>2022</v>
      </c>
      <c r="AK665" s="270" t="s">
        <v>562</v>
      </c>
      <c r="AL665" s="270" t="s">
        <v>1450</v>
      </c>
      <c r="AM665" s="270" t="s">
        <v>75</v>
      </c>
      <c r="AN665" s="270" t="s">
        <v>591</v>
      </c>
      <c r="AO665" s="270" t="s">
        <v>426</v>
      </c>
      <c r="AP665" s="270" t="s">
        <v>1996</v>
      </c>
      <c r="AQ665" s="354" t="s">
        <v>2068</v>
      </c>
      <c r="AR665" s="354" t="s">
        <v>2617</v>
      </c>
      <c r="AS665" s="356">
        <v>2292085.1646067668</v>
      </c>
      <c r="AT665" s="360"/>
      <c r="AU665" s="54"/>
      <c r="AV665" s="54"/>
    </row>
    <row r="666" spans="1:48" s="40" customFormat="1" ht="140" x14ac:dyDescent="0.15">
      <c r="A666" s="302" t="s">
        <v>1259</v>
      </c>
      <c r="B666" s="213" t="s">
        <v>1342</v>
      </c>
      <c r="C666" s="213" t="s">
        <v>1403</v>
      </c>
      <c r="D666" s="172" t="s">
        <v>488</v>
      </c>
      <c r="E666" s="174" t="s">
        <v>489</v>
      </c>
      <c r="F666" s="209" t="s">
        <v>1144</v>
      </c>
      <c r="G666" s="231"/>
      <c r="H666" s="176" t="s">
        <v>56</v>
      </c>
      <c r="I666" s="176" t="s">
        <v>38</v>
      </c>
      <c r="J666" s="177" t="s">
        <v>124</v>
      </c>
      <c r="K666" s="178" t="s">
        <v>421</v>
      </c>
      <c r="L666" s="178" t="s">
        <v>421</v>
      </c>
      <c r="M666" s="178" t="s">
        <v>421</v>
      </c>
      <c r="N666" s="209" t="s">
        <v>1144</v>
      </c>
      <c r="O666" s="177"/>
      <c r="P666" s="429"/>
      <c r="Q666" s="177"/>
      <c r="R666" s="172" t="s">
        <v>1698</v>
      </c>
      <c r="S666" s="466" t="s">
        <v>2101</v>
      </c>
      <c r="T666" s="356">
        <v>14742000</v>
      </c>
      <c r="U666" s="350">
        <f t="shared" si="75"/>
        <v>8.9726110772976264E-2</v>
      </c>
      <c r="V666" s="351"/>
      <c r="W666" s="371"/>
      <c r="X666" s="351"/>
      <c r="Y666" s="351"/>
      <c r="Z666" s="351"/>
      <c r="AA666" s="358"/>
      <c r="AB666" s="270"/>
      <c r="AC666" s="354" t="s">
        <v>413</v>
      </c>
      <c r="AD666" s="354" t="s">
        <v>1102</v>
      </c>
      <c r="AE666" s="354" t="s">
        <v>366</v>
      </c>
      <c r="AF666" s="354" t="s">
        <v>2063</v>
      </c>
      <c r="AG666" s="354"/>
      <c r="AH666" s="270" t="s">
        <v>39</v>
      </c>
      <c r="AI666" s="270"/>
      <c r="AJ666" s="270"/>
      <c r="AK666" s="270" t="s">
        <v>1094</v>
      </c>
      <c r="AL666" s="270" t="s">
        <v>1446</v>
      </c>
      <c r="AM666" s="270" t="s">
        <v>75</v>
      </c>
      <c r="AN666" s="270"/>
      <c r="AO666" s="270"/>
      <c r="AP666" s="270" t="s">
        <v>1094</v>
      </c>
      <c r="AQ666" s="354" t="s">
        <v>2068</v>
      </c>
      <c r="AR666" s="354" t="s">
        <v>2617</v>
      </c>
      <c r="AS666" s="356">
        <v>14742000</v>
      </c>
      <c r="AT666" s="360" t="s">
        <v>2105</v>
      </c>
      <c r="AU666" s="54"/>
      <c r="AV666" s="54"/>
    </row>
    <row r="667" spans="1:48" s="40" customFormat="1" ht="140" x14ac:dyDescent="0.15">
      <c r="A667" s="302" t="s">
        <v>1259</v>
      </c>
      <c r="B667" s="213" t="s">
        <v>1342</v>
      </c>
      <c r="C667" s="213" t="s">
        <v>1403</v>
      </c>
      <c r="D667" s="172" t="s">
        <v>488</v>
      </c>
      <c r="E667" s="174" t="s">
        <v>489</v>
      </c>
      <c r="F667" s="209" t="s">
        <v>1144</v>
      </c>
      <c r="G667" s="231"/>
      <c r="H667" s="176" t="s">
        <v>56</v>
      </c>
      <c r="I667" s="176" t="s">
        <v>38</v>
      </c>
      <c r="J667" s="177" t="s">
        <v>124</v>
      </c>
      <c r="K667" s="178" t="s">
        <v>421</v>
      </c>
      <c r="L667" s="178" t="s">
        <v>421</v>
      </c>
      <c r="M667" s="178" t="s">
        <v>421</v>
      </c>
      <c r="N667" s="209" t="s">
        <v>1144</v>
      </c>
      <c r="O667" s="177"/>
      <c r="P667" s="429"/>
      <c r="Q667" s="177"/>
      <c r="R667" s="172" t="s">
        <v>1698</v>
      </c>
      <c r="S667" s="466" t="s">
        <v>588</v>
      </c>
      <c r="T667" s="356">
        <v>177123.40122871631</v>
      </c>
      <c r="U667" s="350">
        <f t="shared" ref="U667:U686" si="90">T667/$G$577</f>
        <v>1.0780486988966299E-3</v>
      </c>
      <c r="V667" s="351">
        <v>177123.40122871631</v>
      </c>
      <c r="W667" s="371"/>
      <c r="X667" s="351"/>
      <c r="Y667" s="351"/>
      <c r="Z667" s="351"/>
      <c r="AA667" s="358" t="s">
        <v>1450</v>
      </c>
      <c r="AB667" s="270" t="s">
        <v>1450</v>
      </c>
      <c r="AC667" s="354" t="s">
        <v>413</v>
      </c>
      <c r="AD667" s="354" t="s">
        <v>1102</v>
      </c>
      <c r="AE667" s="354" t="s">
        <v>366</v>
      </c>
      <c r="AF667" s="354" t="s">
        <v>2063</v>
      </c>
      <c r="AG667" s="354"/>
      <c r="AH667" s="270" t="s">
        <v>33</v>
      </c>
      <c r="AI667" s="270">
        <v>2021</v>
      </c>
      <c r="AJ667" s="270">
        <v>2022</v>
      </c>
      <c r="AK667" s="270" t="s">
        <v>562</v>
      </c>
      <c r="AL667" s="270" t="s">
        <v>1450</v>
      </c>
      <c r="AM667" s="270" t="s">
        <v>75</v>
      </c>
      <c r="AN667" s="270" t="s">
        <v>592</v>
      </c>
      <c r="AO667" s="270" t="s">
        <v>426</v>
      </c>
      <c r="AP667" s="270" t="s">
        <v>1997</v>
      </c>
      <c r="AQ667" s="354" t="s">
        <v>2068</v>
      </c>
      <c r="AR667" s="354" t="s">
        <v>2617</v>
      </c>
      <c r="AS667" s="356">
        <v>177123.40122871631</v>
      </c>
      <c r="AT667" s="360"/>
      <c r="AU667" s="54"/>
      <c r="AV667" s="54"/>
    </row>
    <row r="668" spans="1:48" s="40" customFormat="1" ht="140" x14ac:dyDescent="0.15">
      <c r="A668" s="302" t="s">
        <v>1259</v>
      </c>
      <c r="B668" s="213" t="s">
        <v>1342</v>
      </c>
      <c r="C668" s="213" t="s">
        <v>1403</v>
      </c>
      <c r="D668" s="172" t="s">
        <v>488</v>
      </c>
      <c r="E668" s="174" t="s">
        <v>489</v>
      </c>
      <c r="F668" s="209" t="s">
        <v>1144</v>
      </c>
      <c r="G668" s="231"/>
      <c r="H668" s="176" t="s">
        <v>56</v>
      </c>
      <c r="I668" s="176" t="s">
        <v>38</v>
      </c>
      <c r="J668" s="177" t="s">
        <v>124</v>
      </c>
      <c r="K668" s="178" t="s">
        <v>421</v>
      </c>
      <c r="L668" s="178" t="s">
        <v>421</v>
      </c>
      <c r="M668" s="178" t="s">
        <v>421</v>
      </c>
      <c r="N668" s="209" t="s">
        <v>1144</v>
      </c>
      <c r="O668" s="177"/>
      <c r="P668" s="429"/>
      <c r="Q668" s="177"/>
      <c r="R668" s="172" t="s">
        <v>1698</v>
      </c>
      <c r="S668" s="466" t="s">
        <v>589</v>
      </c>
      <c r="T668" s="356">
        <v>1239891.0417642852</v>
      </c>
      <c r="U668" s="350">
        <f t="shared" si="90"/>
        <v>7.5465066449439148E-3</v>
      </c>
      <c r="V668" s="351">
        <v>1239891.0417642852</v>
      </c>
      <c r="W668" s="371"/>
      <c r="X668" s="351"/>
      <c r="Y668" s="351"/>
      <c r="Z668" s="351"/>
      <c r="AA668" s="358" t="s">
        <v>1450</v>
      </c>
      <c r="AB668" s="270" t="s">
        <v>1450</v>
      </c>
      <c r="AC668" s="354" t="s">
        <v>413</v>
      </c>
      <c r="AD668" s="354" t="s">
        <v>1102</v>
      </c>
      <c r="AE668" s="354" t="s">
        <v>366</v>
      </c>
      <c r="AF668" s="354" t="s">
        <v>2063</v>
      </c>
      <c r="AG668" s="354"/>
      <c r="AH668" s="270" t="s">
        <v>33</v>
      </c>
      <c r="AI668" s="270">
        <v>2021</v>
      </c>
      <c r="AJ668" s="270">
        <v>2022</v>
      </c>
      <c r="AK668" s="270" t="s">
        <v>562</v>
      </c>
      <c r="AL668" s="270" t="s">
        <v>1450</v>
      </c>
      <c r="AM668" s="270" t="s">
        <v>74</v>
      </c>
      <c r="AN668" s="270" t="s">
        <v>581</v>
      </c>
      <c r="AO668" s="270" t="s">
        <v>531</v>
      </c>
      <c r="AP668" s="270" t="s">
        <v>531</v>
      </c>
      <c r="AQ668" s="354" t="s">
        <v>2003</v>
      </c>
      <c r="AR668" s="354" t="s">
        <v>2617</v>
      </c>
      <c r="AS668" s="356">
        <v>1239891.0417642852</v>
      </c>
      <c r="AT668" s="360"/>
      <c r="AU668" s="54"/>
      <c r="AV668" s="54"/>
    </row>
    <row r="669" spans="1:48" s="40" customFormat="1" ht="140" x14ac:dyDescent="0.15">
      <c r="A669" s="302" t="s">
        <v>1259</v>
      </c>
      <c r="B669" s="213" t="s">
        <v>1342</v>
      </c>
      <c r="C669" s="213" t="s">
        <v>1403</v>
      </c>
      <c r="D669" s="172" t="s">
        <v>488</v>
      </c>
      <c r="E669" s="174" t="s">
        <v>489</v>
      </c>
      <c r="F669" s="209" t="s">
        <v>1144</v>
      </c>
      <c r="G669" s="231"/>
      <c r="H669" s="176" t="s">
        <v>56</v>
      </c>
      <c r="I669" s="176" t="s">
        <v>38</v>
      </c>
      <c r="J669" s="177" t="s">
        <v>124</v>
      </c>
      <c r="K669" s="178" t="s">
        <v>421</v>
      </c>
      <c r="L669" s="178" t="s">
        <v>421</v>
      </c>
      <c r="M669" s="178" t="s">
        <v>421</v>
      </c>
      <c r="N669" s="209" t="s">
        <v>1144</v>
      </c>
      <c r="O669" s="177"/>
      <c r="P669" s="429"/>
      <c r="Q669" s="177"/>
      <c r="R669" s="172" t="s">
        <v>1698</v>
      </c>
      <c r="S669" s="466" t="s">
        <v>590</v>
      </c>
      <c r="T669" s="356">
        <v>1239891.0417642852</v>
      </c>
      <c r="U669" s="350">
        <f t="shared" si="90"/>
        <v>7.5465066449439148E-3</v>
      </c>
      <c r="V669" s="351">
        <v>1239891.0417642852</v>
      </c>
      <c r="W669" s="371"/>
      <c r="X669" s="351"/>
      <c r="Y669" s="351"/>
      <c r="Z669" s="351"/>
      <c r="AA669" s="358" t="s">
        <v>1450</v>
      </c>
      <c r="AB669" s="270" t="s">
        <v>1450</v>
      </c>
      <c r="AC669" s="354" t="s">
        <v>413</v>
      </c>
      <c r="AD669" s="354" t="s">
        <v>1102</v>
      </c>
      <c r="AE669" s="354" t="s">
        <v>366</v>
      </c>
      <c r="AF669" s="354" t="s">
        <v>2063</v>
      </c>
      <c r="AG669" s="354"/>
      <c r="AH669" s="270" t="s">
        <v>33</v>
      </c>
      <c r="AI669" s="270">
        <v>2021</v>
      </c>
      <c r="AJ669" s="270">
        <v>2022</v>
      </c>
      <c r="AK669" s="270" t="s">
        <v>562</v>
      </c>
      <c r="AL669" s="270" t="s">
        <v>1450</v>
      </c>
      <c r="AM669" s="270" t="s">
        <v>74</v>
      </c>
      <c r="AN669" s="270" t="s">
        <v>581</v>
      </c>
      <c r="AO669" s="270" t="s">
        <v>531</v>
      </c>
      <c r="AP669" s="270" t="s">
        <v>531</v>
      </c>
      <c r="AQ669" s="354" t="s">
        <v>2003</v>
      </c>
      <c r="AR669" s="354" t="s">
        <v>2617</v>
      </c>
      <c r="AS669" s="356">
        <v>1239891.0417642852</v>
      </c>
      <c r="AT669" s="360"/>
      <c r="AU669" s="54"/>
      <c r="AV669" s="54"/>
    </row>
    <row r="670" spans="1:48" s="40" customFormat="1" ht="140" x14ac:dyDescent="0.15">
      <c r="A670" s="302" t="s">
        <v>1259</v>
      </c>
      <c r="B670" s="213" t="s">
        <v>1342</v>
      </c>
      <c r="C670" s="213" t="s">
        <v>1403</v>
      </c>
      <c r="D670" s="172" t="s">
        <v>488</v>
      </c>
      <c r="E670" s="174" t="s">
        <v>489</v>
      </c>
      <c r="F670" s="209" t="s">
        <v>1144</v>
      </c>
      <c r="G670" s="231"/>
      <c r="H670" s="176" t="s">
        <v>56</v>
      </c>
      <c r="I670" s="176" t="s">
        <v>38</v>
      </c>
      <c r="J670" s="177" t="s">
        <v>124</v>
      </c>
      <c r="K670" s="178" t="s">
        <v>421</v>
      </c>
      <c r="L670" s="178" t="s">
        <v>421</v>
      </c>
      <c r="M670" s="178" t="s">
        <v>421</v>
      </c>
      <c r="N670" s="209" t="s">
        <v>1144</v>
      </c>
      <c r="O670" s="177"/>
      <c r="P670" s="429"/>
      <c r="Q670" s="177"/>
      <c r="R670" s="172" t="s">
        <v>1698</v>
      </c>
      <c r="S670" s="466" t="s">
        <v>593</v>
      </c>
      <c r="T670" s="356">
        <v>548413.9657140245</v>
      </c>
      <c r="U670" s="350">
        <f t="shared" si="90"/>
        <v>3.3378817146319201E-3</v>
      </c>
      <c r="V670" s="351">
        <v>548413.9657140245</v>
      </c>
      <c r="W670" s="371"/>
      <c r="X670" s="351"/>
      <c r="Y670" s="351"/>
      <c r="Z670" s="351"/>
      <c r="AA670" s="358" t="s">
        <v>1450</v>
      </c>
      <c r="AB670" s="270" t="s">
        <v>1450</v>
      </c>
      <c r="AC670" s="354" t="s">
        <v>413</v>
      </c>
      <c r="AD670" s="354" t="s">
        <v>1102</v>
      </c>
      <c r="AE670" s="354" t="s">
        <v>366</v>
      </c>
      <c r="AF670" s="354" t="s">
        <v>2063</v>
      </c>
      <c r="AG670" s="354"/>
      <c r="AH670" s="270" t="s">
        <v>33</v>
      </c>
      <c r="AI670" s="270">
        <v>2021</v>
      </c>
      <c r="AJ670" s="270">
        <v>2022</v>
      </c>
      <c r="AK670" s="270" t="s">
        <v>562</v>
      </c>
      <c r="AL670" s="270" t="s">
        <v>1450</v>
      </c>
      <c r="AM670" s="270" t="s">
        <v>74</v>
      </c>
      <c r="AN670" s="270" t="s">
        <v>598</v>
      </c>
      <c r="AO670" s="270" t="s">
        <v>426</v>
      </c>
      <c r="AP670" s="270" t="s">
        <v>1997</v>
      </c>
      <c r="AQ670" s="354" t="s">
        <v>2003</v>
      </c>
      <c r="AR670" s="354" t="s">
        <v>2617</v>
      </c>
      <c r="AS670" s="356">
        <v>548413.9657140245</v>
      </c>
      <c r="AT670" s="360"/>
      <c r="AU670" s="54"/>
      <c r="AV670" s="54"/>
    </row>
    <row r="671" spans="1:48" s="40" customFormat="1" ht="140" x14ac:dyDescent="0.15">
      <c r="A671" s="302" t="s">
        <v>1259</v>
      </c>
      <c r="B671" s="213" t="s">
        <v>1342</v>
      </c>
      <c r="C671" s="213" t="s">
        <v>1403</v>
      </c>
      <c r="D671" s="172" t="s">
        <v>488</v>
      </c>
      <c r="E671" s="174" t="s">
        <v>489</v>
      </c>
      <c r="F671" s="209" t="s">
        <v>1144</v>
      </c>
      <c r="G671" s="231"/>
      <c r="H671" s="176" t="s">
        <v>56</v>
      </c>
      <c r="I671" s="176" t="s">
        <v>38</v>
      </c>
      <c r="J671" s="177" t="s">
        <v>124</v>
      </c>
      <c r="K671" s="178" t="s">
        <v>421</v>
      </c>
      <c r="L671" s="178" t="s">
        <v>421</v>
      </c>
      <c r="M671" s="178" t="s">
        <v>421</v>
      </c>
      <c r="N671" s="209" t="s">
        <v>1144</v>
      </c>
      <c r="O671" s="177"/>
      <c r="P671" s="429"/>
      <c r="Q671" s="177"/>
      <c r="R671" s="172" t="s">
        <v>1698</v>
      </c>
      <c r="S671" s="466" t="s">
        <v>594</v>
      </c>
      <c r="T671" s="356">
        <v>447695.02178518521</v>
      </c>
      <c r="U671" s="350">
        <f t="shared" si="90"/>
        <v>2.7248631879804334E-3</v>
      </c>
      <c r="V671" s="351">
        <v>447695.02178518521</v>
      </c>
      <c r="W671" s="371"/>
      <c r="X671" s="351"/>
      <c r="Y671" s="351"/>
      <c r="Z671" s="351"/>
      <c r="AA671" s="358" t="s">
        <v>1450</v>
      </c>
      <c r="AB671" s="270" t="s">
        <v>1450</v>
      </c>
      <c r="AC671" s="354" t="s">
        <v>413</v>
      </c>
      <c r="AD671" s="354" t="s">
        <v>1102</v>
      </c>
      <c r="AE671" s="354" t="s">
        <v>366</v>
      </c>
      <c r="AF671" s="354" t="s">
        <v>2063</v>
      </c>
      <c r="AG671" s="354"/>
      <c r="AH671" s="270" t="s">
        <v>33</v>
      </c>
      <c r="AI671" s="270">
        <v>2021</v>
      </c>
      <c r="AJ671" s="270">
        <v>2022</v>
      </c>
      <c r="AK671" s="270" t="s">
        <v>562</v>
      </c>
      <c r="AL671" s="270" t="s">
        <v>1450</v>
      </c>
      <c r="AM671" s="270" t="s">
        <v>74</v>
      </c>
      <c r="AN671" s="270" t="s">
        <v>598</v>
      </c>
      <c r="AO671" s="270" t="s">
        <v>426</v>
      </c>
      <c r="AP671" s="270" t="s">
        <v>1997</v>
      </c>
      <c r="AQ671" s="354" t="s">
        <v>2003</v>
      </c>
      <c r="AR671" s="354" t="s">
        <v>2617</v>
      </c>
      <c r="AS671" s="356">
        <v>447695.02178518521</v>
      </c>
      <c r="AT671" s="360"/>
      <c r="AU671" s="54"/>
      <c r="AV671" s="54"/>
    </row>
    <row r="672" spans="1:48" s="40" customFormat="1" ht="140" x14ac:dyDescent="0.15">
      <c r="A672" s="302" t="s">
        <v>1259</v>
      </c>
      <c r="B672" s="213" t="s">
        <v>1342</v>
      </c>
      <c r="C672" s="213" t="s">
        <v>1403</v>
      </c>
      <c r="D672" s="172" t="s">
        <v>488</v>
      </c>
      <c r="E672" s="174" t="s">
        <v>489</v>
      </c>
      <c r="F672" s="209" t="s">
        <v>1144</v>
      </c>
      <c r="G672" s="231"/>
      <c r="H672" s="176" t="s">
        <v>56</v>
      </c>
      <c r="I672" s="176" t="s">
        <v>38</v>
      </c>
      <c r="J672" s="177" t="s">
        <v>124</v>
      </c>
      <c r="K672" s="178" t="s">
        <v>421</v>
      </c>
      <c r="L672" s="178" t="s">
        <v>421</v>
      </c>
      <c r="M672" s="178" t="s">
        <v>421</v>
      </c>
      <c r="N672" s="209" t="s">
        <v>1144</v>
      </c>
      <c r="O672" s="177"/>
      <c r="P672" s="429"/>
      <c r="Q672" s="177"/>
      <c r="R672" s="172" t="s">
        <v>1698</v>
      </c>
      <c r="S672" s="466" t="s">
        <v>595</v>
      </c>
      <c r="T672" s="356">
        <v>725253.4993191727</v>
      </c>
      <c r="U672" s="350">
        <f t="shared" si="90"/>
        <v>4.4142026738841914E-3</v>
      </c>
      <c r="V672" s="351">
        <v>725253.4993191727</v>
      </c>
      <c r="W672" s="371"/>
      <c r="X672" s="351"/>
      <c r="Y672" s="351"/>
      <c r="Z672" s="351"/>
      <c r="AA672" s="358" t="s">
        <v>1450</v>
      </c>
      <c r="AB672" s="270" t="s">
        <v>1450</v>
      </c>
      <c r="AC672" s="354" t="s">
        <v>413</v>
      </c>
      <c r="AD672" s="354" t="s">
        <v>1102</v>
      </c>
      <c r="AE672" s="354" t="s">
        <v>366</v>
      </c>
      <c r="AF672" s="354" t="s">
        <v>2063</v>
      </c>
      <c r="AG672" s="354"/>
      <c r="AH672" s="270" t="s">
        <v>33</v>
      </c>
      <c r="AI672" s="270">
        <v>2021</v>
      </c>
      <c r="AJ672" s="270">
        <v>2022</v>
      </c>
      <c r="AK672" s="270" t="s">
        <v>562</v>
      </c>
      <c r="AL672" s="270" t="s">
        <v>1450</v>
      </c>
      <c r="AM672" s="270" t="s">
        <v>74</v>
      </c>
      <c r="AN672" s="270" t="s">
        <v>598</v>
      </c>
      <c r="AO672" s="270" t="s">
        <v>426</v>
      </c>
      <c r="AP672" s="270" t="s">
        <v>1997</v>
      </c>
      <c r="AQ672" s="354" t="s">
        <v>2003</v>
      </c>
      <c r="AR672" s="354" t="s">
        <v>2617</v>
      </c>
      <c r="AS672" s="356">
        <v>725253.4993191727</v>
      </c>
      <c r="AT672" s="360"/>
      <c r="AU672" s="54"/>
      <c r="AV672" s="54"/>
    </row>
    <row r="673" spans="1:48" s="40" customFormat="1" ht="140" x14ac:dyDescent="0.15">
      <c r="A673" s="302" t="s">
        <v>1259</v>
      </c>
      <c r="B673" s="213" t="s">
        <v>1342</v>
      </c>
      <c r="C673" s="213" t="s">
        <v>1403</v>
      </c>
      <c r="D673" s="172" t="s">
        <v>488</v>
      </c>
      <c r="E673" s="174" t="s">
        <v>489</v>
      </c>
      <c r="F673" s="209" t="s">
        <v>1144</v>
      </c>
      <c r="G673" s="231"/>
      <c r="H673" s="176" t="s">
        <v>56</v>
      </c>
      <c r="I673" s="176" t="s">
        <v>38</v>
      </c>
      <c r="J673" s="177" t="s">
        <v>124</v>
      </c>
      <c r="K673" s="178" t="s">
        <v>421</v>
      </c>
      <c r="L673" s="178" t="s">
        <v>421</v>
      </c>
      <c r="M673" s="178" t="s">
        <v>421</v>
      </c>
      <c r="N673" s="209" t="s">
        <v>1144</v>
      </c>
      <c r="O673" s="177"/>
      <c r="P673" s="429"/>
      <c r="Q673" s="177"/>
      <c r="R673" s="172" t="s">
        <v>1698</v>
      </c>
      <c r="S673" s="466" t="s">
        <v>596</v>
      </c>
      <c r="T673" s="356">
        <v>1162397.8516540173</v>
      </c>
      <c r="U673" s="350">
        <f t="shared" si="90"/>
        <v>7.0748499796349203E-3</v>
      </c>
      <c r="V673" s="351">
        <v>1162397.8516540173</v>
      </c>
      <c r="W673" s="371"/>
      <c r="X673" s="351"/>
      <c r="Y673" s="351"/>
      <c r="Z673" s="351"/>
      <c r="AA673" s="358" t="s">
        <v>1450</v>
      </c>
      <c r="AB673" s="270" t="s">
        <v>1450</v>
      </c>
      <c r="AC673" s="354" t="s">
        <v>413</v>
      </c>
      <c r="AD673" s="354" t="s">
        <v>1102</v>
      </c>
      <c r="AE673" s="354" t="s">
        <v>366</v>
      </c>
      <c r="AF673" s="354" t="s">
        <v>2063</v>
      </c>
      <c r="AG673" s="354"/>
      <c r="AH673" s="270" t="s">
        <v>33</v>
      </c>
      <c r="AI673" s="270">
        <v>2021</v>
      </c>
      <c r="AJ673" s="270">
        <v>2022</v>
      </c>
      <c r="AK673" s="270" t="s">
        <v>562</v>
      </c>
      <c r="AL673" s="270" t="s">
        <v>1450</v>
      </c>
      <c r="AM673" s="270" t="s">
        <v>74</v>
      </c>
      <c r="AN673" s="270" t="s">
        <v>600</v>
      </c>
      <c r="AO673" s="270" t="s">
        <v>426</v>
      </c>
      <c r="AP673" s="270" t="s">
        <v>1996</v>
      </c>
      <c r="AQ673" s="354" t="s">
        <v>2067</v>
      </c>
      <c r="AR673" s="354" t="s">
        <v>2617</v>
      </c>
      <c r="AS673" s="356">
        <v>1162397.8516540173</v>
      </c>
      <c r="AT673" s="360"/>
      <c r="AU673" s="54"/>
      <c r="AV673" s="54"/>
    </row>
    <row r="674" spans="1:48" s="40" customFormat="1" ht="140" x14ac:dyDescent="0.15">
      <c r="A674" s="302" t="s">
        <v>1259</v>
      </c>
      <c r="B674" s="213" t="s">
        <v>1342</v>
      </c>
      <c r="C674" s="213" t="s">
        <v>1403</v>
      </c>
      <c r="D674" s="172" t="s">
        <v>488</v>
      </c>
      <c r="E674" s="174" t="s">
        <v>489</v>
      </c>
      <c r="F674" s="209" t="s">
        <v>1144</v>
      </c>
      <c r="G674" s="231"/>
      <c r="H674" s="176" t="s">
        <v>56</v>
      </c>
      <c r="I674" s="176" t="s">
        <v>38</v>
      </c>
      <c r="J674" s="177" t="s">
        <v>124</v>
      </c>
      <c r="K674" s="178" t="s">
        <v>421</v>
      </c>
      <c r="L674" s="178" t="s">
        <v>421</v>
      </c>
      <c r="M674" s="178" t="s">
        <v>421</v>
      </c>
      <c r="N674" s="209" t="s">
        <v>1144</v>
      </c>
      <c r="O674" s="177"/>
      <c r="P674" s="429"/>
      <c r="Q674" s="177"/>
      <c r="R674" s="172" t="s">
        <v>1698</v>
      </c>
      <c r="S674" s="466" t="s">
        <v>1437</v>
      </c>
      <c r="T674" s="356">
        <v>245342.27005191005</v>
      </c>
      <c r="U674" s="350">
        <f t="shared" ref="U674" si="91">T674/$G$577</f>
        <v>1.4932578822392578E-3</v>
      </c>
      <c r="V674" s="351">
        <v>245342.27005191005</v>
      </c>
      <c r="W674" s="371"/>
      <c r="X674" s="351"/>
      <c r="Y674" s="351"/>
      <c r="Z674" s="351"/>
      <c r="AA674" s="358" t="s">
        <v>1450</v>
      </c>
      <c r="AB674" s="270" t="s">
        <v>1450</v>
      </c>
      <c r="AC674" s="354" t="s">
        <v>413</v>
      </c>
      <c r="AD674" s="354" t="s">
        <v>1102</v>
      </c>
      <c r="AE674" s="354" t="s">
        <v>366</v>
      </c>
      <c r="AF674" s="354" t="s">
        <v>2063</v>
      </c>
      <c r="AG674" s="354"/>
      <c r="AH674" s="270" t="s">
        <v>33</v>
      </c>
      <c r="AI674" s="270">
        <v>2021</v>
      </c>
      <c r="AJ674" s="270">
        <v>2022</v>
      </c>
      <c r="AK674" s="270" t="s">
        <v>562</v>
      </c>
      <c r="AL674" s="270" t="s">
        <v>1450</v>
      </c>
      <c r="AM674" s="270" t="s">
        <v>74</v>
      </c>
      <c r="AN674" s="270" t="s">
        <v>599</v>
      </c>
      <c r="AO674" s="270" t="s">
        <v>531</v>
      </c>
      <c r="AP674" s="270" t="s">
        <v>531</v>
      </c>
      <c r="AQ674" s="354" t="s">
        <v>2003</v>
      </c>
      <c r="AR674" s="354" t="s">
        <v>2617</v>
      </c>
      <c r="AS674" s="356">
        <v>245342.27005191005</v>
      </c>
      <c r="AT674" s="360"/>
      <c r="AU674" s="54"/>
      <c r="AV674" s="54"/>
    </row>
    <row r="675" spans="1:48" s="40" customFormat="1" ht="140" x14ac:dyDescent="0.15">
      <c r="A675" s="302" t="s">
        <v>1259</v>
      </c>
      <c r="B675" s="213" t="s">
        <v>1342</v>
      </c>
      <c r="C675" s="213" t="s">
        <v>1403</v>
      </c>
      <c r="D675" s="172" t="s">
        <v>488</v>
      </c>
      <c r="E675" s="174" t="s">
        <v>489</v>
      </c>
      <c r="F675" s="209" t="s">
        <v>1144</v>
      </c>
      <c r="G675" s="231"/>
      <c r="H675" s="176" t="s">
        <v>56</v>
      </c>
      <c r="I675" s="176" t="s">
        <v>38</v>
      </c>
      <c r="J675" s="177" t="s">
        <v>124</v>
      </c>
      <c r="K675" s="178" t="s">
        <v>421</v>
      </c>
      <c r="L675" s="178" t="s">
        <v>421</v>
      </c>
      <c r="M675" s="178" t="s">
        <v>421</v>
      </c>
      <c r="N675" s="209" t="s">
        <v>1144</v>
      </c>
      <c r="O675" s="177"/>
      <c r="P675" s="429"/>
      <c r="Q675" s="177"/>
      <c r="R675" s="172" t="s">
        <v>1698</v>
      </c>
      <c r="S675" s="466" t="s">
        <v>377</v>
      </c>
      <c r="T675" s="356">
        <v>126453.59999999999</v>
      </c>
      <c r="U675" s="350">
        <f t="shared" si="90"/>
        <v>7.6965063907486299E-4</v>
      </c>
      <c r="V675" s="351"/>
      <c r="W675" s="371"/>
      <c r="X675" s="351"/>
      <c r="Y675" s="351">
        <v>126453.59999999999</v>
      </c>
      <c r="Z675" s="351"/>
      <c r="AA675" s="358" t="s">
        <v>1450</v>
      </c>
      <c r="AB675" s="270" t="s">
        <v>1450</v>
      </c>
      <c r="AC675" s="354" t="s">
        <v>413</v>
      </c>
      <c r="AD675" s="354" t="s">
        <v>1102</v>
      </c>
      <c r="AE675" s="354" t="s">
        <v>366</v>
      </c>
      <c r="AF675" s="354" t="s">
        <v>2063</v>
      </c>
      <c r="AG675" s="354"/>
      <c r="AH675" s="270" t="s">
        <v>35</v>
      </c>
      <c r="AI675" s="270">
        <v>2024</v>
      </c>
      <c r="AJ675" s="270">
        <v>2026</v>
      </c>
      <c r="AK675" s="270" t="s">
        <v>2181</v>
      </c>
      <c r="AL675" s="270" t="s">
        <v>1450</v>
      </c>
      <c r="AM675" s="270" t="s">
        <v>74</v>
      </c>
      <c r="AN675" s="270" t="s">
        <v>599</v>
      </c>
      <c r="AO675" s="270" t="s">
        <v>531</v>
      </c>
      <c r="AP675" s="270" t="s">
        <v>531</v>
      </c>
      <c r="AQ675" s="354" t="s">
        <v>2003</v>
      </c>
      <c r="AR675" s="354" t="s">
        <v>2617</v>
      </c>
      <c r="AS675" s="356">
        <v>126453.59999999999</v>
      </c>
      <c r="AT675" s="360" t="s">
        <v>2182</v>
      </c>
      <c r="AU675" s="54"/>
      <c r="AV675" s="54"/>
    </row>
    <row r="676" spans="1:48" s="40" customFormat="1" ht="140" x14ac:dyDescent="0.15">
      <c r="A676" s="302" t="s">
        <v>1259</v>
      </c>
      <c r="B676" s="213" t="s">
        <v>1342</v>
      </c>
      <c r="C676" s="213" t="s">
        <v>1403</v>
      </c>
      <c r="D676" s="172" t="s">
        <v>488</v>
      </c>
      <c r="E676" s="174" t="s">
        <v>489</v>
      </c>
      <c r="F676" s="209" t="s">
        <v>1144</v>
      </c>
      <c r="G676" s="231"/>
      <c r="H676" s="176" t="s">
        <v>56</v>
      </c>
      <c r="I676" s="176" t="s">
        <v>38</v>
      </c>
      <c r="J676" s="177" t="s">
        <v>124</v>
      </c>
      <c r="K676" s="178" t="s">
        <v>421</v>
      </c>
      <c r="L676" s="178" t="s">
        <v>421</v>
      </c>
      <c r="M676" s="178" t="s">
        <v>421</v>
      </c>
      <c r="N676" s="209" t="s">
        <v>1144</v>
      </c>
      <c r="O676" s="177"/>
      <c r="P676" s="429"/>
      <c r="Q676" s="177"/>
      <c r="R676" s="172" t="s">
        <v>1698</v>
      </c>
      <c r="S676" s="466" t="s">
        <v>597</v>
      </c>
      <c r="T676" s="356">
        <v>1209152.9442776083</v>
      </c>
      <c r="U676" s="350">
        <f t="shared" si="90"/>
        <v>7.3594214502593321E-3</v>
      </c>
      <c r="V676" s="351">
        <v>1209152.9442776083</v>
      </c>
      <c r="W676" s="371"/>
      <c r="X676" s="351"/>
      <c r="Y676" s="351"/>
      <c r="Z676" s="351"/>
      <c r="AA676" s="358" t="s">
        <v>1450</v>
      </c>
      <c r="AB676" s="270" t="s">
        <v>1450</v>
      </c>
      <c r="AC676" s="354" t="s">
        <v>413</v>
      </c>
      <c r="AD676" s="354" t="s">
        <v>1102</v>
      </c>
      <c r="AE676" s="354" t="s">
        <v>366</v>
      </c>
      <c r="AF676" s="354" t="s">
        <v>2063</v>
      </c>
      <c r="AG676" s="354"/>
      <c r="AH676" s="270" t="s">
        <v>33</v>
      </c>
      <c r="AI676" s="270">
        <v>2021</v>
      </c>
      <c r="AJ676" s="270">
        <v>2022</v>
      </c>
      <c r="AK676" s="270" t="s">
        <v>562</v>
      </c>
      <c r="AL676" s="270" t="s">
        <v>1450</v>
      </c>
      <c r="AM676" s="270" t="s">
        <v>74</v>
      </c>
      <c r="AN676" s="270" t="s">
        <v>213</v>
      </c>
      <c r="AO676" s="270" t="s">
        <v>426</v>
      </c>
      <c r="AP676" s="270" t="s">
        <v>1997</v>
      </c>
      <c r="AQ676" s="354" t="s">
        <v>2067</v>
      </c>
      <c r="AR676" s="354" t="s">
        <v>2617</v>
      </c>
      <c r="AS676" s="356">
        <v>1209152.9442776083</v>
      </c>
      <c r="AT676" s="360" t="s">
        <v>671</v>
      </c>
      <c r="AU676" s="54"/>
      <c r="AV676" s="54"/>
    </row>
    <row r="677" spans="1:48" s="40" customFormat="1" ht="140" x14ac:dyDescent="0.15">
      <c r="A677" s="302" t="s">
        <v>1259</v>
      </c>
      <c r="B677" s="213" t="s">
        <v>1342</v>
      </c>
      <c r="C677" s="213" t="s">
        <v>1403</v>
      </c>
      <c r="D677" s="172" t="s">
        <v>488</v>
      </c>
      <c r="E677" s="174" t="s">
        <v>489</v>
      </c>
      <c r="F677" s="209" t="s">
        <v>1144</v>
      </c>
      <c r="G677" s="231"/>
      <c r="H677" s="176" t="s">
        <v>56</v>
      </c>
      <c r="I677" s="176" t="s">
        <v>38</v>
      </c>
      <c r="J677" s="177" t="s">
        <v>124</v>
      </c>
      <c r="K677" s="178" t="s">
        <v>421</v>
      </c>
      <c r="L677" s="178" t="s">
        <v>421</v>
      </c>
      <c r="M677" s="178" t="s">
        <v>421</v>
      </c>
      <c r="N677" s="209" t="s">
        <v>1144</v>
      </c>
      <c r="O677" s="177"/>
      <c r="P677" s="429"/>
      <c r="Q677" s="177"/>
      <c r="R677" s="172" t="s">
        <v>1698</v>
      </c>
      <c r="S677" s="466" t="s">
        <v>601</v>
      </c>
      <c r="T677" s="356">
        <v>6000000</v>
      </c>
      <c r="U677" s="350">
        <f t="shared" si="90"/>
        <v>3.6518563603164945E-2</v>
      </c>
      <c r="V677" s="351"/>
      <c r="W677" s="371">
        <v>1000000</v>
      </c>
      <c r="X677" s="351">
        <v>2000000</v>
      </c>
      <c r="Y677" s="351">
        <v>2000000</v>
      </c>
      <c r="Z677" s="351">
        <v>1000000</v>
      </c>
      <c r="AA677" s="358" t="s">
        <v>1450</v>
      </c>
      <c r="AB677" s="270" t="s">
        <v>1450</v>
      </c>
      <c r="AC677" s="354" t="s">
        <v>413</v>
      </c>
      <c r="AD677" s="354" t="s">
        <v>1102</v>
      </c>
      <c r="AE677" s="354" t="s">
        <v>366</v>
      </c>
      <c r="AF677" s="354" t="s">
        <v>2063</v>
      </c>
      <c r="AG677" s="354"/>
      <c r="AH677" s="270" t="s">
        <v>33</v>
      </c>
      <c r="AI677" s="270">
        <v>2022</v>
      </c>
      <c r="AJ677" s="270">
        <v>2025</v>
      </c>
      <c r="AK677" s="270" t="s">
        <v>604</v>
      </c>
      <c r="AL677" s="270" t="s">
        <v>1450</v>
      </c>
      <c r="AM677" s="270" t="s">
        <v>75</v>
      </c>
      <c r="AN677" s="270" t="s">
        <v>603</v>
      </c>
      <c r="AO677" s="270" t="s">
        <v>531</v>
      </c>
      <c r="AP677" s="270" t="s">
        <v>531</v>
      </c>
      <c r="AQ677" s="354" t="s">
        <v>2068</v>
      </c>
      <c r="AR677" s="354" t="s">
        <v>2617</v>
      </c>
      <c r="AS677" s="356">
        <v>6000000</v>
      </c>
      <c r="AT677" s="360"/>
      <c r="AU677" s="54"/>
      <c r="AV677" s="54"/>
    </row>
    <row r="678" spans="1:48" s="40" customFormat="1" ht="140" x14ac:dyDescent="0.15">
      <c r="A678" s="302" t="s">
        <v>1259</v>
      </c>
      <c r="B678" s="213" t="s">
        <v>1342</v>
      </c>
      <c r="C678" s="213" t="s">
        <v>1403</v>
      </c>
      <c r="D678" s="172" t="s">
        <v>488</v>
      </c>
      <c r="E678" s="174" t="s">
        <v>489</v>
      </c>
      <c r="F678" s="209" t="s">
        <v>1144</v>
      </c>
      <c r="G678" s="231"/>
      <c r="H678" s="176" t="s">
        <v>56</v>
      </c>
      <c r="I678" s="176" t="s">
        <v>38</v>
      </c>
      <c r="J678" s="177" t="s">
        <v>124</v>
      </c>
      <c r="K678" s="178" t="s">
        <v>421</v>
      </c>
      <c r="L678" s="178" t="s">
        <v>421</v>
      </c>
      <c r="M678" s="178" t="s">
        <v>421</v>
      </c>
      <c r="N678" s="209" t="s">
        <v>1144</v>
      </c>
      <c r="O678" s="177"/>
      <c r="P678" s="429"/>
      <c r="Q678" s="177"/>
      <c r="R678" s="172" t="s">
        <v>1698</v>
      </c>
      <c r="S678" s="465" t="s">
        <v>928</v>
      </c>
      <c r="T678" s="349">
        <v>0</v>
      </c>
      <c r="U678" s="350">
        <f t="shared" si="90"/>
        <v>0</v>
      </c>
      <c r="V678" s="377"/>
      <c r="W678" s="351"/>
      <c r="X678" s="351"/>
      <c r="Y678" s="351"/>
      <c r="Z678" s="351"/>
      <c r="AA678" s="270" t="s">
        <v>1518</v>
      </c>
      <c r="AB678" s="380">
        <v>250000</v>
      </c>
      <c r="AC678" s="354" t="s">
        <v>413</v>
      </c>
      <c r="AD678" s="354" t="s">
        <v>1102</v>
      </c>
      <c r="AE678" s="354" t="s">
        <v>398</v>
      </c>
      <c r="AF678" s="354" t="s">
        <v>2062</v>
      </c>
      <c r="AG678" s="354"/>
      <c r="AH678" s="270" t="s">
        <v>41</v>
      </c>
      <c r="AI678" s="270"/>
      <c r="AJ678" s="270"/>
      <c r="AK678" s="270" t="s">
        <v>1094</v>
      </c>
      <c r="AL678" s="270" t="s">
        <v>1446</v>
      </c>
      <c r="AM678" s="270" t="s">
        <v>75</v>
      </c>
      <c r="AN678" s="270"/>
      <c r="AO678" s="270"/>
      <c r="AP678" s="270" t="s">
        <v>1094</v>
      </c>
      <c r="AQ678" s="354"/>
      <c r="AR678" s="354" t="s">
        <v>2617</v>
      </c>
      <c r="AS678" s="349">
        <v>0</v>
      </c>
      <c r="AT678" s="360" t="s">
        <v>523</v>
      </c>
      <c r="AU678" s="54"/>
      <c r="AV678" s="54"/>
    </row>
    <row r="679" spans="1:48" s="40" customFormat="1" ht="140" x14ac:dyDescent="0.15">
      <c r="A679" s="302" t="s">
        <v>1259</v>
      </c>
      <c r="B679" s="213" t="s">
        <v>1342</v>
      </c>
      <c r="C679" s="213" t="s">
        <v>1403</v>
      </c>
      <c r="D679" s="172" t="s">
        <v>488</v>
      </c>
      <c r="E679" s="174" t="s">
        <v>489</v>
      </c>
      <c r="F679" s="209" t="s">
        <v>1144</v>
      </c>
      <c r="G679" s="231"/>
      <c r="H679" s="176" t="s">
        <v>56</v>
      </c>
      <c r="I679" s="176" t="s">
        <v>38</v>
      </c>
      <c r="J679" s="177" t="s">
        <v>124</v>
      </c>
      <c r="K679" s="178" t="s">
        <v>421</v>
      </c>
      <c r="L679" s="178" t="s">
        <v>421</v>
      </c>
      <c r="M679" s="178" t="s">
        <v>421</v>
      </c>
      <c r="N679" s="209" t="s">
        <v>1144</v>
      </c>
      <c r="O679" s="177"/>
      <c r="P679" s="429"/>
      <c r="Q679" s="177"/>
      <c r="R679" s="172" t="s">
        <v>1698</v>
      </c>
      <c r="S679" s="465" t="s">
        <v>933</v>
      </c>
      <c r="T679" s="349">
        <v>0</v>
      </c>
      <c r="U679" s="350">
        <f t="shared" si="90"/>
        <v>0</v>
      </c>
      <c r="V679" s="351"/>
      <c r="W679" s="351"/>
      <c r="X679" s="351"/>
      <c r="Y679" s="351"/>
      <c r="Z679" s="351"/>
      <c r="AA679" s="270" t="s">
        <v>1598</v>
      </c>
      <c r="AB679" s="353">
        <v>300000</v>
      </c>
      <c r="AC679" s="354" t="s">
        <v>413</v>
      </c>
      <c r="AD679" s="354" t="s">
        <v>1102</v>
      </c>
      <c r="AE679" s="354" t="s">
        <v>911</v>
      </c>
      <c r="AF679" s="354" t="s">
        <v>2062</v>
      </c>
      <c r="AG679" s="354"/>
      <c r="AH679" s="270" t="s">
        <v>41</v>
      </c>
      <c r="AI679" s="270"/>
      <c r="AJ679" s="270"/>
      <c r="AK679" s="270" t="s">
        <v>1094</v>
      </c>
      <c r="AL679" s="270" t="s">
        <v>1446</v>
      </c>
      <c r="AM679" s="270" t="s">
        <v>75</v>
      </c>
      <c r="AN679" s="270"/>
      <c r="AO679" s="270"/>
      <c r="AP679" s="270" t="s">
        <v>1094</v>
      </c>
      <c r="AQ679" s="354"/>
      <c r="AR679" s="354" t="s">
        <v>2617</v>
      </c>
      <c r="AS679" s="349">
        <v>0</v>
      </c>
      <c r="AT679" s="360" t="s">
        <v>523</v>
      </c>
      <c r="AU679" s="54"/>
      <c r="AV679" s="54"/>
    </row>
    <row r="680" spans="1:48" s="40" customFormat="1" ht="140" x14ac:dyDescent="0.15">
      <c r="A680" s="302" t="s">
        <v>1259</v>
      </c>
      <c r="B680" s="213" t="s">
        <v>1342</v>
      </c>
      <c r="C680" s="213" t="s">
        <v>1403</v>
      </c>
      <c r="D680" s="172" t="s">
        <v>488</v>
      </c>
      <c r="E680" s="174" t="s">
        <v>489</v>
      </c>
      <c r="F680" s="209" t="s">
        <v>1144</v>
      </c>
      <c r="G680" s="231"/>
      <c r="H680" s="176" t="s">
        <v>56</v>
      </c>
      <c r="I680" s="176" t="s">
        <v>38</v>
      </c>
      <c r="J680" s="177" t="s">
        <v>124</v>
      </c>
      <c r="K680" s="178" t="s">
        <v>421</v>
      </c>
      <c r="L680" s="178" t="s">
        <v>421</v>
      </c>
      <c r="M680" s="178" t="s">
        <v>421</v>
      </c>
      <c r="N680" s="209" t="s">
        <v>1144</v>
      </c>
      <c r="O680" s="177"/>
      <c r="P680" s="429"/>
      <c r="Q680" s="177"/>
      <c r="R680" s="172" t="s">
        <v>1698</v>
      </c>
      <c r="S680" s="465" t="s">
        <v>929</v>
      </c>
      <c r="T680" s="349">
        <v>0</v>
      </c>
      <c r="U680" s="350">
        <f t="shared" si="90"/>
        <v>0</v>
      </c>
      <c r="V680" s="351"/>
      <c r="W680" s="351"/>
      <c r="X680" s="351"/>
      <c r="Y680" s="351"/>
      <c r="Z680" s="351"/>
      <c r="AA680" s="358" t="s">
        <v>1450</v>
      </c>
      <c r="AB680" s="270" t="s">
        <v>1450</v>
      </c>
      <c r="AC680" s="354" t="s">
        <v>413</v>
      </c>
      <c r="AD680" s="354" t="s">
        <v>1102</v>
      </c>
      <c r="AE680" s="354" t="s">
        <v>398</v>
      </c>
      <c r="AF680" s="354" t="s">
        <v>2062</v>
      </c>
      <c r="AG680" s="354"/>
      <c r="AH680" s="270" t="s">
        <v>41</v>
      </c>
      <c r="AI680" s="270"/>
      <c r="AJ680" s="270"/>
      <c r="AK680" s="270" t="s">
        <v>1094</v>
      </c>
      <c r="AL680" s="270" t="s">
        <v>1447</v>
      </c>
      <c r="AM680" s="270" t="s">
        <v>75</v>
      </c>
      <c r="AN680" s="270"/>
      <c r="AO680" s="270"/>
      <c r="AP680" s="270" t="s">
        <v>1094</v>
      </c>
      <c r="AQ680" s="354"/>
      <c r="AR680" s="354" t="s">
        <v>2617</v>
      </c>
      <c r="AS680" s="349">
        <v>0</v>
      </c>
      <c r="AT680" s="360" t="s">
        <v>523</v>
      </c>
      <c r="AU680" s="54"/>
      <c r="AV680" s="54"/>
    </row>
    <row r="681" spans="1:48" s="40" customFormat="1" ht="140" x14ac:dyDescent="0.15">
      <c r="A681" s="302" t="s">
        <v>1259</v>
      </c>
      <c r="B681" s="213" t="s">
        <v>1342</v>
      </c>
      <c r="C681" s="213" t="s">
        <v>1403</v>
      </c>
      <c r="D681" s="172" t="s">
        <v>488</v>
      </c>
      <c r="E681" s="174" t="s">
        <v>489</v>
      </c>
      <c r="F681" s="209" t="s">
        <v>1144</v>
      </c>
      <c r="G681" s="231"/>
      <c r="H681" s="176" t="s">
        <v>56</v>
      </c>
      <c r="I681" s="176" t="s">
        <v>38</v>
      </c>
      <c r="J681" s="177" t="s">
        <v>124</v>
      </c>
      <c r="K681" s="178" t="s">
        <v>421</v>
      </c>
      <c r="L681" s="178" t="s">
        <v>421</v>
      </c>
      <c r="M681" s="178" t="s">
        <v>421</v>
      </c>
      <c r="N681" s="209" t="s">
        <v>1144</v>
      </c>
      <c r="O681" s="177"/>
      <c r="P681" s="429"/>
      <c r="Q681" s="177"/>
      <c r="R681" s="172" t="s">
        <v>1698</v>
      </c>
      <c r="S681" s="465" t="s">
        <v>930</v>
      </c>
      <c r="T681" s="349">
        <v>0</v>
      </c>
      <c r="U681" s="350">
        <f t="shared" si="90"/>
        <v>0</v>
      </c>
      <c r="V681" s="351"/>
      <c r="W681" s="351"/>
      <c r="X681" s="351"/>
      <c r="Y681" s="351"/>
      <c r="Z681" s="351"/>
      <c r="AA681" s="358" t="s">
        <v>1450</v>
      </c>
      <c r="AB681" s="270" t="s">
        <v>1450</v>
      </c>
      <c r="AC681" s="354" t="s">
        <v>413</v>
      </c>
      <c r="AD681" s="354" t="s">
        <v>1102</v>
      </c>
      <c r="AE681" s="354" t="s">
        <v>398</v>
      </c>
      <c r="AF681" s="354" t="s">
        <v>2062</v>
      </c>
      <c r="AG681" s="354"/>
      <c r="AH681" s="270" t="s">
        <v>41</v>
      </c>
      <c r="AI681" s="270"/>
      <c r="AJ681" s="270"/>
      <c r="AK681" s="270" t="s">
        <v>1094</v>
      </c>
      <c r="AL681" s="270" t="s">
        <v>1447</v>
      </c>
      <c r="AM681" s="270" t="s">
        <v>75</v>
      </c>
      <c r="AN681" s="270"/>
      <c r="AO681" s="270"/>
      <c r="AP681" s="270" t="s">
        <v>1094</v>
      </c>
      <c r="AQ681" s="354"/>
      <c r="AR681" s="354" t="s">
        <v>2617</v>
      </c>
      <c r="AS681" s="349">
        <v>0</v>
      </c>
      <c r="AT681" s="360" t="s">
        <v>523</v>
      </c>
      <c r="AU681" s="54"/>
      <c r="AV681" s="54"/>
    </row>
    <row r="682" spans="1:48" s="40" customFormat="1" ht="140" x14ac:dyDescent="0.15">
      <c r="A682" s="302" t="s">
        <v>1259</v>
      </c>
      <c r="B682" s="213" t="s">
        <v>1342</v>
      </c>
      <c r="C682" s="213" t="s">
        <v>1403</v>
      </c>
      <c r="D682" s="172" t="s">
        <v>488</v>
      </c>
      <c r="E682" s="174" t="s">
        <v>489</v>
      </c>
      <c r="F682" s="209" t="s">
        <v>1144</v>
      </c>
      <c r="G682" s="231"/>
      <c r="H682" s="176" t="s">
        <v>56</v>
      </c>
      <c r="I682" s="176" t="s">
        <v>38</v>
      </c>
      <c r="J682" s="177" t="s">
        <v>124</v>
      </c>
      <c r="K682" s="178" t="s">
        <v>421</v>
      </c>
      <c r="L682" s="178" t="s">
        <v>421</v>
      </c>
      <c r="M682" s="178" t="s">
        <v>421</v>
      </c>
      <c r="N682" s="209" t="s">
        <v>1144</v>
      </c>
      <c r="O682" s="177"/>
      <c r="P682" s="429"/>
      <c r="Q682" s="177"/>
      <c r="R682" s="172" t="s">
        <v>1698</v>
      </c>
      <c r="S682" s="465" t="s">
        <v>931</v>
      </c>
      <c r="T682" s="349">
        <v>0</v>
      </c>
      <c r="U682" s="350">
        <f t="shared" si="90"/>
        <v>0</v>
      </c>
      <c r="V682" s="351"/>
      <c r="W682" s="351"/>
      <c r="X682" s="351"/>
      <c r="Y682" s="351"/>
      <c r="Z682" s="351"/>
      <c r="AA682" s="358" t="s">
        <v>1450</v>
      </c>
      <c r="AB682" s="270" t="s">
        <v>1450</v>
      </c>
      <c r="AC682" s="354" t="s">
        <v>413</v>
      </c>
      <c r="AD682" s="354" t="s">
        <v>1102</v>
      </c>
      <c r="AE682" s="354" t="s">
        <v>398</v>
      </c>
      <c r="AF682" s="354" t="s">
        <v>2062</v>
      </c>
      <c r="AG682" s="354"/>
      <c r="AH682" s="270" t="s">
        <v>41</v>
      </c>
      <c r="AI682" s="270"/>
      <c r="AJ682" s="270"/>
      <c r="AK682" s="270" t="s">
        <v>1094</v>
      </c>
      <c r="AL682" s="270" t="s">
        <v>1447</v>
      </c>
      <c r="AM682" s="270" t="s">
        <v>75</v>
      </c>
      <c r="AN682" s="270"/>
      <c r="AO682" s="270"/>
      <c r="AP682" s="270" t="s">
        <v>1094</v>
      </c>
      <c r="AQ682" s="354"/>
      <c r="AR682" s="354" t="s">
        <v>2623</v>
      </c>
      <c r="AS682" s="349">
        <v>0</v>
      </c>
      <c r="AT682" s="360" t="s">
        <v>523</v>
      </c>
      <c r="AU682" s="54"/>
      <c r="AV682" s="54"/>
    </row>
    <row r="683" spans="1:48" s="40" customFormat="1" ht="140" x14ac:dyDescent="0.15">
      <c r="A683" s="302" t="s">
        <v>1259</v>
      </c>
      <c r="B683" s="213" t="s">
        <v>1342</v>
      </c>
      <c r="C683" s="213" t="s">
        <v>1403</v>
      </c>
      <c r="D683" s="172" t="s">
        <v>488</v>
      </c>
      <c r="E683" s="174" t="s">
        <v>489</v>
      </c>
      <c r="F683" s="209" t="s">
        <v>1144</v>
      </c>
      <c r="G683" s="231"/>
      <c r="H683" s="176" t="s">
        <v>56</v>
      </c>
      <c r="I683" s="176" t="s">
        <v>38</v>
      </c>
      <c r="J683" s="177" t="s">
        <v>124</v>
      </c>
      <c r="K683" s="178" t="s">
        <v>421</v>
      </c>
      <c r="L683" s="178" t="s">
        <v>421</v>
      </c>
      <c r="M683" s="178" t="s">
        <v>421</v>
      </c>
      <c r="N683" s="209" t="s">
        <v>1144</v>
      </c>
      <c r="O683" s="177"/>
      <c r="P683" s="429"/>
      <c r="Q683" s="177"/>
      <c r="R683" s="172" t="s">
        <v>1698</v>
      </c>
      <c r="S683" s="465" t="s">
        <v>932</v>
      </c>
      <c r="T683" s="349">
        <v>0</v>
      </c>
      <c r="U683" s="350">
        <f t="shared" si="90"/>
        <v>0</v>
      </c>
      <c r="V683" s="351"/>
      <c r="W683" s="351"/>
      <c r="X683" s="351"/>
      <c r="Y683" s="351"/>
      <c r="Z683" s="351"/>
      <c r="AA683" s="270" t="s">
        <v>1518</v>
      </c>
      <c r="AB683" s="353">
        <v>250000</v>
      </c>
      <c r="AC683" s="354" t="s">
        <v>413</v>
      </c>
      <c r="AD683" s="354" t="s">
        <v>1102</v>
      </c>
      <c r="AE683" s="354" t="s">
        <v>398</v>
      </c>
      <c r="AF683" s="354" t="s">
        <v>2062</v>
      </c>
      <c r="AG683" s="354"/>
      <c r="AH683" s="270" t="s">
        <v>41</v>
      </c>
      <c r="AI683" s="270"/>
      <c r="AJ683" s="270"/>
      <c r="AK683" s="270" t="s">
        <v>1094</v>
      </c>
      <c r="AL683" s="270" t="s">
        <v>1446</v>
      </c>
      <c r="AM683" s="270" t="s">
        <v>75</v>
      </c>
      <c r="AN683" s="270"/>
      <c r="AO683" s="270"/>
      <c r="AP683" s="270" t="s">
        <v>1094</v>
      </c>
      <c r="AQ683" s="354"/>
      <c r="AR683" s="354" t="s">
        <v>2617</v>
      </c>
      <c r="AS683" s="349">
        <v>0</v>
      </c>
      <c r="AT683" s="360" t="s">
        <v>523</v>
      </c>
      <c r="AU683" s="54"/>
      <c r="AV683" s="54"/>
    </row>
    <row r="684" spans="1:48" s="40" customFormat="1" ht="140" x14ac:dyDescent="0.15">
      <c r="A684" s="302" t="s">
        <v>1259</v>
      </c>
      <c r="B684" s="213" t="s">
        <v>1342</v>
      </c>
      <c r="C684" s="213" t="s">
        <v>1403</v>
      </c>
      <c r="D684" s="172" t="s">
        <v>488</v>
      </c>
      <c r="E684" s="174" t="s">
        <v>489</v>
      </c>
      <c r="F684" s="209" t="s">
        <v>1144</v>
      </c>
      <c r="G684" s="231"/>
      <c r="H684" s="176" t="s">
        <v>56</v>
      </c>
      <c r="I684" s="176" t="s">
        <v>38</v>
      </c>
      <c r="J684" s="177" t="s">
        <v>124</v>
      </c>
      <c r="K684" s="178" t="s">
        <v>421</v>
      </c>
      <c r="L684" s="178" t="s">
        <v>421</v>
      </c>
      <c r="M684" s="178" t="s">
        <v>421</v>
      </c>
      <c r="N684" s="209" t="s">
        <v>1144</v>
      </c>
      <c r="O684" s="177"/>
      <c r="P684" s="429"/>
      <c r="Q684" s="177"/>
      <c r="R684" s="172" t="s">
        <v>1698</v>
      </c>
      <c r="S684" s="465" t="s">
        <v>1453</v>
      </c>
      <c r="T684" s="359">
        <v>0</v>
      </c>
      <c r="U684" s="350">
        <f t="shared" si="90"/>
        <v>0</v>
      </c>
      <c r="V684" s="351"/>
      <c r="W684" s="351"/>
      <c r="X684" s="351"/>
      <c r="Y684" s="351"/>
      <c r="Z684" s="351"/>
      <c r="AA684" s="270" t="s">
        <v>1612</v>
      </c>
      <c r="AB684" s="353">
        <v>250000</v>
      </c>
      <c r="AC684" s="354" t="s">
        <v>413</v>
      </c>
      <c r="AD684" s="354" t="s">
        <v>1102</v>
      </c>
      <c r="AE684" s="354" t="s">
        <v>942</v>
      </c>
      <c r="AF684" s="354" t="s">
        <v>2065</v>
      </c>
      <c r="AG684" s="354"/>
      <c r="AH684" s="270" t="s">
        <v>39</v>
      </c>
      <c r="AI684" s="270">
        <v>2021</v>
      </c>
      <c r="AJ684" s="270">
        <v>2022</v>
      </c>
      <c r="AK684" s="270" t="s">
        <v>562</v>
      </c>
      <c r="AL684" s="270" t="s">
        <v>1446</v>
      </c>
      <c r="AM684" s="270" t="s">
        <v>75</v>
      </c>
      <c r="AN684" s="270" t="s">
        <v>943</v>
      </c>
      <c r="AO684" s="270"/>
      <c r="AP684" s="270" t="s">
        <v>1094</v>
      </c>
      <c r="AQ684" s="354"/>
      <c r="AR684" s="354" t="s">
        <v>2617</v>
      </c>
      <c r="AS684" s="356">
        <v>0</v>
      </c>
      <c r="AT684" s="360" t="s">
        <v>523</v>
      </c>
      <c r="AU684" s="54"/>
      <c r="AV684" s="54"/>
    </row>
    <row r="685" spans="1:48" s="40" customFormat="1" ht="140" x14ac:dyDescent="0.15">
      <c r="A685" s="302" t="s">
        <v>1259</v>
      </c>
      <c r="B685" s="213" t="s">
        <v>1342</v>
      </c>
      <c r="C685" s="213" t="s">
        <v>1403</v>
      </c>
      <c r="D685" s="172" t="s">
        <v>488</v>
      </c>
      <c r="E685" s="174" t="s">
        <v>489</v>
      </c>
      <c r="F685" s="209" t="s">
        <v>1144</v>
      </c>
      <c r="G685" s="231"/>
      <c r="H685" s="176" t="s">
        <v>56</v>
      </c>
      <c r="I685" s="176" t="s">
        <v>38</v>
      </c>
      <c r="J685" s="177" t="s">
        <v>124</v>
      </c>
      <c r="K685" s="178" t="s">
        <v>421</v>
      </c>
      <c r="L685" s="178" t="s">
        <v>421</v>
      </c>
      <c r="M685" s="178" t="s">
        <v>421</v>
      </c>
      <c r="N685" s="209" t="s">
        <v>1144</v>
      </c>
      <c r="O685" s="177"/>
      <c r="P685" s="429"/>
      <c r="Q685" s="177"/>
      <c r="R685" s="172" t="s">
        <v>1698</v>
      </c>
      <c r="S685" s="465" t="s">
        <v>974</v>
      </c>
      <c r="T685" s="349">
        <v>0</v>
      </c>
      <c r="U685" s="350">
        <f t="shared" si="90"/>
        <v>0</v>
      </c>
      <c r="V685" s="367"/>
      <c r="W685" s="351"/>
      <c r="X685" s="351"/>
      <c r="Y685" s="351"/>
      <c r="Z685" s="351"/>
      <c r="AA685" s="270" t="s">
        <v>1613</v>
      </c>
      <c r="AB685" s="370">
        <v>750000</v>
      </c>
      <c r="AC685" s="354" t="s">
        <v>413</v>
      </c>
      <c r="AD685" s="354" t="s">
        <v>1102</v>
      </c>
      <c r="AE685" s="354" t="s">
        <v>979</v>
      </c>
      <c r="AF685" s="354" t="s">
        <v>2065</v>
      </c>
      <c r="AG685" s="354"/>
      <c r="AH685" s="270" t="s">
        <v>41</v>
      </c>
      <c r="AI685" s="270"/>
      <c r="AJ685" s="270"/>
      <c r="AK685" s="270" t="s">
        <v>1094</v>
      </c>
      <c r="AL685" s="270" t="s">
        <v>1446</v>
      </c>
      <c r="AM685" s="270" t="s">
        <v>75</v>
      </c>
      <c r="AN685" s="270"/>
      <c r="AO685" s="270"/>
      <c r="AP685" s="270" t="s">
        <v>1094</v>
      </c>
      <c r="AQ685" s="354"/>
      <c r="AR685" s="354" t="s">
        <v>2617</v>
      </c>
      <c r="AS685" s="349">
        <v>0</v>
      </c>
      <c r="AT685" s="360" t="s">
        <v>523</v>
      </c>
      <c r="AU685" s="54"/>
      <c r="AV685" s="54"/>
    </row>
    <row r="686" spans="1:48" s="40" customFormat="1" ht="140" x14ac:dyDescent="0.15">
      <c r="A686" s="302" t="s">
        <v>1259</v>
      </c>
      <c r="B686" s="213" t="s">
        <v>1342</v>
      </c>
      <c r="C686" s="214" t="s">
        <v>1403</v>
      </c>
      <c r="D686" s="428" t="s">
        <v>488</v>
      </c>
      <c r="E686" s="209" t="s">
        <v>489</v>
      </c>
      <c r="F686" s="209" t="s">
        <v>1144</v>
      </c>
      <c r="G686" s="232"/>
      <c r="H686" s="176" t="s">
        <v>56</v>
      </c>
      <c r="I686" s="176" t="s">
        <v>38</v>
      </c>
      <c r="J686" s="177" t="s">
        <v>124</v>
      </c>
      <c r="K686" s="178" t="s">
        <v>421</v>
      </c>
      <c r="L686" s="178" t="s">
        <v>421</v>
      </c>
      <c r="M686" s="178" t="s">
        <v>421</v>
      </c>
      <c r="N686" s="209" t="s">
        <v>1144</v>
      </c>
      <c r="O686" s="177"/>
      <c r="P686" s="429"/>
      <c r="Q686" s="177"/>
      <c r="R686" s="172" t="s">
        <v>1698</v>
      </c>
      <c r="S686" s="466" t="s">
        <v>602</v>
      </c>
      <c r="T686" s="356">
        <v>8000000</v>
      </c>
      <c r="U686" s="350">
        <f t="shared" si="90"/>
        <v>4.8691418137553254E-2</v>
      </c>
      <c r="V686" s="351"/>
      <c r="W686" s="371">
        <v>1500000</v>
      </c>
      <c r="X686" s="351">
        <v>3000000</v>
      </c>
      <c r="Y686" s="351">
        <v>3500000</v>
      </c>
      <c r="Z686" s="351"/>
      <c r="AA686" s="358" t="s">
        <v>1450</v>
      </c>
      <c r="AB686" s="270" t="s">
        <v>1450</v>
      </c>
      <c r="AC686" s="354" t="s">
        <v>413</v>
      </c>
      <c r="AD686" s="354" t="s">
        <v>1102</v>
      </c>
      <c r="AE686" s="354" t="s">
        <v>366</v>
      </c>
      <c r="AF686" s="354" t="s">
        <v>2063</v>
      </c>
      <c r="AG686" s="354"/>
      <c r="AH686" s="270" t="s">
        <v>33</v>
      </c>
      <c r="AI686" s="270">
        <v>2022</v>
      </c>
      <c r="AJ686" s="270">
        <v>2024</v>
      </c>
      <c r="AK686" s="270" t="s">
        <v>605</v>
      </c>
      <c r="AL686" s="270" t="s">
        <v>1450</v>
      </c>
      <c r="AM686" s="270" t="s">
        <v>75</v>
      </c>
      <c r="AN686" s="270" t="s">
        <v>603</v>
      </c>
      <c r="AO686" s="270" t="s">
        <v>531</v>
      </c>
      <c r="AP686" s="270" t="s">
        <v>531</v>
      </c>
      <c r="AQ686" s="354" t="s">
        <v>2068</v>
      </c>
      <c r="AR686" s="354" t="s">
        <v>2617</v>
      </c>
      <c r="AS686" s="356">
        <v>8000000</v>
      </c>
      <c r="AT686" s="360"/>
      <c r="AU686" s="54"/>
      <c r="AV686" s="54"/>
    </row>
    <row r="687" spans="1:48" s="40" customFormat="1" ht="38.25" customHeight="1" x14ac:dyDescent="0.2">
      <c r="A687" s="302" t="s">
        <v>1259</v>
      </c>
      <c r="B687" s="184" t="s">
        <v>1343</v>
      </c>
      <c r="C687" s="184" t="s">
        <v>1404</v>
      </c>
      <c r="D687" s="184" t="s">
        <v>1144</v>
      </c>
      <c r="E687" s="182" t="s">
        <v>1144</v>
      </c>
      <c r="F687" s="209" t="s">
        <v>1144</v>
      </c>
      <c r="G687" s="575">
        <v>10000000</v>
      </c>
      <c r="H687" s="176" t="s">
        <v>56</v>
      </c>
      <c r="I687" s="176" t="s">
        <v>38</v>
      </c>
      <c r="J687" s="177" t="s">
        <v>107</v>
      </c>
      <c r="K687" s="178" t="s">
        <v>76</v>
      </c>
      <c r="L687" s="178" t="s">
        <v>76</v>
      </c>
      <c r="M687" s="178" t="s">
        <v>421</v>
      </c>
      <c r="N687" s="209" t="s">
        <v>1144</v>
      </c>
      <c r="O687" s="177"/>
      <c r="P687" s="429"/>
      <c r="Q687" s="177"/>
      <c r="R687" s="172" t="s">
        <v>1698</v>
      </c>
      <c r="S687" s="466" t="s">
        <v>321</v>
      </c>
      <c r="T687" s="356">
        <f>SUM(V687:Z687)</f>
        <v>11180226.628743859</v>
      </c>
      <c r="U687" s="350">
        <f>T687/$G$687</f>
        <v>1.1180226628743859</v>
      </c>
      <c r="V687" s="357">
        <v>5584818.362371929</v>
      </c>
      <c r="W687" s="372">
        <v>5584818.362371929</v>
      </c>
      <c r="X687" s="351"/>
      <c r="Y687" s="351">
        <v>3529.9679999999998</v>
      </c>
      <c r="Z687" s="352">
        <v>7059.9359999999997</v>
      </c>
      <c r="AA687" s="358" t="s">
        <v>1450</v>
      </c>
      <c r="AB687" s="270" t="s">
        <v>1450</v>
      </c>
      <c r="AC687" s="354" t="s">
        <v>414</v>
      </c>
      <c r="AD687" s="354" t="s">
        <v>1101</v>
      </c>
      <c r="AE687" s="354" t="s">
        <v>316</v>
      </c>
      <c r="AF687" s="354" t="s">
        <v>2063</v>
      </c>
      <c r="AG687" s="409"/>
      <c r="AH687" s="270" t="s">
        <v>35</v>
      </c>
      <c r="AI687" s="270" t="s">
        <v>2017</v>
      </c>
      <c r="AJ687" s="270">
        <v>2026</v>
      </c>
      <c r="AK687" s="270" t="s">
        <v>2600</v>
      </c>
      <c r="AL687" s="270" t="s">
        <v>1450</v>
      </c>
      <c r="AM687" s="270" t="s">
        <v>75</v>
      </c>
      <c r="AN687" s="270" t="s">
        <v>383</v>
      </c>
      <c r="AO687" s="270" t="s">
        <v>426</v>
      </c>
      <c r="AP687" s="270" t="s">
        <v>1996</v>
      </c>
      <c r="AQ687" s="354" t="s">
        <v>2068</v>
      </c>
      <c r="AR687" s="354" t="s">
        <v>2617</v>
      </c>
      <c r="AS687" s="424">
        <v>11180226.628743859</v>
      </c>
      <c r="AT687" s="360" t="s">
        <v>2601</v>
      </c>
    </row>
    <row r="688" spans="1:48" s="40" customFormat="1" ht="38.25" customHeight="1" x14ac:dyDescent="0.2">
      <c r="A688" s="302" t="s">
        <v>1259</v>
      </c>
      <c r="B688" s="213" t="s">
        <v>1343</v>
      </c>
      <c r="C688" s="213" t="s">
        <v>1404</v>
      </c>
      <c r="D688" s="172" t="s">
        <v>1144</v>
      </c>
      <c r="E688" s="174" t="s">
        <v>1144</v>
      </c>
      <c r="F688" s="209" t="s">
        <v>1144</v>
      </c>
      <c r="G688" s="576"/>
      <c r="H688" s="176" t="s">
        <v>56</v>
      </c>
      <c r="I688" s="176" t="s">
        <v>38</v>
      </c>
      <c r="J688" s="177" t="s">
        <v>107</v>
      </c>
      <c r="K688" s="178" t="s">
        <v>76</v>
      </c>
      <c r="L688" s="178" t="s">
        <v>76</v>
      </c>
      <c r="M688" s="178" t="s">
        <v>421</v>
      </c>
      <c r="N688" s="209" t="s">
        <v>1144</v>
      </c>
      <c r="O688" s="177"/>
      <c r="P688" s="429"/>
      <c r="Q688" s="177"/>
      <c r="R688" s="172" t="s">
        <v>1698</v>
      </c>
      <c r="S688" s="466" t="s">
        <v>1758</v>
      </c>
      <c r="T688" s="349">
        <v>0</v>
      </c>
      <c r="U688" s="350">
        <f t="shared" ref="U688:U692" si="92">T688/$G$687</f>
        <v>0</v>
      </c>
      <c r="V688" s="373"/>
      <c r="W688" s="372"/>
      <c r="X688" s="352"/>
      <c r="Y688" s="351"/>
      <c r="Z688" s="352"/>
      <c r="AA688" s="358" t="s">
        <v>1759</v>
      </c>
      <c r="AB688" s="370">
        <v>750000</v>
      </c>
      <c r="AC688" s="354" t="s">
        <v>414</v>
      </c>
      <c r="AD688" s="354" t="s">
        <v>1101</v>
      </c>
      <c r="AE688" s="354" t="s">
        <v>316</v>
      </c>
      <c r="AF688" s="354" t="s">
        <v>2063</v>
      </c>
      <c r="AG688" s="423" t="s">
        <v>1760</v>
      </c>
      <c r="AH688" s="270" t="s">
        <v>41</v>
      </c>
      <c r="AI688" s="270"/>
      <c r="AJ688" s="270"/>
      <c r="AK688" s="270" t="s">
        <v>1094</v>
      </c>
      <c r="AL688" s="270" t="s">
        <v>1445</v>
      </c>
      <c r="AM688" s="270" t="s">
        <v>75</v>
      </c>
      <c r="AN688" s="270"/>
      <c r="AO688" s="270"/>
      <c r="AP688" s="270" t="s">
        <v>1094</v>
      </c>
      <c r="AQ688" s="354" t="s">
        <v>2068</v>
      </c>
      <c r="AR688" s="354" t="s">
        <v>2617</v>
      </c>
      <c r="AS688" s="349">
        <v>0</v>
      </c>
      <c r="AT688" s="360" t="s">
        <v>523</v>
      </c>
    </row>
    <row r="689" spans="1:48" s="40" customFormat="1" ht="140" x14ac:dyDescent="0.2">
      <c r="A689" s="302" t="s">
        <v>1259</v>
      </c>
      <c r="B689" s="213" t="s">
        <v>1343</v>
      </c>
      <c r="C689" s="213" t="s">
        <v>1404</v>
      </c>
      <c r="D689" s="172" t="s">
        <v>1144</v>
      </c>
      <c r="E689" s="174" t="s">
        <v>1144</v>
      </c>
      <c r="F689" s="209" t="s">
        <v>1144</v>
      </c>
      <c r="G689" s="576"/>
      <c r="H689" s="176" t="s">
        <v>56</v>
      </c>
      <c r="I689" s="176" t="s">
        <v>38</v>
      </c>
      <c r="J689" s="177" t="s">
        <v>107</v>
      </c>
      <c r="K689" s="178" t="s">
        <v>421</v>
      </c>
      <c r="L689" s="178"/>
      <c r="M689" s="178" t="s">
        <v>421</v>
      </c>
      <c r="N689" s="209" t="s">
        <v>1144</v>
      </c>
      <c r="O689" s="177"/>
      <c r="P689" s="429"/>
      <c r="Q689" s="177"/>
      <c r="R689" s="172" t="s">
        <v>1698</v>
      </c>
      <c r="S689" s="465" t="s">
        <v>984</v>
      </c>
      <c r="T689" s="349">
        <v>0</v>
      </c>
      <c r="U689" s="350">
        <f t="shared" si="92"/>
        <v>0</v>
      </c>
      <c r="V689" s="373"/>
      <c r="W689" s="357"/>
      <c r="X689" s="352"/>
      <c r="Y689" s="351"/>
      <c r="Z689" s="352"/>
      <c r="AA689" s="358" t="s">
        <v>1450</v>
      </c>
      <c r="AB689" s="389" t="s">
        <v>1450</v>
      </c>
      <c r="AC689" s="354" t="s">
        <v>414</v>
      </c>
      <c r="AD689" s="354" t="s">
        <v>1101</v>
      </c>
      <c r="AE689" s="354" t="s">
        <v>986</v>
      </c>
      <c r="AF689" s="354" t="s">
        <v>2065</v>
      </c>
      <c r="AG689" s="354"/>
      <c r="AH689" s="270" t="s">
        <v>41</v>
      </c>
      <c r="AI689" s="270"/>
      <c r="AJ689" s="270"/>
      <c r="AK689" s="270" t="s">
        <v>1094</v>
      </c>
      <c r="AL689" s="270" t="s">
        <v>1447</v>
      </c>
      <c r="AM689" s="270" t="s">
        <v>75</v>
      </c>
      <c r="AN689" s="270"/>
      <c r="AO689" s="270"/>
      <c r="AP689" s="270" t="s">
        <v>1094</v>
      </c>
      <c r="AQ689" s="354"/>
      <c r="AR689" s="354" t="s">
        <v>2617</v>
      </c>
      <c r="AS689" s="349">
        <v>0</v>
      </c>
      <c r="AT689" s="360" t="s">
        <v>523</v>
      </c>
    </row>
    <row r="690" spans="1:48" s="40" customFormat="1" ht="140" x14ac:dyDescent="0.2">
      <c r="A690" s="302" t="s">
        <v>1259</v>
      </c>
      <c r="B690" s="213" t="s">
        <v>1343</v>
      </c>
      <c r="C690" s="213" t="s">
        <v>1404</v>
      </c>
      <c r="D690" s="172" t="s">
        <v>1144</v>
      </c>
      <c r="E690" s="174" t="s">
        <v>1144</v>
      </c>
      <c r="F690" s="209" t="s">
        <v>1144</v>
      </c>
      <c r="G690" s="576"/>
      <c r="H690" s="176" t="s">
        <v>56</v>
      </c>
      <c r="I690" s="176" t="s">
        <v>38</v>
      </c>
      <c r="J690" s="177" t="s">
        <v>107</v>
      </c>
      <c r="K690" s="178" t="s">
        <v>421</v>
      </c>
      <c r="L690" s="178"/>
      <c r="M690" s="178" t="s">
        <v>421</v>
      </c>
      <c r="N690" s="209" t="s">
        <v>1144</v>
      </c>
      <c r="O690" s="177"/>
      <c r="P690" s="429"/>
      <c r="Q690" s="177"/>
      <c r="R690" s="172" t="s">
        <v>1698</v>
      </c>
      <c r="S690" s="466" t="s">
        <v>994</v>
      </c>
      <c r="T690" s="408">
        <v>78000</v>
      </c>
      <c r="U690" s="350">
        <f t="shared" si="92"/>
        <v>7.7999999999999996E-3</v>
      </c>
      <c r="V690" s="408">
        <v>78000</v>
      </c>
      <c r="W690" s="372"/>
      <c r="X690" s="352"/>
      <c r="Y690" s="351"/>
      <c r="Z690" s="352"/>
      <c r="AA690" s="358" t="s">
        <v>1450</v>
      </c>
      <c r="AB690" s="270" t="s">
        <v>1450</v>
      </c>
      <c r="AC690" s="354" t="s">
        <v>414</v>
      </c>
      <c r="AD690" s="354" t="s">
        <v>1101</v>
      </c>
      <c r="AE690" s="354" t="s">
        <v>1003</v>
      </c>
      <c r="AF690" s="354" t="s">
        <v>2065</v>
      </c>
      <c r="AG690" s="410"/>
      <c r="AH690" s="270" t="s">
        <v>37</v>
      </c>
      <c r="AI690" s="270" t="s">
        <v>2017</v>
      </c>
      <c r="AJ690" s="270">
        <v>2021</v>
      </c>
      <c r="AK690" s="270" t="s">
        <v>1007</v>
      </c>
      <c r="AL690" s="270" t="s">
        <v>1450</v>
      </c>
      <c r="AM690" s="270" t="s">
        <v>74</v>
      </c>
      <c r="AN690" s="270" t="s">
        <v>1006</v>
      </c>
      <c r="AO690" s="270" t="s">
        <v>424</v>
      </c>
      <c r="AP690" s="270" t="s">
        <v>1997</v>
      </c>
      <c r="AQ690" s="354" t="s">
        <v>2003</v>
      </c>
      <c r="AR690" s="354" t="s">
        <v>2617</v>
      </c>
      <c r="AS690" s="349">
        <v>78000</v>
      </c>
      <c r="AT690" s="360" t="s">
        <v>2401</v>
      </c>
    </row>
    <row r="691" spans="1:48" s="40" customFormat="1" ht="140" x14ac:dyDescent="0.2">
      <c r="A691" s="302" t="s">
        <v>1259</v>
      </c>
      <c r="B691" s="213" t="s">
        <v>1343</v>
      </c>
      <c r="C691" s="214" t="s">
        <v>1404</v>
      </c>
      <c r="D691" s="428" t="s">
        <v>1144</v>
      </c>
      <c r="E691" s="209" t="s">
        <v>1144</v>
      </c>
      <c r="F691" s="209" t="s">
        <v>1144</v>
      </c>
      <c r="G691" s="576"/>
      <c r="H691" s="176" t="s">
        <v>56</v>
      </c>
      <c r="I691" s="176" t="s">
        <v>38</v>
      </c>
      <c r="J691" s="177" t="s">
        <v>124</v>
      </c>
      <c r="K691" s="178" t="s">
        <v>421</v>
      </c>
      <c r="L691" s="178" t="s">
        <v>421</v>
      </c>
      <c r="M691" s="178" t="s">
        <v>421</v>
      </c>
      <c r="N691" s="209" t="s">
        <v>1144</v>
      </c>
      <c r="O691" s="177"/>
      <c r="P691" s="429"/>
      <c r="Q691" s="177"/>
      <c r="R691" s="172" t="s">
        <v>1698</v>
      </c>
      <c r="S691" s="468" t="s">
        <v>377</v>
      </c>
      <c r="T691" s="408">
        <v>495956.41670571407</v>
      </c>
      <c r="U691" s="350">
        <f t="shared" si="92"/>
        <v>4.9595641670571407E-2</v>
      </c>
      <c r="V691" s="357">
        <v>123989.10417642852</v>
      </c>
      <c r="W691" s="372">
        <v>123989.10417642852</v>
      </c>
      <c r="X691" s="357">
        <v>123989.10417642852</v>
      </c>
      <c r="Y691" s="357">
        <v>123989.10417642852</v>
      </c>
      <c r="Z691" s="352"/>
      <c r="AA691" s="358" t="s">
        <v>1450</v>
      </c>
      <c r="AB691" s="270" t="s">
        <v>1450</v>
      </c>
      <c r="AC691" s="354" t="s">
        <v>413</v>
      </c>
      <c r="AD691" s="354" t="s">
        <v>1102</v>
      </c>
      <c r="AE691" s="354" t="s">
        <v>366</v>
      </c>
      <c r="AF691" s="354" t="s">
        <v>2063</v>
      </c>
      <c r="AG691" s="410"/>
      <c r="AH691" s="270" t="s">
        <v>35</v>
      </c>
      <c r="AI691" s="270" t="s">
        <v>2017</v>
      </c>
      <c r="AJ691" s="270">
        <v>2024</v>
      </c>
      <c r="AK691" s="270" t="s">
        <v>378</v>
      </c>
      <c r="AL691" s="270" t="s">
        <v>1450</v>
      </c>
      <c r="AM691" s="270" t="s">
        <v>74</v>
      </c>
      <c r="AN691" s="270" t="s">
        <v>167</v>
      </c>
      <c r="AO691" s="270" t="s">
        <v>531</v>
      </c>
      <c r="AP691" s="270" t="s">
        <v>531</v>
      </c>
      <c r="AQ691" s="354" t="s">
        <v>2003</v>
      </c>
      <c r="AR691" s="354" t="s">
        <v>2617</v>
      </c>
      <c r="AS691" s="408">
        <v>495956.41670571407</v>
      </c>
      <c r="AT691" s="360" t="s">
        <v>379</v>
      </c>
    </row>
    <row r="692" spans="1:48" s="40" customFormat="1" ht="140" x14ac:dyDescent="0.2">
      <c r="A692" s="302" t="s">
        <v>1259</v>
      </c>
      <c r="B692" s="214" t="s">
        <v>1343</v>
      </c>
      <c r="C692" s="184" t="s">
        <v>1405</v>
      </c>
      <c r="D692" s="186" t="s">
        <v>1321</v>
      </c>
      <c r="E692" s="174" t="s">
        <v>1322</v>
      </c>
      <c r="F692" s="209" t="s">
        <v>1144</v>
      </c>
      <c r="G692" s="578"/>
      <c r="H692" s="176" t="s">
        <v>56</v>
      </c>
      <c r="I692" s="176" t="s">
        <v>38</v>
      </c>
      <c r="J692" s="177" t="s">
        <v>124</v>
      </c>
      <c r="K692" s="178" t="s">
        <v>421</v>
      </c>
      <c r="L692" s="178"/>
      <c r="M692" s="178" t="s">
        <v>421</v>
      </c>
      <c r="N692" s="209" t="s">
        <v>1144</v>
      </c>
      <c r="O692" s="177"/>
      <c r="P692" s="429"/>
      <c r="Q692" s="177"/>
      <c r="R692" s="428" t="s">
        <v>1698</v>
      </c>
      <c r="S692" s="465" t="s">
        <v>1497</v>
      </c>
      <c r="T692" s="356">
        <v>0</v>
      </c>
      <c r="U692" s="350">
        <f t="shared" si="92"/>
        <v>0</v>
      </c>
      <c r="V692" s="379"/>
      <c r="W692" s="357"/>
      <c r="X692" s="357"/>
      <c r="Y692" s="357"/>
      <c r="Z692" s="352"/>
      <c r="AA692" s="270" t="s">
        <v>1519</v>
      </c>
      <c r="AB692" s="358" t="s">
        <v>1450</v>
      </c>
      <c r="AC692" s="354" t="s">
        <v>1094</v>
      </c>
      <c r="AD692" s="354" t="s">
        <v>1094</v>
      </c>
      <c r="AE692" s="354" t="s">
        <v>1537</v>
      </c>
      <c r="AF692" s="354" t="s">
        <v>1094</v>
      </c>
      <c r="AG692" s="410"/>
      <c r="AH692" s="270" t="s">
        <v>1094</v>
      </c>
      <c r="AI692" s="270"/>
      <c r="AJ692" s="270"/>
      <c r="AK692" s="270" t="s">
        <v>1094</v>
      </c>
      <c r="AL692" s="270" t="s">
        <v>1450</v>
      </c>
      <c r="AM692" s="270" t="s">
        <v>1094</v>
      </c>
      <c r="AN692" s="270"/>
      <c r="AO692" s="270"/>
      <c r="AP692" s="270" t="s">
        <v>1094</v>
      </c>
      <c r="AQ692" s="354"/>
      <c r="AR692" s="354"/>
      <c r="AS692" s="408"/>
      <c r="AT692" s="360"/>
    </row>
    <row r="693" spans="1:48" s="40" customFormat="1" ht="25.5" customHeight="1" x14ac:dyDescent="0.2">
      <c r="A693" s="302" t="s">
        <v>1259</v>
      </c>
      <c r="B693" s="184" t="s">
        <v>1344</v>
      </c>
      <c r="C693" s="184" t="s">
        <v>1406</v>
      </c>
      <c r="D693" s="184" t="s">
        <v>1144</v>
      </c>
      <c r="E693" s="182" t="s">
        <v>1144</v>
      </c>
      <c r="F693" s="209" t="s">
        <v>1144</v>
      </c>
      <c r="G693" s="575">
        <v>360000000</v>
      </c>
      <c r="H693" s="176" t="s">
        <v>56</v>
      </c>
      <c r="I693" s="176" t="s">
        <v>38</v>
      </c>
      <c r="J693" s="177" t="s">
        <v>107</v>
      </c>
      <c r="K693" s="178" t="s">
        <v>421</v>
      </c>
      <c r="L693" s="178" t="s">
        <v>421</v>
      </c>
      <c r="M693" s="178" t="s">
        <v>421</v>
      </c>
      <c r="N693" s="209" t="s">
        <v>1144</v>
      </c>
      <c r="O693" s="177"/>
      <c r="P693" s="429"/>
      <c r="Q693" s="177"/>
      <c r="R693" s="184" t="s">
        <v>1691</v>
      </c>
      <c r="S693" s="469" t="s">
        <v>546</v>
      </c>
      <c r="T693" s="349">
        <v>0</v>
      </c>
      <c r="U693" s="350">
        <f>T693/$G$693</f>
        <v>0</v>
      </c>
      <c r="V693" s="351"/>
      <c r="W693" s="351"/>
      <c r="X693" s="352"/>
      <c r="Y693" s="351"/>
      <c r="Z693" s="352"/>
      <c r="AA693" s="358" t="s">
        <v>1450</v>
      </c>
      <c r="AB693" s="270" t="s">
        <v>1450</v>
      </c>
      <c r="AC693" s="354" t="s">
        <v>414</v>
      </c>
      <c r="AD693" s="354" t="s">
        <v>1101</v>
      </c>
      <c r="AE693" s="354" t="s">
        <v>316</v>
      </c>
      <c r="AF693" s="354" t="s">
        <v>2063</v>
      </c>
      <c r="AG693" s="354"/>
      <c r="AH693" s="270" t="s">
        <v>41</v>
      </c>
      <c r="AI693" s="270"/>
      <c r="AJ693" s="270"/>
      <c r="AK693" s="270" t="s">
        <v>1094</v>
      </c>
      <c r="AL693" s="270" t="s">
        <v>1447</v>
      </c>
      <c r="AM693" s="270" t="s">
        <v>74</v>
      </c>
      <c r="AN693" s="270"/>
      <c r="AO693" s="270"/>
      <c r="AP693" s="270" t="s">
        <v>1094</v>
      </c>
      <c r="AQ693" s="354" t="s">
        <v>2003</v>
      </c>
      <c r="AR693" s="354" t="s">
        <v>2617</v>
      </c>
      <c r="AS693" s="349">
        <v>0</v>
      </c>
      <c r="AT693" s="360" t="s">
        <v>523</v>
      </c>
    </row>
    <row r="694" spans="1:48" s="40" customFormat="1" ht="25.5" customHeight="1" x14ac:dyDescent="0.2">
      <c r="A694" s="302" t="s">
        <v>1259</v>
      </c>
      <c r="B694" s="213" t="s">
        <v>1344</v>
      </c>
      <c r="C694" s="213" t="s">
        <v>1406</v>
      </c>
      <c r="D694" s="172" t="s">
        <v>1144</v>
      </c>
      <c r="E694" s="174" t="s">
        <v>1144</v>
      </c>
      <c r="F694" s="209" t="s">
        <v>1144</v>
      </c>
      <c r="G694" s="576"/>
      <c r="H694" s="176" t="s">
        <v>56</v>
      </c>
      <c r="I694" s="176" t="s">
        <v>38</v>
      </c>
      <c r="J694" s="177" t="s">
        <v>107</v>
      </c>
      <c r="K694" s="178" t="s">
        <v>421</v>
      </c>
      <c r="L694" s="178" t="s">
        <v>421</v>
      </c>
      <c r="M694" s="178" t="s">
        <v>421</v>
      </c>
      <c r="N694" s="209" t="s">
        <v>1144</v>
      </c>
      <c r="O694" s="177"/>
      <c r="P694" s="429"/>
      <c r="Q694" s="177"/>
      <c r="R694" s="172" t="s">
        <v>1691</v>
      </c>
      <c r="S694" s="469" t="s">
        <v>1755</v>
      </c>
      <c r="T694" s="349">
        <v>0</v>
      </c>
      <c r="U694" s="350">
        <f t="shared" ref="U694:U712" si="93">T694/$G$693</f>
        <v>0</v>
      </c>
      <c r="V694" s="367"/>
      <c r="W694" s="351"/>
      <c r="X694" s="352"/>
      <c r="Y694" s="351"/>
      <c r="Z694" s="352"/>
      <c r="AA694" s="270" t="s">
        <v>1756</v>
      </c>
      <c r="AB694" s="370">
        <v>300000</v>
      </c>
      <c r="AC694" s="354" t="s">
        <v>414</v>
      </c>
      <c r="AD694" s="354" t="s">
        <v>1101</v>
      </c>
      <c r="AE694" s="354" t="s">
        <v>316</v>
      </c>
      <c r="AF694" s="354" t="s">
        <v>2063</v>
      </c>
      <c r="AG694" s="423" t="s">
        <v>1757</v>
      </c>
      <c r="AH694" s="270" t="s">
        <v>41</v>
      </c>
      <c r="AI694" s="270"/>
      <c r="AJ694" s="270"/>
      <c r="AK694" s="270" t="s">
        <v>1094</v>
      </c>
      <c r="AL694" s="270" t="s">
        <v>1445</v>
      </c>
      <c r="AM694" s="270" t="s">
        <v>74</v>
      </c>
      <c r="AN694" s="270"/>
      <c r="AO694" s="270"/>
      <c r="AP694" s="270" t="s">
        <v>1094</v>
      </c>
      <c r="AQ694" s="354" t="s">
        <v>2003</v>
      </c>
      <c r="AR694" s="354" t="s">
        <v>2617</v>
      </c>
      <c r="AS694" s="349">
        <v>0</v>
      </c>
      <c r="AT694" s="360" t="s">
        <v>523</v>
      </c>
    </row>
    <row r="695" spans="1:48" s="40" customFormat="1" ht="126" x14ac:dyDescent="0.15">
      <c r="A695" s="302" t="s">
        <v>1259</v>
      </c>
      <c r="B695" s="213" t="s">
        <v>1344</v>
      </c>
      <c r="C695" s="214" t="s">
        <v>1406</v>
      </c>
      <c r="D695" s="428" t="s">
        <v>1144</v>
      </c>
      <c r="E695" s="209" t="s">
        <v>1144</v>
      </c>
      <c r="F695" s="209" t="s">
        <v>1144</v>
      </c>
      <c r="G695" s="576"/>
      <c r="H695" s="176" t="s">
        <v>56</v>
      </c>
      <c r="I695" s="176" t="s">
        <v>38</v>
      </c>
      <c r="J695" s="177" t="s">
        <v>107</v>
      </c>
      <c r="K695" s="178" t="s">
        <v>76</v>
      </c>
      <c r="L695" s="178" t="s">
        <v>76</v>
      </c>
      <c r="M695" s="178" t="s">
        <v>421</v>
      </c>
      <c r="N695" s="209" t="s">
        <v>1144</v>
      </c>
      <c r="O695" s="177"/>
      <c r="P695" s="429"/>
      <c r="Q695" s="177"/>
      <c r="R695" s="172" t="s">
        <v>1691</v>
      </c>
      <c r="S695" s="465" t="s">
        <v>670</v>
      </c>
      <c r="T695" s="349">
        <v>0</v>
      </c>
      <c r="U695" s="350">
        <f t="shared" si="93"/>
        <v>0</v>
      </c>
      <c r="V695" s="367"/>
      <c r="W695" s="351"/>
      <c r="X695" s="351"/>
      <c r="Y695" s="351"/>
      <c r="Z695" s="351"/>
      <c r="AA695" s="358" t="s">
        <v>1450</v>
      </c>
      <c r="AB695" s="368" t="s">
        <v>1450</v>
      </c>
      <c r="AC695" s="354" t="s">
        <v>414</v>
      </c>
      <c r="AD695" s="354" t="s">
        <v>1101</v>
      </c>
      <c r="AE695" s="354" t="s">
        <v>316</v>
      </c>
      <c r="AF695" s="354" t="s">
        <v>2063</v>
      </c>
      <c r="AG695" s="354"/>
      <c r="AH695" s="270" t="s">
        <v>41</v>
      </c>
      <c r="AI695" s="270"/>
      <c r="AJ695" s="270"/>
      <c r="AK695" s="270" t="s">
        <v>1094</v>
      </c>
      <c r="AL695" s="270" t="s">
        <v>1447</v>
      </c>
      <c r="AM695" s="270" t="s">
        <v>74</v>
      </c>
      <c r="AN695" s="270"/>
      <c r="AO695" s="270"/>
      <c r="AP695" s="270" t="s">
        <v>1094</v>
      </c>
      <c r="AQ695" s="354" t="s">
        <v>2067</v>
      </c>
      <c r="AR695" s="354" t="s">
        <v>2617</v>
      </c>
      <c r="AS695" s="349">
        <v>0</v>
      </c>
      <c r="AT695" s="360" t="s">
        <v>523</v>
      </c>
      <c r="AU695" s="54"/>
      <c r="AV695" s="54"/>
    </row>
    <row r="696" spans="1:48" s="40" customFormat="1" ht="126" x14ac:dyDescent="0.15">
      <c r="A696" s="302" t="s">
        <v>1259</v>
      </c>
      <c r="B696" s="213" t="s">
        <v>1344</v>
      </c>
      <c r="C696" s="184" t="s">
        <v>1407</v>
      </c>
      <c r="D696" s="184" t="s">
        <v>499</v>
      </c>
      <c r="E696" s="182" t="s">
        <v>500</v>
      </c>
      <c r="F696" s="209" t="s">
        <v>1144</v>
      </c>
      <c r="G696" s="576"/>
      <c r="H696" s="176" t="s">
        <v>56</v>
      </c>
      <c r="I696" s="176" t="s">
        <v>38</v>
      </c>
      <c r="J696" s="177" t="s">
        <v>107</v>
      </c>
      <c r="K696" s="178" t="s">
        <v>421</v>
      </c>
      <c r="L696" s="178"/>
      <c r="M696" s="178" t="s">
        <v>421</v>
      </c>
      <c r="N696" s="209" t="s">
        <v>1144</v>
      </c>
      <c r="O696" s="177"/>
      <c r="P696" s="429"/>
      <c r="Q696" s="177"/>
      <c r="R696" s="172" t="s">
        <v>1691</v>
      </c>
      <c r="S696" s="466" t="s">
        <v>248</v>
      </c>
      <c r="T696" s="356">
        <v>431197.93877041503</v>
      </c>
      <c r="U696" s="350">
        <f t="shared" si="93"/>
        <v>1.1977720521400418E-3</v>
      </c>
      <c r="V696" s="357">
        <v>431197.93877041503</v>
      </c>
      <c r="W696" s="371"/>
      <c r="X696" s="351"/>
      <c r="Y696" s="351"/>
      <c r="Z696" s="351"/>
      <c r="AA696" s="358" t="s">
        <v>1450</v>
      </c>
      <c r="AB696" s="270" t="s">
        <v>1450</v>
      </c>
      <c r="AC696" s="354" t="s">
        <v>414</v>
      </c>
      <c r="AD696" s="354" t="s">
        <v>1101</v>
      </c>
      <c r="AE696" s="270" t="s">
        <v>247</v>
      </c>
      <c r="AF696" s="354" t="s">
        <v>2063</v>
      </c>
      <c r="AG696" s="354"/>
      <c r="AH696" s="270" t="s">
        <v>37</v>
      </c>
      <c r="AI696" s="270" t="s">
        <v>2017</v>
      </c>
      <c r="AJ696" s="270">
        <v>2021</v>
      </c>
      <c r="AK696" s="270" t="s">
        <v>249</v>
      </c>
      <c r="AL696" s="270" t="s">
        <v>1450</v>
      </c>
      <c r="AM696" s="270" t="s">
        <v>75</v>
      </c>
      <c r="AN696" s="270" t="s">
        <v>251</v>
      </c>
      <c r="AO696" s="270" t="s">
        <v>426</v>
      </c>
      <c r="AP696" s="270" t="s">
        <v>1997</v>
      </c>
      <c r="AQ696" s="354"/>
      <c r="AR696" s="354" t="s">
        <v>2617</v>
      </c>
      <c r="AS696" s="356">
        <v>431197.93877041503</v>
      </c>
      <c r="AT696" s="360" t="s">
        <v>250</v>
      </c>
      <c r="AU696" s="54"/>
      <c r="AV696" s="54"/>
    </row>
    <row r="697" spans="1:48" s="40" customFormat="1" ht="126" x14ac:dyDescent="0.15">
      <c r="A697" s="302" t="s">
        <v>1259</v>
      </c>
      <c r="B697" s="213" t="s">
        <v>1344</v>
      </c>
      <c r="C697" s="213" t="s">
        <v>1407</v>
      </c>
      <c r="D697" s="172" t="s">
        <v>499</v>
      </c>
      <c r="E697" s="174" t="s">
        <v>500</v>
      </c>
      <c r="F697" s="209" t="s">
        <v>1144</v>
      </c>
      <c r="G697" s="576"/>
      <c r="H697" s="176" t="s">
        <v>56</v>
      </c>
      <c r="I697" s="176" t="s">
        <v>38</v>
      </c>
      <c r="J697" s="177" t="s">
        <v>124</v>
      </c>
      <c r="K697" s="178" t="s">
        <v>421</v>
      </c>
      <c r="L697" s="178" t="s">
        <v>421</v>
      </c>
      <c r="M697" s="178" t="s">
        <v>421</v>
      </c>
      <c r="N697" s="209" t="s">
        <v>1144</v>
      </c>
      <c r="O697" s="177"/>
      <c r="P697" s="429"/>
      <c r="Q697" s="177"/>
      <c r="R697" s="172" t="s">
        <v>1691</v>
      </c>
      <c r="S697" s="466" t="s">
        <v>380</v>
      </c>
      <c r="T697" s="356">
        <v>1382142.7966022249</v>
      </c>
      <c r="U697" s="350">
        <f t="shared" si="93"/>
        <v>3.8392855461172916E-3</v>
      </c>
      <c r="V697" s="357">
        <v>1382142.7966022249</v>
      </c>
      <c r="W697" s="371"/>
      <c r="X697" s="351"/>
      <c r="Y697" s="351"/>
      <c r="Z697" s="351"/>
      <c r="AA697" s="358" t="s">
        <v>1450</v>
      </c>
      <c r="AB697" s="270" t="s">
        <v>1450</v>
      </c>
      <c r="AC697" s="354" t="s">
        <v>413</v>
      </c>
      <c r="AD697" s="354" t="s">
        <v>1102</v>
      </c>
      <c r="AE697" s="354" t="s">
        <v>366</v>
      </c>
      <c r="AF697" s="354" t="s">
        <v>2063</v>
      </c>
      <c r="AG697" s="354"/>
      <c r="AH697" s="270" t="s">
        <v>37</v>
      </c>
      <c r="AI697" s="270">
        <v>2020</v>
      </c>
      <c r="AJ697" s="270">
        <v>2021</v>
      </c>
      <c r="AK697" s="270" t="s">
        <v>381</v>
      </c>
      <c r="AL697" s="270" t="s">
        <v>1450</v>
      </c>
      <c r="AM697" s="270" t="s">
        <v>75</v>
      </c>
      <c r="AN697" s="270" t="s">
        <v>383</v>
      </c>
      <c r="AO697" s="270" t="s">
        <v>426</v>
      </c>
      <c r="AP697" s="270" t="s">
        <v>1996</v>
      </c>
      <c r="AQ697" s="354" t="s">
        <v>2068</v>
      </c>
      <c r="AR697" s="354" t="s">
        <v>2617</v>
      </c>
      <c r="AS697" s="356">
        <v>1382142.7966022249</v>
      </c>
      <c r="AT697" s="360" t="s">
        <v>382</v>
      </c>
      <c r="AU697" s="54"/>
      <c r="AV697" s="54"/>
    </row>
    <row r="698" spans="1:48" s="40" customFormat="1" ht="51" customHeight="1" x14ac:dyDescent="0.15">
      <c r="A698" s="302" t="s">
        <v>1259</v>
      </c>
      <c r="B698" s="213" t="s">
        <v>1344</v>
      </c>
      <c r="C698" s="213" t="s">
        <v>1407</v>
      </c>
      <c r="D698" s="172" t="s">
        <v>499</v>
      </c>
      <c r="E698" s="174" t="s">
        <v>500</v>
      </c>
      <c r="F698" s="209" t="s">
        <v>1144</v>
      </c>
      <c r="G698" s="576"/>
      <c r="H698" s="176" t="s">
        <v>56</v>
      </c>
      <c r="I698" s="176" t="s">
        <v>38</v>
      </c>
      <c r="J698" s="177" t="s">
        <v>107</v>
      </c>
      <c r="K698" s="178" t="s">
        <v>76</v>
      </c>
      <c r="L698" s="178" t="s">
        <v>76</v>
      </c>
      <c r="M698" s="178" t="s">
        <v>421</v>
      </c>
      <c r="N698" s="209" t="s">
        <v>1144</v>
      </c>
      <c r="O698" s="177"/>
      <c r="P698" s="429"/>
      <c r="Q698" s="177"/>
      <c r="R698" s="172" t="s">
        <v>1691</v>
      </c>
      <c r="S698" s="466" t="s">
        <v>319</v>
      </c>
      <c r="T698" s="356">
        <v>10503968.488714281</v>
      </c>
      <c r="U698" s="350">
        <f t="shared" ref="U698" si="94">T698/$G$693</f>
        <v>2.9177690246428561E-2</v>
      </c>
      <c r="V698" s="357">
        <v>4959564.1670571407</v>
      </c>
      <c r="W698" s="372">
        <v>4959564.1670571407</v>
      </c>
      <c r="X698" s="351"/>
      <c r="Y698" s="372">
        <v>584840.15460000001</v>
      </c>
      <c r="Z698" s="351"/>
      <c r="AA698" s="358" t="s">
        <v>1450</v>
      </c>
      <c r="AB698" s="270" t="s">
        <v>1450</v>
      </c>
      <c r="AC698" s="354" t="s">
        <v>414</v>
      </c>
      <c r="AD698" s="354" t="s">
        <v>1101</v>
      </c>
      <c r="AE698" s="354" t="s">
        <v>316</v>
      </c>
      <c r="AF698" s="354" t="s">
        <v>2063</v>
      </c>
      <c r="AG698" s="354"/>
      <c r="AH698" s="270" t="s">
        <v>35</v>
      </c>
      <c r="AI698" s="270" t="s">
        <v>2017</v>
      </c>
      <c r="AJ698" s="270">
        <v>2024</v>
      </c>
      <c r="AK698" s="270" t="s">
        <v>2602</v>
      </c>
      <c r="AL698" s="270" t="s">
        <v>1450</v>
      </c>
      <c r="AM698" s="270" t="s">
        <v>75</v>
      </c>
      <c r="AN698" s="270" t="s">
        <v>383</v>
      </c>
      <c r="AO698" s="270" t="s">
        <v>426</v>
      </c>
      <c r="AP698" s="270" t="s">
        <v>1996</v>
      </c>
      <c r="AQ698" s="354" t="s">
        <v>2068</v>
      </c>
      <c r="AR698" s="354" t="s">
        <v>2617</v>
      </c>
      <c r="AS698" s="356">
        <v>10503968.488714281</v>
      </c>
      <c r="AT698" s="360" t="s">
        <v>2603</v>
      </c>
      <c r="AU698" s="54"/>
      <c r="AV698" s="54"/>
    </row>
    <row r="699" spans="1:48" s="40" customFormat="1" ht="51" customHeight="1" x14ac:dyDescent="0.15">
      <c r="A699" s="302" t="s">
        <v>1259</v>
      </c>
      <c r="B699" s="213" t="s">
        <v>1344</v>
      </c>
      <c r="C699" s="213" t="s">
        <v>1407</v>
      </c>
      <c r="D699" s="172" t="s">
        <v>499</v>
      </c>
      <c r="E699" s="174" t="s">
        <v>500</v>
      </c>
      <c r="F699" s="209" t="s">
        <v>1144</v>
      </c>
      <c r="G699" s="576"/>
      <c r="H699" s="176" t="s">
        <v>56</v>
      </c>
      <c r="I699" s="176" t="s">
        <v>38</v>
      </c>
      <c r="J699" s="177" t="s">
        <v>107</v>
      </c>
      <c r="K699" s="178" t="s">
        <v>76</v>
      </c>
      <c r="L699" s="178" t="s">
        <v>76</v>
      </c>
      <c r="M699" s="178" t="s">
        <v>421</v>
      </c>
      <c r="N699" s="209" t="s">
        <v>1144</v>
      </c>
      <c r="O699" s="177"/>
      <c r="P699" s="429"/>
      <c r="Q699" s="177"/>
      <c r="R699" s="172" t="s">
        <v>1691</v>
      </c>
      <c r="S699" s="466" t="s">
        <v>2283</v>
      </c>
      <c r="T699" s="356">
        <v>0</v>
      </c>
      <c r="U699" s="350">
        <f t="shared" si="93"/>
        <v>0</v>
      </c>
      <c r="V699" s="357"/>
      <c r="W699" s="372"/>
      <c r="X699" s="351"/>
      <c r="Y699" s="372"/>
      <c r="Z699" s="351"/>
      <c r="AA699" s="358" t="s">
        <v>1450</v>
      </c>
      <c r="AB699" s="270" t="s">
        <v>1450</v>
      </c>
      <c r="AC699" s="354" t="s">
        <v>414</v>
      </c>
      <c r="AD699" s="354" t="s">
        <v>1101</v>
      </c>
      <c r="AE699" s="354" t="s">
        <v>1083</v>
      </c>
      <c r="AF699" s="354" t="s">
        <v>2063</v>
      </c>
      <c r="AG699" s="354"/>
      <c r="AH699" s="270" t="s">
        <v>41</v>
      </c>
      <c r="AI699" s="270" t="s">
        <v>2017</v>
      </c>
      <c r="AJ699" s="270">
        <v>2023</v>
      </c>
      <c r="AK699" s="270" t="s">
        <v>2604</v>
      </c>
      <c r="AL699" s="270" t="s">
        <v>1450</v>
      </c>
      <c r="AM699" s="270" t="s">
        <v>75</v>
      </c>
      <c r="AN699" s="270" t="s">
        <v>2284</v>
      </c>
      <c r="AO699" s="270" t="s">
        <v>426</v>
      </c>
      <c r="AP699" s="270" t="s">
        <v>1996</v>
      </c>
      <c r="AQ699" s="354" t="s">
        <v>2068</v>
      </c>
      <c r="AR699" s="354" t="s">
        <v>2617</v>
      </c>
      <c r="AS699" s="356">
        <v>0</v>
      </c>
      <c r="AT699" s="360" t="s">
        <v>2285</v>
      </c>
      <c r="AU699" s="54"/>
      <c r="AV699" s="54"/>
    </row>
    <row r="700" spans="1:48" s="40" customFormat="1" ht="51" customHeight="1" x14ac:dyDescent="0.15">
      <c r="A700" s="302" t="s">
        <v>1259</v>
      </c>
      <c r="B700" s="213" t="s">
        <v>1344</v>
      </c>
      <c r="C700" s="213" t="s">
        <v>1407</v>
      </c>
      <c r="D700" s="172" t="s">
        <v>499</v>
      </c>
      <c r="E700" s="174" t="s">
        <v>500</v>
      </c>
      <c r="F700" s="209" t="s">
        <v>1144</v>
      </c>
      <c r="G700" s="576"/>
      <c r="H700" s="176" t="s">
        <v>56</v>
      </c>
      <c r="I700" s="176" t="s">
        <v>38</v>
      </c>
      <c r="J700" s="177" t="s">
        <v>107</v>
      </c>
      <c r="K700" s="178" t="s">
        <v>76</v>
      </c>
      <c r="L700" s="178" t="s">
        <v>76</v>
      </c>
      <c r="M700" s="178" t="s">
        <v>421</v>
      </c>
      <c r="N700" s="209" t="s">
        <v>1144</v>
      </c>
      <c r="O700" s="177"/>
      <c r="P700" s="429"/>
      <c r="Q700" s="177"/>
      <c r="R700" s="172" t="s">
        <v>1691</v>
      </c>
      <c r="S700" s="466" t="s">
        <v>2271</v>
      </c>
      <c r="T700" s="356">
        <v>0</v>
      </c>
      <c r="U700" s="350">
        <f t="shared" ref="U700:U701" si="95">T700/$G$693</f>
        <v>0</v>
      </c>
      <c r="V700" s="357"/>
      <c r="W700" s="372"/>
      <c r="X700" s="351"/>
      <c r="Y700" s="372"/>
      <c r="Z700" s="351"/>
      <c r="AA700" s="270" t="s">
        <v>1526</v>
      </c>
      <c r="AB700" s="380">
        <v>450000</v>
      </c>
      <c r="AC700" s="354" t="s">
        <v>414</v>
      </c>
      <c r="AD700" s="354" t="s">
        <v>1101</v>
      </c>
      <c r="AE700" s="354" t="s">
        <v>1083</v>
      </c>
      <c r="AF700" s="354" t="s">
        <v>2063</v>
      </c>
      <c r="AG700" s="354"/>
      <c r="AH700" s="270" t="s">
        <v>39</v>
      </c>
      <c r="AI700" s="270"/>
      <c r="AJ700" s="270"/>
      <c r="AK700" s="270" t="s">
        <v>1094</v>
      </c>
      <c r="AL700" s="270" t="s">
        <v>1446</v>
      </c>
      <c r="AM700" s="270" t="s">
        <v>75</v>
      </c>
      <c r="AN700" s="270" t="s">
        <v>2274</v>
      </c>
      <c r="AO700" s="270" t="s">
        <v>426</v>
      </c>
      <c r="AP700" s="270" t="s">
        <v>1094</v>
      </c>
      <c r="AQ700" s="354"/>
      <c r="AR700" s="354" t="s">
        <v>2617</v>
      </c>
      <c r="AS700" s="356">
        <v>0</v>
      </c>
      <c r="AT700" s="360" t="s">
        <v>2275</v>
      </c>
      <c r="AU700" s="54"/>
      <c r="AV700" s="54"/>
    </row>
    <row r="701" spans="1:48" s="40" customFormat="1" ht="51" customHeight="1" x14ac:dyDescent="0.15">
      <c r="A701" s="302" t="s">
        <v>1259</v>
      </c>
      <c r="B701" s="213" t="s">
        <v>1344</v>
      </c>
      <c r="C701" s="213" t="s">
        <v>1407</v>
      </c>
      <c r="D701" s="172" t="s">
        <v>499</v>
      </c>
      <c r="E701" s="174" t="s">
        <v>500</v>
      </c>
      <c r="F701" s="209" t="s">
        <v>1144</v>
      </c>
      <c r="G701" s="576"/>
      <c r="H701" s="176" t="s">
        <v>56</v>
      </c>
      <c r="I701" s="176" t="s">
        <v>38</v>
      </c>
      <c r="J701" s="177" t="s">
        <v>107</v>
      </c>
      <c r="K701" s="178" t="s">
        <v>76</v>
      </c>
      <c r="L701" s="178" t="s">
        <v>76</v>
      </c>
      <c r="M701" s="178" t="s">
        <v>421</v>
      </c>
      <c r="N701" s="209" t="s">
        <v>1144</v>
      </c>
      <c r="O701" s="177"/>
      <c r="P701" s="429"/>
      <c r="Q701" s="177"/>
      <c r="R701" s="172" t="s">
        <v>1691</v>
      </c>
      <c r="S701" s="466" t="s">
        <v>2130</v>
      </c>
      <c r="T701" s="356">
        <f>SUM(V701:Z701)</f>
        <v>24589.5</v>
      </c>
      <c r="U701" s="411">
        <f t="shared" si="95"/>
        <v>6.8304166666666662E-5</v>
      </c>
      <c r="V701" s="357"/>
      <c r="W701" s="372"/>
      <c r="X701" s="351"/>
      <c r="Y701" s="372">
        <v>7800</v>
      </c>
      <c r="Z701" s="372">
        <v>16789.5</v>
      </c>
      <c r="AA701" s="358" t="s">
        <v>1450</v>
      </c>
      <c r="AB701" s="270" t="s">
        <v>1450</v>
      </c>
      <c r="AC701" s="354" t="s">
        <v>414</v>
      </c>
      <c r="AD701" s="354" t="s">
        <v>1101</v>
      </c>
      <c r="AE701" s="354" t="s">
        <v>316</v>
      </c>
      <c r="AF701" s="354" t="s">
        <v>2063</v>
      </c>
      <c r="AG701" s="354"/>
      <c r="AH701" s="270" t="s">
        <v>35</v>
      </c>
      <c r="AI701" s="270">
        <v>2023</v>
      </c>
      <c r="AJ701" s="270">
        <v>2026</v>
      </c>
      <c r="AK701" s="270" t="s">
        <v>2129</v>
      </c>
      <c r="AL701" s="270" t="s">
        <v>1450</v>
      </c>
      <c r="AM701" s="270" t="s">
        <v>75</v>
      </c>
      <c r="AN701" s="270" t="s">
        <v>167</v>
      </c>
      <c r="AO701" s="270" t="s">
        <v>531</v>
      </c>
      <c r="AP701" s="270" t="s">
        <v>531</v>
      </c>
      <c r="AQ701" s="354" t="s">
        <v>2068</v>
      </c>
      <c r="AR701" s="354" t="s">
        <v>2617</v>
      </c>
      <c r="AS701" s="356">
        <v>24589.5</v>
      </c>
      <c r="AT701" s="360" t="s">
        <v>2131</v>
      </c>
      <c r="AU701" s="54"/>
      <c r="AV701" s="54"/>
    </row>
    <row r="702" spans="1:48" s="40" customFormat="1" ht="51" customHeight="1" x14ac:dyDescent="0.15">
      <c r="A702" s="302" t="s">
        <v>1259</v>
      </c>
      <c r="B702" s="213" t="s">
        <v>1344</v>
      </c>
      <c r="C702" s="213" t="s">
        <v>1407</v>
      </c>
      <c r="D702" s="172" t="s">
        <v>499</v>
      </c>
      <c r="E702" s="174" t="s">
        <v>500</v>
      </c>
      <c r="F702" s="209" t="s">
        <v>1144</v>
      </c>
      <c r="G702" s="576"/>
      <c r="H702" s="176" t="s">
        <v>56</v>
      </c>
      <c r="I702" s="176" t="s">
        <v>38</v>
      </c>
      <c r="J702" s="177" t="s">
        <v>107</v>
      </c>
      <c r="K702" s="178" t="s">
        <v>76</v>
      </c>
      <c r="L702" s="178" t="s">
        <v>76</v>
      </c>
      <c r="M702" s="178" t="s">
        <v>421</v>
      </c>
      <c r="N702" s="209" t="s">
        <v>1144</v>
      </c>
      <c r="O702" s="177"/>
      <c r="P702" s="429"/>
      <c r="Q702" s="177"/>
      <c r="R702" s="172" t="s">
        <v>1691</v>
      </c>
      <c r="S702" s="466" t="s">
        <v>320</v>
      </c>
      <c r="T702" s="356">
        <f>SUM(V702:Z702)</f>
        <v>46013924.813220002</v>
      </c>
      <c r="U702" s="350">
        <f t="shared" si="93"/>
        <v>0.12781645781450002</v>
      </c>
      <c r="V702" s="351"/>
      <c r="W702" s="371"/>
      <c r="X702" s="351"/>
      <c r="Y702" s="351">
        <v>16238445.05088</v>
      </c>
      <c r="Z702" s="351">
        <v>29775479.762340002</v>
      </c>
      <c r="AA702" s="358" t="s">
        <v>1450</v>
      </c>
      <c r="AB702" s="270" t="s">
        <v>1450</v>
      </c>
      <c r="AC702" s="354" t="s">
        <v>414</v>
      </c>
      <c r="AD702" s="354" t="s">
        <v>1101</v>
      </c>
      <c r="AE702" s="354" t="s">
        <v>316</v>
      </c>
      <c r="AF702" s="354" t="s">
        <v>2063</v>
      </c>
      <c r="AG702" s="354"/>
      <c r="AH702" s="270" t="s">
        <v>35</v>
      </c>
      <c r="AI702" s="270">
        <v>2020</v>
      </c>
      <c r="AJ702" s="270">
        <v>2026</v>
      </c>
      <c r="AK702" s="270" t="s">
        <v>2605</v>
      </c>
      <c r="AL702" s="270" t="s">
        <v>1450</v>
      </c>
      <c r="AM702" s="270" t="s">
        <v>75</v>
      </c>
      <c r="AN702" s="270" t="s">
        <v>2606</v>
      </c>
      <c r="AO702" s="270" t="s">
        <v>425</v>
      </c>
      <c r="AP702" s="270" t="s">
        <v>1997</v>
      </c>
      <c r="AQ702" s="354" t="s">
        <v>2068</v>
      </c>
      <c r="AR702" s="354" t="s">
        <v>2617</v>
      </c>
      <c r="AS702" s="356">
        <v>46013924.813219994</v>
      </c>
      <c r="AT702" s="360" t="s">
        <v>2607</v>
      </c>
      <c r="AU702" s="54"/>
      <c r="AV702" s="54"/>
    </row>
    <row r="703" spans="1:48" s="40" customFormat="1" ht="126" x14ac:dyDescent="0.15">
      <c r="A703" s="302" t="s">
        <v>1259</v>
      </c>
      <c r="B703" s="213" t="s">
        <v>1344</v>
      </c>
      <c r="C703" s="213" t="s">
        <v>1407</v>
      </c>
      <c r="D703" s="172" t="s">
        <v>499</v>
      </c>
      <c r="E703" s="174" t="s">
        <v>500</v>
      </c>
      <c r="F703" s="209" t="s">
        <v>1144</v>
      </c>
      <c r="G703" s="576"/>
      <c r="H703" s="176" t="s">
        <v>56</v>
      </c>
      <c r="I703" s="176" t="s">
        <v>38</v>
      </c>
      <c r="J703" s="177" t="s">
        <v>107</v>
      </c>
      <c r="K703" s="178" t="s">
        <v>421</v>
      </c>
      <c r="L703" s="178"/>
      <c r="M703" s="178" t="s">
        <v>421</v>
      </c>
      <c r="N703" s="209" t="s">
        <v>1144</v>
      </c>
      <c r="O703" s="177"/>
      <c r="P703" s="429"/>
      <c r="Q703" s="177"/>
      <c r="R703" s="172" t="s">
        <v>1691</v>
      </c>
      <c r="S703" s="465" t="s">
        <v>524</v>
      </c>
      <c r="T703" s="349">
        <v>0</v>
      </c>
      <c r="U703" s="350">
        <f t="shared" si="93"/>
        <v>0</v>
      </c>
      <c r="V703" s="377"/>
      <c r="W703" s="351"/>
      <c r="X703" s="351"/>
      <c r="Y703" s="351"/>
      <c r="Z703" s="351"/>
      <c r="AA703" s="270" t="s">
        <v>1526</v>
      </c>
      <c r="AB703" s="380">
        <v>450000</v>
      </c>
      <c r="AC703" s="354" t="s">
        <v>414</v>
      </c>
      <c r="AD703" s="354" t="s">
        <v>1101</v>
      </c>
      <c r="AE703" s="354" t="s">
        <v>316</v>
      </c>
      <c r="AF703" s="354" t="s">
        <v>2063</v>
      </c>
      <c r="AG703" s="354"/>
      <c r="AH703" s="270" t="s">
        <v>41</v>
      </c>
      <c r="AI703" s="270"/>
      <c r="AJ703" s="270"/>
      <c r="AK703" s="270" t="s">
        <v>1094</v>
      </c>
      <c r="AL703" s="270" t="s">
        <v>1446</v>
      </c>
      <c r="AM703" s="270" t="s">
        <v>75</v>
      </c>
      <c r="AN703" s="270"/>
      <c r="AO703" s="270"/>
      <c r="AP703" s="270" t="s">
        <v>1094</v>
      </c>
      <c r="AQ703" s="354"/>
      <c r="AR703" s="354" t="s">
        <v>2617</v>
      </c>
      <c r="AS703" s="349">
        <v>0</v>
      </c>
      <c r="AT703" s="360" t="s">
        <v>523</v>
      </c>
      <c r="AU703" s="54"/>
      <c r="AV703" s="54"/>
    </row>
    <row r="704" spans="1:48" s="40" customFormat="1" ht="126" x14ac:dyDescent="0.15">
      <c r="A704" s="302" t="s">
        <v>1259</v>
      </c>
      <c r="B704" s="213" t="s">
        <v>1344</v>
      </c>
      <c r="C704" s="213" t="s">
        <v>1407</v>
      </c>
      <c r="D704" s="172" t="s">
        <v>499</v>
      </c>
      <c r="E704" s="174" t="s">
        <v>500</v>
      </c>
      <c r="F704" s="209" t="s">
        <v>1144</v>
      </c>
      <c r="G704" s="576"/>
      <c r="H704" s="176" t="s">
        <v>56</v>
      </c>
      <c r="I704" s="176" t="s">
        <v>38</v>
      </c>
      <c r="J704" s="177" t="s">
        <v>107</v>
      </c>
      <c r="K704" s="178" t="s">
        <v>421</v>
      </c>
      <c r="L704" s="178"/>
      <c r="M704" s="178" t="s">
        <v>421</v>
      </c>
      <c r="N704" s="209" t="s">
        <v>1144</v>
      </c>
      <c r="O704" s="177"/>
      <c r="P704" s="429"/>
      <c r="Q704" s="177"/>
      <c r="R704" s="172" t="s">
        <v>1691</v>
      </c>
      <c r="S704" s="465" t="s">
        <v>528</v>
      </c>
      <c r="T704" s="349">
        <v>0</v>
      </c>
      <c r="U704" s="350">
        <f t="shared" si="93"/>
        <v>0</v>
      </c>
      <c r="V704" s="351"/>
      <c r="W704" s="351"/>
      <c r="X704" s="351"/>
      <c r="Y704" s="351"/>
      <c r="Z704" s="351"/>
      <c r="AA704" s="358" t="s">
        <v>1450</v>
      </c>
      <c r="AB704" s="270" t="s">
        <v>1450</v>
      </c>
      <c r="AC704" s="354" t="s">
        <v>414</v>
      </c>
      <c r="AD704" s="354" t="s">
        <v>1101</v>
      </c>
      <c r="AE704" s="354" t="s">
        <v>316</v>
      </c>
      <c r="AF704" s="354" t="s">
        <v>2063</v>
      </c>
      <c r="AG704" s="354"/>
      <c r="AH704" s="270" t="s">
        <v>41</v>
      </c>
      <c r="AI704" s="270"/>
      <c r="AJ704" s="270"/>
      <c r="AK704" s="270" t="s">
        <v>1094</v>
      </c>
      <c r="AL704" s="270" t="s">
        <v>1447</v>
      </c>
      <c r="AM704" s="270" t="s">
        <v>74</v>
      </c>
      <c r="AN704" s="270"/>
      <c r="AO704" s="270"/>
      <c r="AP704" s="270" t="s">
        <v>1094</v>
      </c>
      <c r="AQ704" s="354" t="s">
        <v>2003</v>
      </c>
      <c r="AR704" s="354" t="s">
        <v>2617</v>
      </c>
      <c r="AS704" s="349">
        <v>0</v>
      </c>
      <c r="AT704" s="360" t="s">
        <v>523</v>
      </c>
      <c r="AU704" s="54"/>
      <c r="AV704" s="54"/>
    </row>
    <row r="705" spans="1:48" s="40" customFormat="1" ht="126" x14ac:dyDescent="0.15">
      <c r="A705" s="302" t="s">
        <v>1259</v>
      </c>
      <c r="B705" s="213" t="s">
        <v>1344</v>
      </c>
      <c r="C705" s="213" t="s">
        <v>1407</v>
      </c>
      <c r="D705" s="172" t="s">
        <v>499</v>
      </c>
      <c r="E705" s="174" t="s">
        <v>500</v>
      </c>
      <c r="F705" s="209" t="s">
        <v>1144</v>
      </c>
      <c r="G705" s="576"/>
      <c r="H705" s="176" t="s">
        <v>56</v>
      </c>
      <c r="I705" s="176" t="s">
        <v>38</v>
      </c>
      <c r="J705" s="177" t="s">
        <v>107</v>
      </c>
      <c r="K705" s="178" t="s">
        <v>421</v>
      </c>
      <c r="L705" s="178"/>
      <c r="M705" s="178" t="s">
        <v>421</v>
      </c>
      <c r="N705" s="209" t="s">
        <v>1144</v>
      </c>
      <c r="O705" s="177"/>
      <c r="P705" s="429"/>
      <c r="Q705" s="177"/>
      <c r="R705" s="172" t="s">
        <v>1691</v>
      </c>
      <c r="S705" s="465" t="s">
        <v>529</v>
      </c>
      <c r="T705" s="349">
        <v>0</v>
      </c>
      <c r="U705" s="350">
        <f t="shared" si="93"/>
        <v>0</v>
      </c>
      <c r="V705" s="351"/>
      <c r="W705" s="351"/>
      <c r="X705" s="351"/>
      <c r="Y705" s="351"/>
      <c r="Z705" s="351"/>
      <c r="AA705" s="270" t="s">
        <v>1526</v>
      </c>
      <c r="AB705" s="353">
        <v>450000</v>
      </c>
      <c r="AC705" s="354" t="s">
        <v>414</v>
      </c>
      <c r="AD705" s="354" t="s">
        <v>1101</v>
      </c>
      <c r="AE705" s="354" t="s">
        <v>316</v>
      </c>
      <c r="AF705" s="354" t="s">
        <v>2063</v>
      </c>
      <c r="AG705" s="354"/>
      <c r="AH705" s="270" t="s">
        <v>41</v>
      </c>
      <c r="AI705" s="270"/>
      <c r="AJ705" s="270"/>
      <c r="AK705" s="270" t="s">
        <v>1094</v>
      </c>
      <c r="AL705" s="270" t="s">
        <v>1446</v>
      </c>
      <c r="AM705" s="270" t="s">
        <v>75</v>
      </c>
      <c r="AN705" s="270"/>
      <c r="AO705" s="270"/>
      <c r="AP705" s="270" t="s">
        <v>1094</v>
      </c>
      <c r="AQ705" s="354" t="s">
        <v>2068</v>
      </c>
      <c r="AR705" s="354" t="s">
        <v>2617</v>
      </c>
      <c r="AS705" s="349">
        <v>0</v>
      </c>
      <c r="AT705" s="360" t="s">
        <v>523</v>
      </c>
      <c r="AU705" s="54"/>
      <c r="AV705" s="54"/>
    </row>
    <row r="706" spans="1:48" s="40" customFormat="1" ht="126" x14ac:dyDescent="0.15">
      <c r="A706" s="302" t="s">
        <v>1259</v>
      </c>
      <c r="B706" s="213" t="s">
        <v>1344</v>
      </c>
      <c r="C706" s="213" t="s">
        <v>1407</v>
      </c>
      <c r="D706" s="172" t="s">
        <v>499</v>
      </c>
      <c r="E706" s="174" t="s">
        <v>500</v>
      </c>
      <c r="F706" s="209" t="s">
        <v>1144</v>
      </c>
      <c r="G706" s="576"/>
      <c r="H706" s="176" t="s">
        <v>56</v>
      </c>
      <c r="I706" s="176" t="s">
        <v>38</v>
      </c>
      <c r="J706" s="177" t="s">
        <v>107</v>
      </c>
      <c r="K706" s="178" t="s">
        <v>76</v>
      </c>
      <c r="L706" s="178" t="s">
        <v>76</v>
      </c>
      <c r="M706" s="178" t="s">
        <v>421</v>
      </c>
      <c r="N706" s="209" t="s">
        <v>1144</v>
      </c>
      <c r="O706" s="177"/>
      <c r="P706" s="429" t="s">
        <v>501</v>
      </c>
      <c r="Q706" s="177"/>
      <c r="R706" s="172" t="s">
        <v>1691</v>
      </c>
      <c r="S706" s="465" t="s">
        <v>554</v>
      </c>
      <c r="T706" s="356">
        <v>44882721</v>
      </c>
      <c r="U706" s="350">
        <f t="shared" si="93"/>
        <v>0.124674225</v>
      </c>
      <c r="V706" s="367"/>
      <c r="W706" s="351"/>
      <c r="X706" s="352"/>
      <c r="Y706" s="351"/>
      <c r="Z706" s="352"/>
      <c r="AA706" s="270" t="s">
        <v>1652</v>
      </c>
      <c r="AB706" s="370">
        <v>450000</v>
      </c>
      <c r="AC706" s="354" t="s">
        <v>414</v>
      </c>
      <c r="AD706" s="354" t="s">
        <v>1101</v>
      </c>
      <c r="AE706" s="354" t="s">
        <v>316</v>
      </c>
      <c r="AF706" s="354" t="s">
        <v>2063</v>
      </c>
      <c r="AG706" s="270"/>
      <c r="AH706" s="270" t="s">
        <v>39</v>
      </c>
      <c r="AI706" s="270"/>
      <c r="AJ706" s="270"/>
      <c r="AK706" s="270" t="s">
        <v>1094</v>
      </c>
      <c r="AL706" s="270" t="s">
        <v>1446</v>
      </c>
      <c r="AM706" s="270" t="s">
        <v>75</v>
      </c>
      <c r="AN706" s="270" t="s">
        <v>490</v>
      </c>
      <c r="AO706" s="270"/>
      <c r="AP706" s="270" t="s">
        <v>1094</v>
      </c>
      <c r="AQ706" s="354" t="s">
        <v>2068</v>
      </c>
      <c r="AR706" s="354" t="s">
        <v>2617</v>
      </c>
      <c r="AS706" s="356">
        <v>44882721</v>
      </c>
      <c r="AT706" s="360" t="s">
        <v>1690</v>
      </c>
      <c r="AU706" s="54"/>
      <c r="AV706" s="54"/>
    </row>
    <row r="707" spans="1:48" s="40" customFormat="1" ht="126" x14ac:dyDescent="0.15">
      <c r="A707" s="302" t="s">
        <v>1259</v>
      </c>
      <c r="B707" s="213" t="s">
        <v>1344</v>
      </c>
      <c r="C707" s="213" t="s">
        <v>1407</v>
      </c>
      <c r="D707" s="172" t="s">
        <v>499</v>
      </c>
      <c r="E707" s="174" t="s">
        <v>500</v>
      </c>
      <c r="F707" s="209" t="s">
        <v>1144</v>
      </c>
      <c r="G707" s="576"/>
      <c r="H707" s="176" t="s">
        <v>56</v>
      </c>
      <c r="I707" s="176" t="s">
        <v>38</v>
      </c>
      <c r="J707" s="177" t="s">
        <v>107</v>
      </c>
      <c r="K707" s="178" t="s">
        <v>421</v>
      </c>
      <c r="L707" s="178"/>
      <c r="M707" s="178" t="s">
        <v>421</v>
      </c>
      <c r="N707" s="209" t="s">
        <v>1144</v>
      </c>
      <c r="O707" s="177"/>
      <c r="P707" s="429"/>
      <c r="Q707" s="177"/>
      <c r="R707" s="172" t="s">
        <v>1691</v>
      </c>
      <c r="S707" s="466" t="s">
        <v>164</v>
      </c>
      <c r="T707" s="356">
        <v>1627012.5781373566</v>
      </c>
      <c r="U707" s="350">
        <f t="shared" si="93"/>
        <v>4.5194793837148792E-3</v>
      </c>
      <c r="V707" s="357">
        <v>813506.28906867828</v>
      </c>
      <c r="W707" s="369">
        <v>813506.28906867828</v>
      </c>
      <c r="X707" s="352"/>
      <c r="Y707" s="351"/>
      <c r="Z707" s="352"/>
      <c r="AA707" s="358" t="s">
        <v>1450</v>
      </c>
      <c r="AB707" s="270" t="s">
        <v>1450</v>
      </c>
      <c r="AC707" s="354" t="s">
        <v>414</v>
      </c>
      <c r="AD707" s="354" t="s">
        <v>1099</v>
      </c>
      <c r="AE707" s="354" t="s">
        <v>547</v>
      </c>
      <c r="AF707" s="354" t="s">
        <v>2063</v>
      </c>
      <c r="AG707" s="270"/>
      <c r="AH707" s="270" t="s">
        <v>37</v>
      </c>
      <c r="AI707" s="270" t="s">
        <v>2017</v>
      </c>
      <c r="AJ707" s="270">
        <v>2022</v>
      </c>
      <c r="AK707" s="270" t="s">
        <v>165</v>
      </c>
      <c r="AL707" s="270" t="s">
        <v>1450</v>
      </c>
      <c r="AM707" s="270" t="s">
        <v>75</v>
      </c>
      <c r="AN707" s="270" t="s">
        <v>135</v>
      </c>
      <c r="AO707" s="270" t="s">
        <v>426</v>
      </c>
      <c r="AP707" s="270" t="s">
        <v>531</v>
      </c>
      <c r="AQ707" s="354" t="s">
        <v>2068</v>
      </c>
      <c r="AR707" s="354" t="s">
        <v>2617</v>
      </c>
      <c r="AS707" s="356">
        <v>1627012.5781373566</v>
      </c>
      <c r="AT707" s="360" t="s">
        <v>174</v>
      </c>
      <c r="AU707" s="54"/>
      <c r="AV707" s="54"/>
    </row>
    <row r="708" spans="1:48" s="40" customFormat="1" ht="126" x14ac:dyDescent="0.15">
      <c r="A708" s="302" t="s">
        <v>1259</v>
      </c>
      <c r="B708" s="213" t="s">
        <v>1344</v>
      </c>
      <c r="C708" s="213" t="s">
        <v>1407</v>
      </c>
      <c r="D708" s="172" t="s">
        <v>499</v>
      </c>
      <c r="E708" s="174" t="s">
        <v>500</v>
      </c>
      <c r="F708" s="209" t="s">
        <v>1144</v>
      </c>
      <c r="G708" s="576"/>
      <c r="H708" s="176" t="s">
        <v>56</v>
      </c>
      <c r="I708" s="176" t="s">
        <v>38</v>
      </c>
      <c r="J708" s="177" t="s">
        <v>107</v>
      </c>
      <c r="K708" s="178" t="s">
        <v>421</v>
      </c>
      <c r="L708" s="178"/>
      <c r="M708" s="178" t="s">
        <v>421</v>
      </c>
      <c r="N708" s="209" t="s">
        <v>1144</v>
      </c>
      <c r="O708" s="177"/>
      <c r="P708" s="429"/>
      <c r="Q708" s="177"/>
      <c r="R708" s="172" t="s">
        <v>1691</v>
      </c>
      <c r="S708" s="465" t="s">
        <v>831</v>
      </c>
      <c r="T708" s="349">
        <v>0</v>
      </c>
      <c r="U708" s="350">
        <f t="shared" ref="U708" si="96">T708/$G$693</f>
        <v>0</v>
      </c>
      <c r="V708" s="377"/>
      <c r="W708" s="351"/>
      <c r="X708" s="352"/>
      <c r="Y708" s="351"/>
      <c r="Z708" s="352"/>
      <c r="AA708" s="270" t="s">
        <v>1523</v>
      </c>
      <c r="AB708" s="380">
        <v>550000</v>
      </c>
      <c r="AC708" s="354" t="s">
        <v>414</v>
      </c>
      <c r="AD708" s="354" t="s">
        <v>1099</v>
      </c>
      <c r="AE708" s="354" t="s">
        <v>826</v>
      </c>
      <c r="AF708" s="354" t="s">
        <v>2065</v>
      </c>
      <c r="AG708" s="270"/>
      <c r="AH708" s="270" t="s">
        <v>41</v>
      </c>
      <c r="AI708" s="270"/>
      <c r="AJ708" s="270"/>
      <c r="AK708" s="270" t="s">
        <v>1094</v>
      </c>
      <c r="AL708" s="270" t="s">
        <v>1446</v>
      </c>
      <c r="AM708" s="270" t="s">
        <v>75</v>
      </c>
      <c r="AN708" s="270"/>
      <c r="AO708" s="270"/>
      <c r="AP708" s="270" t="s">
        <v>1094</v>
      </c>
      <c r="AQ708" s="354" t="s">
        <v>2068</v>
      </c>
      <c r="AR708" s="354" t="s">
        <v>2617</v>
      </c>
      <c r="AS708" s="349">
        <v>0</v>
      </c>
      <c r="AT708" s="360" t="s">
        <v>523</v>
      </c>
      <c r="AU708" s="54"/>
      <c r="AV708" s="54"/>
    </row>
    <row r="709" spans="1:48" s="40" customFormat="1" ht="126" x14ac:dyDescent="0.15">
      <c r="A709" s="302" t="s">
        <v>1259</v>
      </c>
      <c r="B709" s="213" t="s">
        <v>1344</v>
      </c>
      <c r="C709" s="213" t="s">
        <v>1407</v>
      </c>
      <c r="D709" s="172" t="s">
        <v>499</v>
      </c>
      <c r="E709" s="174" t="s">
        <v>500</v>
      </c>
      <c r="F709" s="209" t="s">
        <v>1144</v>
      </c>
      <c r="G709" s="576"/>
      <c r="H709" s="176" t="s">
        <v>56</v>
      </c>
      <c r="I709" s="176" t="s">
        <v>38</v>
      </c>
      <c r="J709" s="177" t="s">
        <v>107</v>
      </c>
      <c r="K709" s="178" t="s">
        <v>421</v>
      </c>
      <c r="L709" s="178"/>
      <c r="M709" s="178" t="s">
        <v>421</v>
      </c>
      <c r="N709" s="209" t="s">
        <v>1144</v>
      </c>
      <c r="O709" s="177"/>
      <c r="P709" s="429"/>
      <c r="Q709" s="177"/>
      <c r="R709" s="172" t="s">
        <v>1691</v>
      </c>
      <c r="S709" s="465" t="s">
        <v>2253</v>
      </c>
      <c r="T709" s="349">
        <v>0</v>
      </c>
      <c r="U709" s="350">
        <f t="shared" si="93"/>
        <v>0</v>
      </c>
      <c r="V709" s="377"/>
      <c r="W709" s="351"/>
      <c r="X709" s="352"/>
      <c r="Y709" s="351"/>
      <c r="Z709" s="352"/>
      <c r="AA709" s="270" t="s">
        <v>1523</v>
      </c>
      <c r="AB709" s="380">
        <v>550000</v>
      </c>
      <c r="AC709" s="354" t="s">
        <v>414</v>
      </c>
      <c r="AD709" s="354" t="s">
        <v>1099</v>
      </c>
      <c r="AE709" s="354" t="s">
        <v>269</v>
      </c>
      <c r="AF709" s="354" t="s">
        <v>2063</v>
      </c>
      <c r="AG709" s="270"/>
      <c r="AH709" s="270" t="s">
        <v>41</v>
      </c>
      <c r="AI709" s="270"/>
      <c r="AJ709" s="270"/>
      <c r="AK709" s="270" t="s">
        <v>1094</v>
      </c>
      <c r="AL709" s="270" t="s">
        <v>1446</v>
      </c>
      <c r="AM709" s="270" t="s">
        <v>75</v>
      </c>
      <c r="AN709" s="270"/>
      <c r="AO709" s="270"/>
      <c r="AP709" s="270" t="s">
        <v>1094</v>
      </c>
      <c r="AQ709" s="354" t="s">
        <v>2068</v>
      </c>
      <c r="AR709" s="354" t="s">
        <v>2617</v>
      </c>
      <c r="AS709" s="349">
        <v>0</v>
      </c>
      <c r="AT709" s="360" t="s">
        <v>2262</v>
      </c>
      <c r="AU709" s="54"/>
      <c r="AV709" s="54"/>
    </row>
    <row r="710" spans="1:48" s="40" customFormat="1" ht="126" x14ac:dyDescent="0.15">
      <c r="A710" s="302" t="s">
        <v>1259</v>
      </c>
      <c r="B710" s="213" t="s">
        <v>1344</v>
      </c>
      <c r="C710" s="213" t="s">
        <v>1407</v>
      </c>
      <c r="D710" s="172" t="s">
        <v>499</v>
      </c>
      <c r="E710" s="174" t="s">
        <v>500</v>
      </c>
      <c r="F710" s="209" t="s">
        <v>1144</v>
      </c>
      <c r="G710" s="576"/>
      <c r="H710" s="176" t="s">
        <v>56</v>
      </c>
      <c r="I710" s="176" t="s">
        <v>38</v>
      </c>
      <c r="J710" s="177" t="s">
        <v>107</v>
      </c>
      <c r="K710" s="178" t="s">
        <v>421</v>
      </c>
      <c r="L710" s="178"/>
      <c r="M710" s="178" t="s">
        <v>421</v>
      </c>
      <c r="N710" s="209" t="s">
        <v>1144</v>
      </c>
      <c r="O710" s="177"/>
      <c r="P710" s="429"/>
      <c r="Q710" s="177"/>
      <c r="R710" s="172" t="s">
        <v>1691</v>
      </c>
      <c r="S710" s="465" t="s">
        <v>1000</v>
      </c>
      <c r="T710" s="349">
        <v>0</v>
      </c>
      <c r="U710" s="350">
        <f t="shared" si="93"/>
        <v>0</v>
      </c>
      <c r="V710" s="351"/>
      <c r="W710" s="351"/>
      <c r="X710" s="352"/>
      <c r="Y710" s="351"/>
      <c r="Z710" s="352"/>
      <c r="AA710" s="270" t="s">
        <v>1523</v>
      </c>
      <c r="AB710" s="353">
        <v>550000</v>
      </c>
      <c r="AC710" s="354" t="s">
        <v>414</v>
      </c>
      <c r="AD710" s="354" t="s">
        <v>1099</v>
      </c>
      <c r="AE710" s="354" t="s">
        <v>1003</v>
      </c>
      <c r="AF710" s="354" t="s">
        <v>2065</v>
      </c>
      <c r="AG710" s="270"/>
      <c r="AH710" s="270" t="s">
        <v>41</v>
      </c>
      <c r="AI710" s="270"/>
      <c r="AJ710" s="270"/>
      <c r="AK710" s="270" t="s">
        <v>1094</v>
      </c>
      <c r="AL710" s="270" t="s">
        <v>1446</v>
      </c>
      <c r="AM710" s="270" t="s">
        <v>75</v>
      </c>
      <c r="AN710" s="270"/>
      <c r="AO710" s="270"/>
      <c r="AP710" s="270" t="s">
        <v>1094</v>
      </c>
      <c r="AQ710" s="354"/>
      <c r="AR710" s="354" t="s">
        <v>2617</v>
      </c>
      <c r="AS710" s="349">
        <v>0</v>
      </c>
      <c r="AT710" s="360" t="s">
        <v>523</v>
      </c>
      <c r="AU710" s="54"/>
      <c r="AV710" s="54"/>
    </row>
    <row r="711" spans="1:48" s="40" customFormat="1" ht="126" x14ac:dyDescent="0.15">
      <c r="A711" s="302" t="s">
        <v>1259</v>
      </c>
      <c r="B711" s="213" t="s">
        <v>1344</v>
      </c>
      <c r="C711" s="213" t="s">
        <v>1407</v>
      </c>
      <c r="D711" s="172" t="s">
        <v>499</v>
      </c>
      <c r="E711" s="174" t="s">
        <v>500</v>
      </c>
      <c r="F711" s="209" t="s">
        <v>1144</v>
      </c>
      <c r="G711" s="576"/>
      <c r="H711" s="176" t="s">
        <v>56</v>
      </c>
      <c r="I711" s="176" t="s">
        <v>38</v>
      </c>
      <c r="J711" s="177" t="s">
        <v>107</v>
      </c>
      <c r="K711" s="178" t="s">
        <v>421</v>
      </c>
      <c r="L711" s="178"/>
      <c r="M711" s="178" t="s">
        <v>421</v>
      </c>
      <c r="N711" s="209" t="s">
        <v>1144</v>
      </c>
      <c r="O711" s="177"/>
      <c r="P711" s="429"/>
      <c r="Q711" s="177"/>
      <c r="R711" s="172" t="s">
        <v>1691</v>
      </c>
      <c r="S711" s="465" t="s">
        <v>1562</v>
      </c>
      <c r="T711" s="349">
        <v>0</v>
      </c>
      <c r="U711" s="350">
        <f t="shared" si="93"/>
        <v>0</v>
      </c>
      <c r="V711" s="351"/>
      <c r="W711" s="351"/>
      <c r="X711" s="352"/>
      <c r="Y711" s="351"/>
      <c r="Z711" s="352"/>
      <c r="AA711" s="270" t="s">
        <v>1523</v>
      </c>
      <c r="AB711" s="353">
        <v>500000</v>
      </c>
      <c r="AC711" s="354" t="s">
        <v>414</v>
      </c>
      <c r="AD711" s="354" t="s">
        <v>1099</v>
      </c>
      <c r="AE711" s="354" t="s">
        <v>1003</v>
      </c>
      <c r="AF711" s="354" t="s">
        <v>2065</v>
      </c>
      <c r="AG711" s="270"/>
      <c r="AH711" s="270" t="s">
        <v>41</v>
      </c>
      <c r="AI711" s="270"/>
      <c r="AJ711" s="270"/>
      <c r="AK711" s="270" t="s">
        <v>1094</v>
      </c>
      <c r="AL711" s="270" t="s">
        <v>1446</v>
      </c>
      <c r="AM711" s="270" t="s">
        <v>75</v>
      </c>
      <c r="AN711" s="270"/>
      <c r="AO711" s="270"/>
      <c r="AP711" s="270" t="s">
        <v>1094</v>
      </c>
      <c r="AQ711" s="354"/>
      <c r="AR711" s="354" t="s">
        <v>2617</v>
      </c>
      <c r="AS711" s="349">
        <v>0</v>
      </c>
      <c r="AT711" s="360" t="s">
        <v>523</v>
      </c>
      <c r="AU711" s="54"/>
      <c r="AV711" s="54"/>
    </row>
    <row r="712" spans="1:48" s="40" customFormat="1" ht="126" x14ac:dyDescent="0.15">
      <c r="A712" s="302" t="s">
        <v>1259</v>
      </c>
      <c r="B712" s="214" t="s">
        <v>1344</v>
      </c>
      <c r="C712" s="214" t="s">
        <v>1407</v>
      </c>
      <c r="D712" s="428" t="s">
        <v>499</v>
      </c>
      <c r="E712" s="209" t="s">
        <v>500</v>
      </c>
      <c r="F712" s="209" t="s">
        <v>1144</v>
      </c>
      <c r="G712" s="578"/>
      <c r="H712" s="176" t="s">
        <v>56</v>
      </c>
      <c r="I712" s="176" t="s">
        <v>38</v>
      </c>
      <c r="J712" s="177" t="s">
        <v>107</v>
      </c>
      <c r="K712" s="178" t="s">
        <v>421</v>
      </c>
      <c r="L712" s="178"/>
      <c r="M712" s="178" t="s">
        <v>421</v>
      </c>
      <c r="N712" s="209" t="s">
        <v>1144</v>
      </c>
      <c r="O712" s="177"/>
      <c r="P712" s="429"/>
      <c r="Q712" s="177"/>
      <c r="R712" s="428" t="s">
        <v>1691</v>
      </c>
      <c r="S712" s="465" t="s">
        <v>502</v>
      </c>
      <c r="T712" s="349">
        <v>0</v>
      </c>
      <c r="U712" s="350">
        <f t="shared" si="93"/>
        <v>0</v>
      </c>
      <c r="V712" s="367"/>
      <c r="W712" s="351"/>
      <c r="X712" s="352"/>
      <c r="Y712" s="351"/>
      <c r="Z712" s="352"/>
      <c r="AA712" s="270" t="s">
        <v>1523</v>
      </c>
      <c r="AB712" s="370">
        <v>500000</v>
      </c>
      <c r="AC712" s="354" t="s">
        <v>414</v>
      </c>
      <c r="AD712" s="354" t="s">
        <v>1099</v>
      </c>
      <c r="AE712" s="354" t="s">
        <v>316</v>
      </c>
      <c r="AF712" s="354" t="s">
        <v>2063</v>
      </c>
      <c r="AG712" s="270"/>
      <c r="AH712" s="270" t="s">
        <v>41</v>
      </c>
      <c r="AI712" s="270"/>
      <c r="AJ712" s="270"/>
      <c r="AK712" s="270" t="s">
        <v>1094</v>
      </c>
      <c r="AL712" s="270" t="s">
        <v>1446</v>
      </c>
      <c r="AM712" s="270" t="s">
        <v>75</v>
      </c>
      <c r="AN712" s="270" t="s">
        <v>167</v>
      </c>
      <c r="AO712" s="270"/>
      <c r="AP712" s="270" t="s">
        <v>1094</v>
      </c>
      <c r="AQ712" s="354" t="s">
        <v>2068</v>
      </c>
      <c r="AR712" s="354" t="s">
        <v>2617</v>
      </c>
      <c r="AS712" s="349">
        <v>0</v>
      </c>
      <c r="AT712" s="360" t="s">
        <v>503</v>
      </c>
      <c r="AU712" s="54"/>
      <c r="AV712" s="54"/>
    </row>
    <row r="713" spans="1:48" s="40" customFormat="1" ht="114.75" customHeight="1" x14ac:dyDescent="0.15">
      <c r="A713" s="302" t="s">
        <v>1259</v>
      </c>
      <c r="B713" s="184" t="s">
        <v>1345</v>
      </c>
      <c r="C713" s="184" t="s">
        <v>1408</v>
      </c>
      <c r="D713" s="184" t="s">
        <v>1145</v>
      </c>
      <c r="E713" s="182" t="s">
        <v>1146</v>
      </c>
      <c r="F713" s="209" t="s">
        <v>1144</v>
      </c>
      <c r="G713" s="575">
        <v>400000000</v>
      </c>
      <c r="H713" s="176" t="s">
        <v>56</v>
      </c>
      <c r="I713" s="176" t="s">
        <v>38</v>
      </c>
      <c r="J713" s="177" t="s">
        <v>124</v>
      </c>
      <c r="K713" s="178" t="s">
        <v>421</v>
      </c>
      <c r="L713" s="178" t="s">
        <v>421</v>
      </c>
      <c r="M713" s="178" t="s">
        <v>421</v>
      </c>
      <c r="N713" s="209" t="s">
        <v>1144</v>
      </c>
      <c r="O713" s="177" t="s">
        <v>318</v>
      </c>
      <c r="P713" s="179" t="s">
        <v>317</v>
      </c>
      <c r="Q713" s="177" t="s">
        <v>160</v>
      </c>
      <c r="R713" s="184" t="s">
        <v>1693</v>
      </c>
      <c r="S713" s="466" t="s">
        <v>315</v>
      </c>
      <c r="T713" s="356">
        <f>SUM(V713:Z713)</f>
        <v>18250475.69423892</v>
      </c>
      <c r="U713" s="350">
        <f>T713/$G$713</f>
        <v>4.5626189235597296E-2</v>
      </c>
      <c r="V713" s="412">
        <v>17048501.82425892</v>
      </c>
      <c r="W713" s="351"/>
      <c r="X713" s="371"/>
      <c r="Y713" s="351">
        <v>671920.57764000003</v>
      </c>
      <c r="Z713" s="351">
        <v>530053.29234000004</v>
      </c>
      <c r="AA713" s="358" t="s">
        <v>1450</v>
      </c>
      <c r="AB713" s="270" t="s">
        <v>1450</v>
      </c>
      <c r="AC713" s="354" t="s">
        <v>414</v>
      </c>
      <c r="AD713" s="354" t="s">
        <v>1101</v>
      </c>
      <c r="AE713" s="270" t="s">
        <v>316</v>
      </c>
      <c r="AF713" s="354" t="s">
        <v>2063</v>
      </c>
      <c r="AG713" s="354"/>
      <c r="AH713" s="270" t="s">
        <v>35</v>
      </c>
      <c r="AI713" s="270" t="s">
        <v>2017</v>
      </c>
      <c r="AJ713" s="270">
        <v>2026</v>
      </c>
      <c r="AK713" s="270" t="s">
        <v>2608</v>
      </c>
      <c r="AL713" s="270" t="s">
        <v>1450</v>
      </c>
      <c r="AM713" s="270" t="s">
        <v>75</v>
      </c>
      <c r="AN713" s="270" t="s">
        <v>167</v>
      </c>
      <c r="AO713" s="270" t="s">
        <v>531</v>
      </c>
      <c r="AP713" s="270" t="s">
        <v>531</v>
      </c>
      <c r="AQ713" s="354" t="s">
        <v>2068</v>
      </c>
      <c r="AR713" s="354" t="s">
        <v>2617</v>
      </c>
      <c r="AS713" s="356">
        <v>18250475.69423892</v>
      </c>
      <c r="AT713" s="360" t="s">
        <v>2609</v>
      </c>
      <c r="AU713" s="54"/>
      <c r="AV713" s="54"/>
    </row>
    <row r="714" spans="1:48" s="40" customFormat="1" ht="126" x14ac:dyDescent="0.15">
      <c r="A714" s="302" t="s">
        <v>1259</v>
      </c>
      <c r="B714" s="213" t="s">
        <v>1345</v>
      </c>
      <c r="C714" s="213" t="s">
        <v>1408</v>
      </c>
      <c r="D714" s="172" t="s">
        <v>1145</v>
      </c>
      <c r="E714" s="174" t="s">
        <v>1146</v>
      </c>
      <c r="F714" s="209" t="s">
        <v>1144</v>
      </c>
      <c r="G714" s="576"/>
      <c r="H714" s="176" t="s">
        <v>56</v>
      </c>
      <c r="I714" s="176" t="s">
        <v>38</v>
      </c>
      <c r="J714" s="177" t="s">
        <v>124</v>
      </c>
      <c r="K714" s="178" t="s">
        <v>421</v>
      </c>
      <c r="L714" s="178" t="s">
        <v>421</v>
      </c>
      <c r="M714" s="178" t="s">
        <v>421</v>
      </c>
      <c r="N714" s="209" t="s">
        <v>1144</v>
      </c>
      <c r="O714" s="177"/>
      <c r="P714" s="179"/>
      <c r="Q714" s="177"/>
      <c r="R714" s="172" t="s">
        <v>1693</v>
      </c>
      <c r="S714" s="466" t="s">
        <v>1092</v>
      </c>
      <c r="T714" s="400">
        <v>1823993</v>
      </c>
      <c r="U714" s="350">
        <f t="shared" ref="U714:U716" si="97">T714/$G$713</f>
        <v>4.5599825000000004E-3</v>
      </c>
      <c r="V714" s="351"/>
      <c r="W714" s="371"/>
      <c r="X714" s="351"/>
      <c r="Y714" s="351"/>
      <c r="Z714" s="351"/>
      <c r="AA714" s="358" t="s">
        <v>1450</v>
      </c>
      <c r="AB714" s="270" t="s">
        <v>1450</v>
      </c>
      <c r="AC714" s="354" t="s">
        <v>414</v>
      </c>
      <c r="AD714" s="354" t="s">
        <v>1101</v>
      </c>
      <c r="AE714" s="270" t="s">
        <v>682</v>
      </c>
      <c r="AF714" s="354" t="s">
        <v>2065</v>
      </c>
      <c r="AG714" s="354"/>
      <c r="AH714" s="270" t="s">
        <v>37</v>
      </c>
      <c r="AI714" s="270">
        <v>2020</v>
      </c>
      <c r="AJ714" s="270">
        <v>2022</v>
      </c>
      <c r="AK714" s="270" t="s">
        <v>1093</v>
      </c>
      <c r="AL714" s="270" t="s">
        <v>1450</v>
      </c>
      <c r="AM714" s="270" t="s">
        <v>74</v>
      </c>
      <c r="AN714" s="270" t="s">
        <v>490</v>
      </c>
      <c r="AO714" s="270" t="s">
        <v>426</v>
      </c>
      <c r="AP714" s="270" t="s">
        <v>1997</v>
      </c>
      <c r="AQ714" s="354" t="s">
        <v>2003</v>
      </c>
      <c r="AR714" s="354" t="s">
        <v>2617</v>
      </c>
      <c r="AS714" s="400">
        <v>1823993</v>
      </c>
      <c r="AT714" s="360"/>
      <c r="AU714" s="54"/>
      <c r="AV714" s="54"/>
    </row>
    <row r="715" spans="1:48" s="40" customFormat="1" ht="126" x14ac:dyDescent="0.15">
      <c r="A715" s="302" t="s">
        <v>1259</v>
      </c>
      <c r="B715" s="213" t="s">
        <v>1345</v>
      </c>
      <c r="C715" s="213" t="s">
        <v>1408</v>
      </c>
      <c r="D715" s="172" t="s">
        <v>1145</v>
      </c>
      <c r="E715" s="174" t="s">
        <v>1146</v>
      </c>
      <c r="F715" s="209" t="s">
        <v>1144</v>
      </c>
      <c r="G715" s="576"/>
      <c r="H715" s="176" t="s">
        <v>56</v>
      </c>
      <c r="I715" s="176" t="s">
        <v>38</v>
      </c>
      <c r="J715" s="177" t="s">
        <v>107</v>
      </c>
      <c r="K715" s="178" t="s">
        <v>421</v>
      </c>
      <c r="L715" s="178" t="s">
        <v>421</v>
      </c>
      <c r="M715" s="178" t="s">
        <v>421</v>
      </c>
      <c r="N715" s="209" t="s">
        <v>1144</v>
      </c>
      <c r="O715" s="177"/>
      <c r="P715" s="179"/>
      <c r="Q715" s="177"/>
      <c r="R715" s="172" t="s">
        <v>1693</v>
      </c>
      <c r="S715" s="466" t="s">
        <v>1739</v>
      </c>
      <c r="T715" s="349">
        <v>0</v>
      </c>
      <c r="U715" s="350">
        <f t="shared" si="97"/>
        <v>0</v>
      </c>
      <c r="V715" s="351"/>
      <c r="W715" s="371"/>
      <c r="X715" s="351"/>
      <c r="Y715" s="351"/>
      <c r="Z715" s="351"/>
      <c r="AA715" s="270" t="s">
        <v>1523</v>
      </c>
      <c r="AB715" s="370">
        <v>500000</v>
      </c>
      <c r="AC715" s="354" t="s">
        <v>414</v>
      </c>
      <c r="AD715" s="354" t="s">
        <v>1101</v>
      </c>
      <c r="AE715" s="270" t="s">
        <v>1537</v>
      </c>
      <c r="AF715" s="354" t="s">
        <v>1094</v>
      </c>
      <c r="AG715" s="354"/>
      <c r="AH715" s="270" t="s">
        <v>41</v>
      </c>
      <c r="AI715" s="270"/>
      <c r="AJ715" s="270"/>
      <c r="AK715" s="270" t="s">
        <v>1094</v>
      </c>
      <c r="AL715" s="270" t="s">
        <v>1445</v>
      </c>
      <c r="AM715" s="270" t="s">
        <v>74</v>
      </c>
      <c r="AN715" s="270"/>
      <c r="AO715" s="270"/>
      <c r="AP715" s="270" t="s">
        <v>1094</v>
      </c>
      <c r="AQ715" s="354" t="s">
        <v>2068</v>
      </c>
      <c r="AR715" s="354" t="s">
        <v>2617</v>
      </c>
      <c r="AS715" s="349">
        <v>0</v>
      </c>
      <c r="AT715" s="360" t="s">
        <v>503</v>
      </c>
      <c r="AU715" s="54"/>
      <c r="AV715" s="54"/>
    </row>
    <row r="716" spans="1:48" s="40" customFormat="1" ht="126" x14ac:dyDescent="0.15">
      <c r="A716" s="303" t="s">
        <v>1259</v>
      </c>
      <c r="B716" s="214" t="s">
        <v>1345</v>
      </c>
      <c r="C716" s="214" t="s">
        <v>1408</v>
      </c>
      <c r="D716" s="428" t="s">
        <v>1145</v>
      </c>
      <c r="E716" s="209" t="s">
        <v>1146</v>
      </c>
      <c r="F716" s="209" t="s">
        <v>1144</v>
      </c>
      <c r="G716" s="578"/>
      <c r="H716" s="176" t="s">
        <v>56</v>
      </c>
      <c r="I716" s="176" t="s">
        <v>38</v>
      </c>
      <c r="J716" s="177" t="s">
        <v>107</v>
      </c>
      <c r="K716" s="178" t="s">
        <v>421</v>
      </c>
      <c r="L716" s="178" t="s">
        <v>421</v>
      </c>
      <c r="M716" s="178" t="s">
        <v>421</v>
      </c>
      <c r="N716" s="209" t="s">
        <v>1144</v>
      </c>
      <c r="O716" s="177"/>
      <c r="P716" s="179"/>
      <c r="Q716" s="177"/>
      <c r="R716" s="428" t="s">
        <v>1693</v>
      </c>
      <c r="S716" s="466" t="s">
        <v>640</v>
      </c>
      <c r="T716" s="356">
        <v>5937230.668930578</v>
      </c>
      <c r="U716" s="350">
        <f t="shared" si="97"/>
        <v>1.4843076672326445E-2</v>
      </c>
      <c r="V716" s="412">
        <v>2968615.334465289</v>
      </c>
      <c r="W716" s="413">
        <v>2968615.334465289</v>
      </c>
      <c r="X716" s="351"/>
      <c r="Y716" s="351"/>
      <c r="Z716" s="351"/>
      <c r="AA716" s="358" t="s">
        <v>1450</v>
      </c>
      <c r="AB716" s="270" t="s">
        <v>1450</v>
      </c>
      <c r="AC716" s="354" t="s">
        <v>414</v>
      </c>
      <c r="AD716" s="354" t="s">
        <v>1101</v>
      </c>
      <c r="AE716" s="270" t="s">
        <v>398</v>
      </c>
      <c r="AF716" s="354" t="s">
        <v>2063</v>
      </c>
      <c r="AG716" s="354"/>
      <c r="AH716" s="270" t="s">
        <v>37</v>
      </c>
      <c r="AI716" s="270" t="s">
        <v>2017</v>
      </c>
      <c r="AJ716" s="270">
        <v>2022</v>
      </c>
      <c r="AK716" s="270" t="s">
        <v>641</v>
      </c>
      <c r="AL716" s="270" t="s">
        <v>1450</v>
      </c>
      <c r="AM716" s="270" t="s">
        <v>75</v>
      </c>
      <c r="AN716" s="270" t="s">
        <v>135</v>
      </c>
      <c r="AO716" s="270" t="s">
        <v>531</v>
      </c>
      <c r="AP716" s="270" t="s">
        <v>531</v>
      </c>
      <c r="AQ716" s="354" t="s">
        <v>2068</v>
      </c>
      <c r="AR716" s="354" t="s">
        <v>2617</v>
      </c>
      <c r="AS716" s="356">
        <v>5937230.668930578</v>
      </c>
      <c r="AT716" s="360"/>
      <c r="AU716" s="54"/>
      <c r="AV716" s="54"/>
    </row>
    <row r="717" spans="1:48" s="40" customFormat="1" ht="30" customHeight="1" x14ac:dyDescent="0.15">
      <c r="A717" s="301" t="s">
        <v>1260</v>
      </c>
      <c r="B717" s="184" t="s">
        <v>1346</v>
      </c>
      <c r="C717" s="184" t="s">
        <v>1589</v>
      </c>
      <c r="D717" s="184" t="s">
        <v>1163</v>
      </c>
      <c r="E717" s="184" t="s">
        <v>1164</v>
      </c>
      <c r="F717" s="209" t="s">
        <v>1144</v>
      </c>
      <c r="G717" s="575">
        <v>20000000</v>
      </c>
      <c r="H717" s="176" t="s">
        <v>52</v>
      </c>
      <c r="I717" s="176" t="s">
        <v>38</v>
      </c>
      <c r="J717" s="182" t="s">
        <v>158</v>
      </c>
      <c r="K717" s="178" t="s">
        <v>421</v>
      </c>
      <c r="L717" s="431" t="s">
        <v>421</v>
      </c>
      <c r="M717" s="178" t="s">
        <v>421</v>
      </c>
      <c r="N717" s="209" t="s">
        <v>1144</v>
      </c>
      <c r="O717" s="182"/>
      <c r="P717" s="431"/>
      <c r="Q717" s="177"/>
      <c r="R717" s="184" t="s">
        <v>1692</v>
      </c>
      <c r="S717" s="466" t="s">
        <v>1069</v>
      </c>
      <c r="T717" s="356">
        <v>140693.51867147477</v>
      </c>
      <c r="U717" s="350">
        <f>T717/$G$717</f>
        <v>7.0346759335737381E-3</v>
      </c>
      <c r="V717" s="412">
        <v>140693.51867147477</v>
      </c>
      <c r="W717" s="413"/>
      <c r="X717" s="351"/>
      <c r="Y717" s="351"/>
      <c r="Z717" s="351"/>
      <c r="AA717" s="358" t="s">
        <v>1450</v>
      </c>
      <c r="AB717" s="270" t="s">
        <v>1450</v>
      </c>
      <c r="AC717" s="354" t="s">
        <v>418</v>
      </c>
      <c r="AD717" s="354" t="s">
        <v>1096</v>
      </c>
      <c r="AE717" s="270" t="s">
        <v>1065</v>
      </c>
      <c r="AF717" s="354" t="s">
        <v>2065</v>
      </c>
      <c r="AG717" s="354"/>
      <c r="AH717" s="270" t="s">
        <v>37</v>
      </c>
      <c r="AI717" s="270">
        <v>2020</v>
      </c>
      <c r="AJ717" s="270">
        <v>2021</v>
      </c>
      <c r="AK717" s="270" t="s">
        <v>1037</v>
      </c>
      <c r="AL717" s="270" t="s">
        <v>1450</v>
      </c>
      <c r="AM717" s="270" t="s">
        <v>75</v>
      </c>
      <c r="AN717" s="270"/>
      <c r="AO717" s="270" t="s">
        <v>426</v>
      </c>
      <c r="AP717" s="270" t="s">
        <v>1997</v>
      </c>
      <c r="AQ717" s="354" t="s">
        <v>2068</v>
      </c>
      <c r="AR717" s="354" t="s">
        <v>42</v>
      </c>
      <c r="AS717" s="356">
        <v>140693.51867147477</v>
      </c>
      <c r="AT717" s="360" t="s">
        <v>1079</v>
      </c>
      <c r="AU717" s="54"/>
      <c r="AV717" s="54"/>
    </row>
    <row r="718" spans="1:48" s="40" customFormat="1" ht="51" customHeight="1" x14ac:dyDescent="0.15">
      <c r="A718" s="302" t="s">
        <v>1260</v>
      </c>
      <c r="B718" s="213" t="s">
        <v>1346</v>
      </c>
      <c r="C718" s="213" t="s">
        <v>1589</v>
      </c>
      <c r="D718" s="172" t="s">
        <v>1163</v>
      </c>
      <c r="E718" s="172" t="s">
        <v>1164</v>
      </c>
      <c r="F718" s="209" t="s">
        <v>1144</v>
      </c>
      <c r="G718" s="576"/>
      <c r="H718" s="176" t="s">
        <v>52</v>
      </c>
      <c r="I718" s="176" t="s">
        <v>38</v>
      </c>
      <c r="J718" s="209" t="s">
        <v>158</v>
      </c>
      <c r="K718" s="178" t="s">
        <v>421</v>
      </c>
      <c r="L718" s="433" t="s">
        <v>421</v>
      </c>
      <c r="M718" s="178" t="s">
        <v>421</v>
      </c>
      <c r="N718" s="209" t="s">
        <v>1144</v>
      </c>
      <c r="O718" s="209"/>
      <c r="P718" s="433"/>
      <c r="Q718" s="177"/>
      <c r="R718" s="172" t="s">
        <v>1692</v>
      </c>
      <c r="S718" s="466" t="s">
        <v>349</v>
      </c>
      <c r="T718" s="356">
        <v>4703865.3590139262</v>
      </c>
      <c r="U718" s="350">
        <f t="shared" ref="U718:U724" si="98">T718/$G$717</f>
        <v>0.23519326795069631</v>
      </c>
      <c r="V718" s="412">
        <v>1175966.3397534816</v>
      </c>
      <c r="W718" s="362"/>
      <c r="X718" s="413">
        <v>1175966.3397534816</v>
      </c>
      <c r="Y718" s="412">
        <v>1175966.3397534816</v>
      </c>
      <c r="Z718" s="412">
        <v>1175966.3397534816</v>
      </c>
      <c r="AA718" s="358" t="s">
        <v>1450</v>
      </c>
      <c r="AB718" s="270" t="s">
        <v>1450</v>
      </c>
      <c r="AC718" s="354" t="s">
        <v>418</v>
      </c>
      <c r="AD718" s="354" t="s">
        <v>1096</v>
      </c>
      <c r="AE718" s="354" t="s">
        <v>125</v>
      </c>
      <c r="AF718" s="354" t="s">
        <v>2063</v>
      </c>
      <c r="AG718" s="354"/>
      <c r="AH718" s="270" t="s">
        <v>35</v>
      </c>
      <c r="AI718" s="270" t="s">
        <v>2017</v>
      </c>
      <c r="AJ718" s="270">
        <v>2024</v>
      </c>
      <c r="AK718" s="270" t="s">
        <v>350</v>
      </c>
      <c r="AL718" s="270" t="s">
        <v>1450</v>
      </c>
      <c r="AM718" s="270" t="s">
        <v>75</v>
      </c>
      <c r="AN718" s="270" t="s">
        <v>167</v>
      </c>
      <c r="AO718" s="270" t="s">
        <v>531</v>
      </c>
      <c r="AP718" s="270" t="s">
        <v>531</v>
      </c>
      <c r="AQ718" s="354"/>
      <c r="AR718" s="354" t="s">
        <v>42</v>
      </c>
      <c r="AS718" s="356">
        <v>4703865.3590139262</v>
      </c>
      <c r="AT718" s="360" t="s">
        <v>351</v>
      </c>
      <c r="AU718" s="54"/>
      <c r="AV718" s="54"/>
    </row>
    <row r="719" spans="1:48" s="40" customFormat="1" ht="51" customHeight="1" x14ac:dyDescent="0.15">
      <c r="A719" s="302" t="s">
        <v>1260</v>
      </c>
      <c r="B719" s="213" t="s">
        <v>1346</v>
      </c>
      <c r="C719" s="213" t="s">
        <v>1589</v>
      </c>
      <c r="D719" s="172" t="s">
        <v>1163</v>
      </c>
      <c r="E719" s="172" t="s">
        <v>1164</v>
      </c>
      <c r="F719" s="209" t="s">
        <v>1144</v>
      </c>
      <c r="G719" s="576"/>
      <c r="H719" s="176" t="s">
        <v>52</v>
      </c>
      <c r="I719" s="176" t="s">
        <v>38</v>
      </c>
      <c r="J719" s="209" t="s">
        <v>158</v>
      </c>
      <c r="K719" s="178" t="s">
        <v>421</v>
      </c>
      <c r="L719" s="431" t="s">
        <v>421</v>
      </c>
      <c r="M719" s="178" t="s">
        <v>421</v>
      </c>
      <c r="N719" s="209" t="s">
        <v>1144</v>
      </c>
      <c r="O719" s="209"/>
      <c r="P719" s="433"/>
      <c r="Q719" s="177"/>
      <c r="R719" s="172" t="s">
        <v>1692</v>
      </c>
      <c r="S719" s="466" t="s">
        <v>1746</v>
      </c>
      <c r="T719" s="349">
        <v>0</v>
      </c>
      <c r="U719" s="350">
        <f t="shared" ref="U719" si="99">T719/$G$717</f>
        <v>0</v>
      </c>
      <c r="V719" s="412"/>
      <c r="W719" s="413"/>
      <c r="X719" s="412"/>
      <c r="Y719" s="412"/>
      <c r="Z719" s="351"/>
      <c r="AA719" s="358" t="s">
        <v>1748</v>
      </c>
      <c r="AB719" s="370">
        <v>700000</v>
      </c>
      <c r="AC719" s="354" t="s">
        <v>418</v>
      </c>
      <c r="AD719" s="354" t="s">
        <v>1096</v>
      </c>
      <c r="AE719" s="354" t="s">
        <v>125</v>
      </c>
      <c r="AF719" s="354" t="s">
        <v>2063</v>
      </c>
      <c r="AG719" s="354"/>
      <c r="AH719" s="270" t="s">
        <v>41</v>
      </c>
      <c r="AI719" s="270"/>
      <c r="AJ719" s="270"/>
      <c r="AK719" s="270" t="s">
        <v>1094</v>
      </c>
      <c r="AL719" s="270" t="s">
        <v>1445</v>
      </c>
      <c r="AM719" s="270" t="s">
        <v>75</v>
      </c>
      <c r="AN719" s="270"/>
      <c r="AO719" s="270"/>
      <c r="AP719" s="270" t="s">
        <v>1094</v>
      </c>
      <c r="AQ719" s="354"/>
      <c r="AR719" s="354" t="s">
        <v>42</v>
      </c>
      <c r="AS719" s="349">
        <v>0</v>
      </c>
      <c r="AT719" s="360" t="s">
        <v>523</v>
      </c>
      <c r="AU719" s="54"/>
      <c r="AV719" s="54"/>
    </row>
    <row r="720" spans="1:48" s="40" customFormat="1" ht="51" customHeight="1" x14ac:dyDescent="0.15">
      <c r="A720" s="302" t="s">
        <v>1260</v>
      </c>
      <c r="B720" s="213" t="s">
        <v>1346</v>
      </c>
      <c r="C720" s="213" t="s">
        <v>1589</v>
      </c>
      <c r="D720" s="172" t="s">
        <v>1163</v>
      </c>
      <c r="E720" s="172" t="s">
        <v>1164</v>
      </c>
      <c r="F720" s="209" t="s">
        <v>1144</v>
      </c>
      <c r="G720" s="576"/>
      <c r="H720" s="176" t="s">
        <v>52</v>
      </c>
      <c r="I720" s="176" t="s">
        <v>38</v>
      </c>
      <c r="J720" s="209" t="s">
        <v>158</v>
      </c>
      <c r="K720" s="178" t="s">
        <v>421</v>
      </c>
      <c r="L720" s="431" t="s">
        <v>421</v>
      </c>
      <c r="M720" s="178" t="s">
        <v>421</v>
      </c>
      <c r="N720" s="209" t="s">
        <v>1144</v>
      </c>
      <c r="O720" s="209"/>
      <c r="P720" s="433"/>
      <c r="Q720" s="177"/>
      <c r="R720" s="172" t="s">
        <v>1692</v>
      </c>
      <c r="S720" s="466" t="s">
        <v>2127</v>
      </c>
      <c r="T720" s="349">
        <v>10627298.25612</v>
      </c>
      <c r="U720" s="350">
        <f t="shared" si="98"/>
        <v>0.53136491280599996</v>
      </c>
      <c r="V720" s="412"/>
      <c r="W720" s="413"/>
      <c r="X720" s="412">
        <v>2331852.4460399998</v>
      </c>
      <c r="Y720" s="412">
        <v>4147722.9050400001</v>
      </c>
      <c r="Z720" s="351">
        <v>4147722.9050400001</v>
      </c>
      <c r="AA720" s="358"/>
      <c r="AB720" s="370"/>
      <c r="AC720" s="354" t="s">
        <v>418</v>
      </c>
      <c r="AD720" s="354" t="s">
        <v>1096</v>
      </c>
      <c r="AE720" s="354" t="s">
        <v>2128</v>
      </c>
      <c r="AF720" s="354" t="s">
        <v>2063</v>
      </c>
      <c r="AG720" s="354"/>
      <c r="AH720" s="270" t="s">
        <v>35</v>
      </c>
      <c r="AI720" s="270">
        <v>2023</v>
      </c>
      <c r="AJ720" s="270">
        <v>2026</v>
      </c>
      <c r="AK720" s="270" t="s">
        <v>2129</v>
      </c>
      <c r="AL720" s="270" t="s">
        <v>1450</v>
      </c>
      <c r="AM720" s="270" t="s">
        <v>75</v>
      </c>
      <c r="AN720" s="270" t="s">
        <v>2324</v>
      </c>
      <c r="AO720" s="270" t="s">
        <v>425</v>
      </c>
      <c r="AP720" s="270" t="s">
        <v>1997</v>
      </c>
      <c r="AQ720" s="354" t="s">
        <v>2068</v>
      </c>
      <c r="AR720" s="354" t="s">
        <v>42</v>
      </c>
      <c r="AS720" s="349">
        <v>10627298.25612</v>
      </c>
      <c r="AT720" s="360" t="s">
        <v>2323</v>
      </c>
      <c r="AU720" s="54"/>
      <c r="AV720" s="54"/>
    </row>
    <row r="721" spans="1:48" s="40" customFormat="1" ht="51" customHeight="1" x14ac:dyDescent="0.15">
      <c r="A721" s="302" t="s">
        <v>1260</v>
      </c>
      <c r="B721" s="213" t="s">
        <v>1346</v>
      </c>
      <c r="C721" s="213" t="s">
        <v>1589</v>
      </c>
      <c r="D721" s="172" t="s">
        <v>1163</v>
      </c>
      <c r="E721" s="172" t="s">
        <v>1164</v>
      </c>
      <c r="F721" s="209" t="s">
        <v>1144</v>
      </c>
      <c r="G721" s="576"/>
      <c r="H721" s="176" t="s">
        <v>52</v>
      </c>
      <c r="I721" s="176" t="s">
        <v>38</v>
      </c>
      <c r="J721" s="209" t="s">
        <v>158</v>
      </c>
      <c r="K721" s="178" t="s">
        <v>421</v>
      </c>
      <c r="L721" s="432" t="s">
        <v>421</v>
      </c>
      <c r="M721" s="178" t="s">
        <v>421</v>
      </c>
      <c r="N721" s="209" t="s">
        <v>1144</v>
      </c>
      <c r="O721" s="209"/>
      <c r="P721" s="433"/>
      <c r="Q721" s="177"/>
      <c r="R721" s="172" t="s">
        <v>1692</v>
      </c>
      <c r="S721" s="466" t="s">
        <v>1747</v>
      </c>
      <c r="T721" s="349">
        <v>0</v>
      </c>
      <c r="U721" s="350">
        <f t="shared" si="98"/>
        <v>0</v>
      </c>
      <c r="V721" s="412"/>
      <c r="W721" s="413"/>
      <c r="X721" s="412"/>
      <c r="Y721" s="412"/>
      <c r="Z721" s="351"/>
      <c r="AA721" s="358" t="s">
        <v>1748</v>
      </c>
      <c r="AB721" s="370">
        <v>500000</v>
      </c>
      <c r="AC721" s="354" t="s">
        <v>418</v>
      </c>
      <c r="AD721" s="354" t="s">
        <v>1096</v>
      </c>
      <c r="AE721" s="354" t="s">
        <v>125</v>
      </c>
      <c r="AF721" s="354" t="s">
        <v>2063</v>
      </c>
      <c r="AG721" s="354"/>
      <c r="AH721" s="270" t="s">
        <v>41</v>
      </c>
      <c r="AI721" s="270"/>
      <c r="AJ721" s="270"/>
      <c r="AK721" s="270" t="s">
        <v>1094</v>
      </c>
      <c r="AL721" s="270" t="s">
        <v>1445</v>
      </c>
      <c r="AM721" s="270" t="s">
        <v>75</v>
      </c>
      <c r="AN721" s="270"/>
      <c r="AO721" s="270"/>
      <c r="AP721" s="270" t="s">
        <v>1094</v>
      </c>
      <c r="AQ721" s="354"/>
      <c r="AR721" s="354" t="s">
        <v>42</v>
      </c>
      <c r="AS721" s="349">
        <v>0</v>
      </c>
      <c r="AT721" s="360" t="s">
        <v>523</v>
      </c>
      <c r="AU721" s="54"/>
      <c r="AV721" s="54"/>
    </row>
    <row r="722" spans="1:48" s="40" customFormat="1" ht="51" customHeight="1" x14ac:dyDescent="0.15">
      <c r="A722" s="302" t="s">
        <v>1260</v>
      </c>
      <c r="B722" s="213" t="s">
        <v>1346</v>
      </c>
      <c r="C722" s="213" t="s">
        <v>1589</v>
      </c>
      <c r="D722" s="172" t="s">
        <v>1163</v>
      </c>
      <c r="E722" s="172" t="s">
        <v>1164</v>
      </c>
      <c r="F722" s="209" t="s">
        <v>1144</v>
      </c>
      <c r="G722" s="576"/>
      <c r="H722" s="176" t="s">
        <v>52</v>
      </c>
      <c r="I722" s="176" t="s">
        <v>38</v>
      </c>
      <c r="J722" s="209" t="s">
        <v>158</v>
      </c>
      <c r="K722" s="178" t="s">
        <v>421</v>
      </c>
      <c r="L722" s="433" t="s">
        <v>421</v>
      </c>
      <c r="M722" s="178" t="s">
        <v>421</v>
      </c>
      <c r="N722" s="209" t="s">
        <v>1144</v>
      </c>
      <c r="O722" s="209"/>
      <c r="P722" s="433"/>
      <c r="Q722" s="177"/>
      <c r="R722" s="172" t="s">
        <v>1692</v>
      </c>
      <c r="S722" s="466" t="s">
        <v>1433</v>
      </c>
      <c r="T722" s="349">
        <v>0</v>
      </c>
      <c r="U722" s="350">
        <f>T722/$G$717</f>
        <v>0</v>
      </c>
      <c r="V722" s="412"/>
      <c r="W722" s="413"/>
      <c r="X722" s="412"/>
      <c r="Y722" s="412"/>
      <c r="Z722" s="351"/>
      <c r="AA722" s="358" t="s">
        <v>1450</v>
      </c>
      <c r="AB722" s="270" t="s">
        <v>1450</v>
      </c>
      <c r="AC722" s="354" t="s">
        <v>418</v>
      </c>
      <c r="AD722" s="354" t="s">
        <v>1096</v>
      </c>
      <c r="AE722" s="354" t="s">
        <v>242</v>
      </c>
      <c r="AF722" s="354" t="s">
        <v>2063</v>
      </c>
      <c r="AG722" s="354"/>
      <c r="AH722" s="270" t="s">
        <v>41</v>
      </c>
      <c r="AI722" s="270"/>
      <c r="AJ722" s="270"/>
      <c r="AK722" s="270" t="s">
        <v>1094</v>
      </c>
      <c r="AL722" s="270" t="s">
        <v>1447</v>
      </c>
      <c r="AM722" s="270" t="s">
        <v>74</v>
      </c>
      <c r="AN722" s="270"/>
      <c r="AO722" s="270"/>
      <c r="AP722" s="270" t="s">
        <v>1094</v>
      </c>
      <c r="AQ722" s="354" t="s">
        <v>2003</v>
      </c>
      <c r="AR722" s="354" t="s">
        <v>42</v>
      </c>
      <c r="AS722" s="349">
        <v>0</v>
      </c>
      <c r="AT722" s="360" t="s">
        <v>523</v>
      </c>
      <c r="AU722" s="54"/>
      <c r="AV722" s="54"/>
    </row>
    <row r="723" spans="1:48" s="40" customFormat="1" ht="25.5" customHeight="1" x14ac:dyDescent="0.15">
      <c r="A723" s="302" t="s">
        <v>1260</v>
      </c>
      <c r="B723" s="213" t="s">
        <v>1346</v>
      </c>
      <c r="C723" s="214" t="s">
        <v>1589</v>
      </c>
      <c r="D723" s="428" t="s">
        <v>1163</v>
      </c>
      <c r="E723" s="428" t="s">
        <v>1164</v>
      </c>
      <c r="F723" s="209" t="s">
        <v>1144</v>
      </c>
      <c r="G723" s="576"/>
      <c r="H723" s="176" t="s">
        <v>52</v>
      </c>
      <c r="I723" s="176" t="s">
        <v>38</v>
      </c>
      <c r="J723" s="209" t="s">
        <v>158</v>
      </c>
      <c r="K723" s="178" t="s">
        <v>421</v>
      </c>
      <c r="L723" s="433"/>
      <c r="M723" s="178" t="s">
        <v>421</v>
      </c>
      <c r="N723" s="209" t="s">
        <v>1144</v>
      </c>
      <c r="O723" s="209"/>
      <c r="P723" s="433"/>
      <c r="Q723" s="177"/>
      <c r="R723" s="172" t="s">
        <v>1692</v>
      </c>
      <c r="S723" s="465" t="s">
        <v>1421</v>
      </c>
      <c r="T723" s="349">
        <v>0</v>
      </c>
      <c r="U723" s="350">
        <f t="shared" si="98"/>
        <v>0</v>
      </c>
      <c r="V723" s="414"/>
      <c r="W723" s="412"/>
      <c r="X723" s="412"/>
      <c r="Y723" s="412"/>
      <c r="Z723" s="351"/>
      <c r="AA723" s="270" t="s">
        <v>1518</v>
      </c>
      <c r="AB723" s="380">
        <v>250000</v>
      </c>
      <c r="AC723" s="354" t="s">
        <v>418</v>
      </c>
      <c r="AD723" s="354" t="s">
        <v>1096</v>
      </c>
      <c r="AE723" s="354" t="s">
        <v>242</v>
      </c>
      <c r="AF723" s="354" t="s">
        <v>2063</v>
      </c>
      <c r="AG723" s="354"/>
      <c r="AH723" s="270" t="s">
        <v>41</v>
      </c>
      <c r="AI723" s="270"/>
      <c r="AJ723" s="270"/>
      <c r="AK723" s="270" t="s">
        <v>1094</v>
      </c>
      <c r="AL723" s="270" t="s">
        <v>1446</v>
      </c>
      <c r="AM723" s="270" t="s">
        <v>74</v>
      </c>
      <c r="AN723" s="270"/>
      <c r="AO723" s="270"/>
      <c r="AP723" s="270" t="s">
        <v>1094</v>
      </c>
      <c r="AQ723" s="354" t="s">
        <v>2003</v>
      </c>
      <c r="AR723" s="354" t="s">
        <v>42</v>
      </c>
      <c r="AS723" s="349">
        <v>0</v>
      </c>
      <c r="AT723" s="360" t="s">
        <v>523</v>
      </c>
      <c r="AU723" s="54"/>
      <c r="AV723" s="54"/>
    </row>
    <row r="724" spans="1:48" s="40" customFormat="1" ht="126" x14ac:dyDescent="0.15">
      <c r="A724" s="302" t="s">
        <v>1260</v>
      </c>
      <c r="B724" s="213" t="s">
        <v>1346</v>
      </c>
      <c r="C724" s="274" t="s">
        <v>1590</v>
      </c>
      <c r="D724" s="184" t="s">
        <v>1144</v>
      </c>
      <c r="E724" s="182" t="s">
        <v>1144</v>
      </c>
      <c r="F724" s="209" t="s">
        <v>1144</v>
      </c>
      <c r="G724" s="578"/>
      <c r="H724" s="176" t="s">
        <v>52</v>
      </c>
      <c r="I724" s="176" t="s">
        <v>38</v>
      </c>
      <c r="J724" s="177" t="s">
        <v>158</v>
      </c>
      <c r="K724" s="178" t="s">
        <v>421</v>
      </c>
      <c r="L724" s="178" t="s">
        <v>421</v>
      </c>
      <c r="M724" s="178" t="s">
        <v>421</v>
      </c>
      <c r="N724" s="209" t="s">
        <v>1144</v>
      </c>
      <c r="O724" s="177" t="s">
        <v>159</v>
      </c>
      <c r="P724" s="179"/>
      <c r="Q724" s="177"/>
      <c r="R724" s="428" t="s">
        <v>1692</v>
      </c>
      <c r="S724" s="465" t="s">
        <v>715</v>
      </c>
      <c r="T724" s="349">
        <v>0</v>
      </c>
      <c r="U724" s="350">
        <f t="shared" si="98"/>
        <v>0</v>
      </c>
      <c r="V724" s="367"/>
      <c r="W724" s="351"/>
      <c r="X724" s="351"/>
      <c r="Y724" s="351"/>
      <c r="Z724" s="351"/>
      <c r="AA724" s="358" t="s">
        <v>1450</v>
      </c>
      <c r="AB724" s="368" t="s">
        <v>1450</v>
      </c>
      <c r="AC724" s="354" t="s">
        <v>418</v>
      </c>
      <c r="AD724" s="354" t="s">
        <v>1096</v>
      </c>
      <c r="AE724" s="354" t="s">
        <v>343</v>
      </c>
      <c r="AF724" s="354" t="s">
        <v>2063</v>
      </c>
      <c r="AG724" s="354"/>
      <c r="AH724" s="270" t="s">
        <v>41</v>
      </c>
      <c r="AI724" s="270"/>
      <c r="AJ724" s="270"/>
      <c r="AK724" s="270" t="s">
        <v>1094</v>
      </c>
      <c r="AL724" s="270" t="s">
        <v>1447</v>
      </c>
      <c r="AM724" s="270" t="s">
        <v>75</v>
      </c>
      <c r="AN724" s="270"/>
      <c r="AO724" s="270"/>
      <c r="AP724" s="270" t="s">
        <v>1094</v>
      </c>
      <c r="AQ724" s="354"/>
      <c r="AR724" s="354" t="s">
        <v>42</v>
      </c>
      <c r="AS724" s="349">
        <v>0</v>
      </c>
      <c r="AT724" s="360" t="s">
        <v>523</v>
      </c>
      <c r="AU724" s="54"/>
      <c r="AV724" s="54"/>
    </row>
    <row r="725" spans="1:48" s="40" customFormat="1" ht="140.25" customHeight="1" x14ac:dyDescent="0.15">
      <c r="A725" s="302" t="s">
        <v>1260</v>
      </c>
      <c r="B725" s="184" t="s">
        <v>1347</v>
      </c>
      <c r="C725" s="184" t="s">
        <v>1409</v>
      </c>
      <c r="D725" s="184" t="s">
        <v>1142</v>
      </c>
      <c r="E725" s="182" t="s">
        <v>1143</v>
      </c>
      <c r="F725" s="209" t="s">
        <v>1144</v>
      </c>
      <c r="G725" s="575">
        <v>10000000</v>
      </c>
      <c r="H725" s="176" t="s">
        <v>52</v>
      </c>
      <c r="I725" s="176" t="s">
        <v>38</v>
      </c>
      <c r="J725" s="177" t="s">
        <v>158</v>
      </c>
      <c r="K725" s="178" t="s">
        <v>421</v>
      </c>
      <c r="L725" s="178" t="s">
        <v>421</v>
      </c>
      <c r="M725" s="178" t="s">
        <v>421</v>
      </c>
      <c r="N725" s="179" t="s">
        <v>1743</v>
      </c>
      <c r="O725" s="177" t="s">
        <v>159</v>
      </c>
      <c r="P725" s="179"/>
      <c r="Q725" s="177" t="s">
        <v>160</v>
      </c>
      <c r="R725" s="184" t="s">
        <v>1694</v>
      </c>
      <c r="S725" s="466" t="s">
        <v>241</v>
      </c>
      <c r="T725" s="356">
        <v>853722.37</v>
      </c>
      <c r="U725" s="350">
        <f>T725/$G$725</f>
        <v>8.5372237000000004E-2</v>
      </c>
      <c r="V725" s="412">
        <v>374000.3</v>
      </c>
      <c r="W725" s="413">
        <v>279722.07</v>
      </c>
      <c r="X725" s="412">
        <v>200000</v>
      </c>
      <c r="Y725" s="351"/>
      <c r="Z725" s="351"/>
      <c r="AA725" s="358" t="s">
        <v>1450</v>
      </c>
      <c r="AB725" s="270" t="s">
        <v>1450</v>
      </c>
      <c r="AC725" s="354" t="s">
        <v>418</v>
      </c>
      <c r="AD725" s="354" t="s">
        <v>1096</v>
      </c>
      <c r="AE725" s="354" t="s">
        <v>242</v>
      </c>
      <c r="AF725" s="354" t="s">
        <v>2063</v>
      </c>
      <c r="AG725" s="354"/>
      <c r="AH725" s="270" t="s">
        <v>35</v>
      </c>
      <c r="AI725" s="270" t="s">
        <v>2017</v>
      </c>
      <c r="AJ725" s="270">
        <v>2024</v>
      </c>
      <c r="AK725" s="270" t="s">
        <v>2610</v>
      </c>
      <c r="AL725" s="270" t="s">
        <v>1450</v>
      </c>
      <c r="AM725" s="270" t="s">
        <v>74</v>
      </c>
      <c r="AN725" s="270" t="s">
        <v>177</v>
      </c>
      <c r="AO725" s="270" t="s">
        <v>426</v>
      </c>
      <c r="AP725" s="270" t="s">
        <v>1997</v>
      </c>
      <c r="AQ725" s="354" t="s">
        <v>2003</v>
      </c>
      <c r="AR725" s="354" t="s">
        <v>42</v>
      </c>
      <c r="AS725" s="356">
        <v>853722.37</v>
      </c>
      <c r="AT725" s="360" t="s">
        <v>2611</v>
      </c>
      <c r="AU725" s="54"/>
      <c r="AV725" s="54"/>
    </row>
    <row r="726" spans="1:48" s="40" customFormat="1" ht="24.75" customHeight="1" x14ac:dyDescent="0.15">
      <c r="A726" s="302" t="s">
        <v>1260</v>
      </c>
      <c r="B726" s="213" t="s">
        <v>1347</v>
      </c>
      <c r="C726" s="213" t="s">
        <v>1409</v>
      </c>
      <c r="D726" s="172" t="s">
        <v>1142</v>
      </c>
      <c r="E726" s="174" t="s">
        <v>1143</v>
      </c>
      <c r="F726" s="209" t="s">
        <v>1144</v>
      </c>
      <c r="G726" s="576"/>
      <c r="H726" s="176" t="s">
        <v>52</v>
      </c>
      <c r="I726" s="176" t="s">
        <v>38</v>
      </c>
      <c r="J726" s="177" t="s">
        <v>158</v>
      </c>
      <c r="K726" s="178" t="s">
        <v>421</v>
      </c>
      <c r="L726" s="178"/>
      <c r="M726" s="178" t="s">
        <v>421</v>
      </c>
      <c r="N726" s="209" t="s">
        <v>1144</v>
      </c>
      <c r="O726" s="177"/>
      <c r="P726" s="179"/>
      <c r="Q726" s="177"/>
      <c r="R726" s="172" t="s">
        <v>1694</v>
      </c>
      <c r="S726" s="465" t="s">
        <v>811</v>
      </c>
      <c r="T726" s="349">
        <v>0</v>
      </c>
      <c r="U726" s="350">
        <f t="shared" ref="U726:U737" si="100">T726/$G$725</f>
        <v>0</v>
      </c>
      <c r="V726" s="377"/>
      <c r="W726" s="351"/>
      <c r="X726" s="351"/>
      <c r="Y726" s="351"/>
      <c r="Z726" s="351"/>
      <c r="AA726" s="358" t="s">
        <v>1450</v>
      </c>
      <c r="AB726" s="358" t="s">
        <v>1450</v>
      </c>
      <c r="AC726" s="354" t="s">
        <v>418</v>
      </c>
      <c r="AD726" s="354" t="s">
        <v>1096</v>
      </c>
      <c r="AE726" s="354" t="s">
        <v>242</v>
      </c>
      <c r="AF726" s="354" t="s">
        <v>2063</v>
      </c>
      <c r="AG726" s="354"/>
      <c r="AH726" s="270" t="s">
        <v>41</v>
      </c>
      <c r="AI726" s="270"/>
      <c r="AJ726" s="270"/>
      <c r="AK726" s="270" t="s">
        <v>1094</v>
      </c>
      <c r="AL726" s="270" t="s">
        <v>1447</v>
      </c>
      <c r="AM726" s="270" t="s">
        <v>74</v>
      </c>
      <c r="AN726" s="270"/>
      <c r="AO726" s="270"/>
      <c r="AP726" s="270" t="s">
        <v>1094</v>
      </c>
      <c r="AQ726" s="354"/>
      <c r="AR726" s="354" t="s">
        <v>42</v>
      </c>
      <c r="AS726" s="349">
        <v>0</v>
      </c>
      <c r="AT726" s="360" t="s">
        <v>523</v>
      </c>
      <c r="AU726" s="54"/>
      <c r="AV726" s="54"/>
    </row>
    <row r="727" spans="1:48" s="40" customFormat="1" ht="126" x14ac:dyDescent="0.15">
      <c r="A727" s="302" t="s">
        <v>1260</v>
      </c>
      <c r="B727" s="213" t="s">
        <v>1347</v>
      </c>
      <c r="C727" s="213" t="s">
        <v>1409</v>
      </c>
      <c r="D727" s="172" t="s">
        <v>1142</v>
      </c>
      <c r="E727" s="174" t="s">
        <v>1143</v>
      </c>
      <c r="F727" s="209" t="s">
        <v>1144</v>
      </c>
      <c r="G727" s="576"/>
      <c r="H727" s="176" t="s">
        <v>52</v>
      </c>
      <c r="I727" s="176" t="s">
        <v>38</v>
      </c>
      <c r="J727" s="177" t="s">
        <v>158</v>
      </c>
      <c r="K727" s="178" t="s">
        <v>421</v>
      </c>
      <c r="L727" s="178"/>
      <c r="M727" s="178" t="s">
        <v>421</v>
      </c>
      <c r="N727" s="209" t="s">
        <v>1144</v>
      </c>
      <c r="O727" s="177"/>
      <c r="P727" s="179"/>
      <c r="Q727" s="177"/>
      <c r="R727" s="172" t="s">
        <v>1694</v>
      </c>
      <c r="S727" s="465" t="s">
        <v>812</v>
      </c>
      <c r="T727" s="349">
        <v>0</v>
      </c>
      <c r="U727" s="350">
        <f t="shared" si="100"/>
        <v>0</v>
      </c>
      <c r="V727" s="351"/>
      <c r="W727" s="351"/>
      <c r="X727" s="351"/>
      <c r="Y727" s="351"/>
      <c r="Z727" s="351"/>
      <c r="AA727" s="270" t="s">
        <v>1610</v>
      </c>
      <c r="AB727" s="353">
        <v>250000</v>
      </c>
      <c r="AC727" s="354" t="s">
        <v>418</v>
      </c>
      <c r="AD727" s="354" t="s">
        <v>1096</v>
      </c>
      <c r="AE727" s="354" t="s">
        <v>242</v>
      </c>
      <c r="AF727" s="354" t="s">
        <v>2063</v>
      </c>
      <c r="AG727" s="354"/>
      <c r="AH727" s="270" t="s">
        <v>41</v>
      </c>
      <c r="AI727" s="270"/>
      <c r="AJ727" s="270"/>
      <c r="AK727" s="270" t="s">
        <v>1094</v>
      </c>
      <c r="AL727" s="270" t="s">
        <v>1446</v>
      </c>
      <c r="AM727" s="270" t="s">
        <v>74</v>
      </c>
      <c r="AN727" s="270"/>
      <c r="AO727" s="270"/>
      <c r="AP727" s="270" t="s">
        <v>1094</v>
      </c>
      <c r="AQ727" s="354"/>
      <c r="AR727" s="354" t="s">
        <v>42</v>
      </c>
      <c r="AS727" s="349">
        <v>0</v>
      </c>
      <c r="AT727" s="360" t="s">
        <v>523</v>
      </c>
      <c r="AU727" s="54"/>
      <c r="AV727" s="54"/>
    </row>
    <row r="728" spans="1:48" s="40" customFormat="1" ht="126" x14ac:dyDescent="0.15">
      <c r="A728" s="302" t="s">
        <v>1260</v>
      </c>
      <c r="B728" s="213" t="s">
        <v>1347</v>
      </c>
      <c r="C728" s="213" t="s">
        <v>1409</v>
      </c>
      <c r="D728" s="172" t="s">
        <v>1142</v>
      </c>
      <c r="E728" s="174" t="s">
        <v>1143</v>
      </c>
      <c r="F728" s="209" t="s">
        <v>1144</v>
      </c>
      <c r="G728" s="576"/>
      <c r="H728" s="176" t="s">
        <v>52</v>
      </c>
      <c r="I728" s="176" t="s">
        <v>38</v>
      </c>
      <c r="J728" s="177" t="s">
        <v>158</v>
      </c>
      <c r="K728" s="178" t="s">
        <v>421</v>
      </c>
      <c r="L728" s="178"/>
      <c r="M728" s="178" t="s">
        <v>421</v>
      </c>
      <c r="N728" s="209" t="s">
        <v>1144</v>
      </c>
      <c r="O728" s="177"/>
      <c r="P728" s="179"/>
      <c r="Q728" s="177"/>
      <c r="R728" s="172" t="s">
        <v>1694</v>
      </c>
      <c r="S728" s="465" t="s">
        <v>813</v>
      </c>
      <c r="T728" s="349">
        <v>0</v>
      </c>
      <c r="U728" s="350">
        <f t="shared" si="100"/>
        <v>0</v>
      </c>
      <c r="V728" s="351"/>
      <c r="W728" s="351"/>
      <c r="X728" s="351"/>
      <c r="Y728" s="351"/>
      <c r="Z728" s="351"/>
      <c r="AA728" s="270" t="s">
        <v>1611</v>
      </c>
      <c r="AB728" s="353">
        <v>250000</v>
      </c>
      <c r="AC728" s="354" t="s">
        <v>418</v>
      </c>
      <c r="AD728" s="354" t="s">
        <v>1096</v>
      </c>
      <c r="AE728" s="354" t="s">
        <v>242</v>
      </c>
      <c r="AF728" s="354" t="s">
        <v>2063</v>
      </c>
      <c r="AG728" s="354"/>
      <c r="AH728" s="270" t="s">
        <v>41</v>
      </c>
      <c r="AI728" s="270"/>
      <c r="AJ728" s="270"/>
      <c r="AK728" s="270" t="s">
        <v>1094</v>
      </c>
      <c r="AL728" s="270" t="s">
        <v>1446</v>
      </c>
      <c r="AM728" s="270" t="s">
        <v>75</v>
      </c>
      <c r="AN728" s="270"/>
      <c r="AO728" s="270"/>
      <c r="AP728" s="270" t="s">
        <v>1094</v>
      </c>
      <c r="AQ728" s="354"/>
      <c r="AR728" s="354" t="s">
        <v>42</v>
      </c>
      <c r="AS728" s="349">
        <v>0</v>
      </c>
      <c r="AT728" s="360" t="s">
        <v>523</v>
      </c>
      <c r="AU728" s="54"/>
      <c r="AV728" s="54"/>
    </row>
    <row r="729" spans="1:48" s="40" customFormat="1" ht="126" x14ac:dyDescent="0.15">
      <c r="A729" s="302" t="s">
        <v>1260</v>
      </c>
      <c r="B729" s="213" t="s">
        <v>1347</v>
      </c>
      <c r="C729" s="213" t="s">
        <v>1409</v>
      </c>
      <c r="D729" s="172" t="s">
        <v>1142</v>
      </c>
      <c r="E729" s="174" t="s">
        <v>1143</v>
      </c>
      <c r="F729" s="209" t="s">
        <v>1144</v>
      </c>
      <c r="G729" s="576"/>
      <c r="H729" s="176" t="s">
        <v>52</v>
      </c>
      <c r="I729" s="176" t="s">
        <v>38</v>
      </c>
      <c r="J729" s="177" t="s">
        <v>158</v>
      </c>
      <c r="K729" s="178" t="s">
        <v>421</v>
      </c>
      <c r="L729" s="178"/>
      <c r="M729" s="178" t="s">
        <v>421</v>
      </c>
      <c r="N729" s="209" t="s">
        <v>1144</v>
      </c>
      <c r="O729" s="177"/>
      <c r="P729" s="179"/>
      <c r="Q729" s="177"/>
      <c r="R729" s="172" t="s">
        <v>1694</v>
      </c>
      <c r="S729" s="465" t="s">
        <v>814</v>
      </c>
      <c r="T729" s="349">
        <v>0</v>
      </c>
      <c r="U729" s="350">
        <f t="shared" si="100"/>
        <v>0</v>
      </c>
      <c r="V729" s="351"/>
      <c r="W729" s="351"/>
      <c r="X729" s="351"/>
      <c r="Y729" s="351"/>
      <c r="Z729" s="351"/>
      <c r="AA729" s="270" t="s">
        <v>1531</v>
      </c>
      <c r="AB729" s="353">
        <v>250000</v>
      </c>
      <c r="AC729" s="354" t="s">
        <v>418</v>
      </c>
      <c r="AD729" s="354" t="s">
        <v>1096</v>
      </c>
      <c r="AE729" s="354" t="s">
        <v>242</v>
      </c>
      <c r="AF729" s="354" t="s">
        <v>2063</v>
      </c>
      <c r="AG729" s="354"/>
      <c r="AH729" s="270" t="s">
        <v>41</v>
      </c>
      <c r="AI729" s="270"/>
      <c r="AJ729" s="270"/>
      <c r="AK729" s="270" t="s">
        <v>1094</v>
      </c>
      <c r="AL729" s="270" t="s">
        <v>1446</v>
      </c>
      <c r="AM729" s="270" t="s">
        <v>74</v>
      </c>
      <c r="AN729" s="270"/>
      <c r="AO729" s="270"/>
      <c r="AP729" s="270" t="s">
        <v>1094</v>
      </c>
      <c r="AQ729" s="354"/>
      <c r="AR729" s="354" t="s">
        <v>42</v>
      </c>
      <c r="AS729" s="349">
        <v>0</v>
      </c>
      <c r="AT729" s="360" t="s">
        <v>523</v>
      </c>
      <c r="AU729" s="54"/>
      <c r="AV729" s="54"/>
    </row>
    <row r="730" spans="1:48" s="40" customFormat="1" ht="126" x14ac:dyDescent="0.15">
      <c r="A730" s="302" t="s">
        <v>1260</v>
      </c>
      <c r="B730" s="213" t="s">
        <v>1347</v>
      </c>
      <c r="C730" s="213" t="s">
        <v>1409</v>
      </c>
      <c r="D730" s="172" t="s">
        <v>1142</v>
      </c>
      <c r="E730" s="174" t="s">
        <v>1143</v>
      </c>
      <c r="F730" s="209" t="s">
        <v>1144</v>
      </c>
      <c r="G730" s="576"/>
      <c r="H730" s="176" t="s">
        <v>52</v>
      </c>
      <c r="I730" s="176" t="s">
        <v>38</v>
      </c>
      <c r="J730" s="177" t="s">
        <v>158</v>
      </c>
      <c r="K730" s="178" t="s">
        <v>421</v>
      </c>
      <c r="L730" s="178"/>
      <c r="M730" s="178" t="s">
        <v>421</v>
      </c>
      <c r="N730" s="209" t="s">
        <v>1144</v>
      </c>
      <c r="O730" s="177"/>
      <c r="P730" s="179"/>
      <c r="Q730" s="177"/>
      <c r="R730" s="172" t="s">
        <v>1694</v>
      </c>
      <c r="S730" s="465" t="s">
        <v>815</v>
      </c>
      <c r="T730" s="349">
        <v>0</v>
      </c>
      <c r="U730" s="350">
        <f t="shared" si="100"/>
        <v>0</v>
      </c>
      <c r="V730" s="367"/>
      <c r="W730" s="351"/>
      <c r="X730" s="351"/>
      <c r="Y730" s="351"/>
      <c r="Z730" s="351"/>
      <c r="AA730" s="270" t="s">
        <v>1530</v>
      </c>
      <c r="AB730" s="370">
        <v>300000</v>
      </c>
      <c r="AC730" s="354" t="s">
        <v>418</v>
      </c>
      <c r="AD730" s="354" t="s">
        <v>1096</v>
      </c>
      <c r="AE730" s="354" t="s">
        <v>242</v>
      </c>
      <c r="AF730" s="354" t="s">
        <v>2063</v>
      </c>
      <c r="AG730" s="354"/>
      <c r="AH730" s="270" t="s">
        <v>41</v>
      </c>
      <c r="AI730" s="270"/>
      <c r="AJ730" s="270"/>
      <c r="AK730" s="270" t="s">
        <v>1094</v>
      </c>
      <c r="AL730" s="270" t="s">
        <v>1446</v>
      </c>
      <c r="AM730" s="270" t="s">
        <v>74</v>
      </c>
      <c r="AN730" s="270"/>
      <c r="AO730" s="270"/>
      <c r="AP730" s="270" t="s">
        <v>1094</v>
      </c>
      <c r="AQ730" s="354"/>
      <c r="AR730" s="354" t="s">
        <v>42</v>
      </c>
      <c r="AS730" s="349">
        <v>0</v>
      </c>
      <c r="AT730" s="360" t="s">
        <v>523</v>
      </c>
      <c r="AU730" s="54"/>
      <c r="AV730" s="54"/>
    </row>
    <row r="731" spans="1:48" s="40" customFormat="1" ht="51" customHeight="1" x14ac:dyDescent="0.15">
      <c r="A731" s="302" t="s">
        <v>1260</v>
      </c>
      <c r="B731" s="213" t="s">
        <v>1347</v>
      </c>
      <c r="C731" s="213" t="s">
        <v>1409</v>
      </c>
      <c r="D731" s="172" t="s">
        <v>1142</v>
      </c>
      <c r="E731" s="174" t="s">
        <v>1143</v>
      </c>
      <c r="F731" s="209" t="s">
        <v>1144</v>
      </c>
      <c r="G731" s="576"/>
      <c r="H731" s="176" t="s">
        <v>52</v>
      </c>
      <c r="I731" s="176" t="s">
        <v>38</v>
      </c>
      <c r="J731" s="177" t="s">
        <v>343</v>
      </c>
      <c r="K731" s="178" t="s">
        <v>421</v>
      </c>
      <c r="L731" s="178" t="s">
        <v>421</v>
      </c>
      <c r="M731" s="178" t="s">
        <v>421</v>
      </c>
      <c r="N731" s="209" t="s">
        <v>1144</v>
      </c>
      <c r="O731" s="177"/>
      <c r="P731" s="179"/>
      <c r="Q731" s="177"/>
      <c r="R731" s="172" t="s">
        <v>1694</v>
      </c>
      <c r="S731" s="466" t="s">
        <v>341</v>
      </c>
      <c r="T731" s="356">
        <v>10539073.854996424</v>
      </c>
      <c r="U731" s="350">
        <f t="shared" si="100"/>
        <v>1.0539073854996424</v>
      </c>
      <c r="V731" s="351"/>
      <c r="W731" s="371"/>
      <c r="X731" s="351"/>
      <c r="Y731" s="351"/>
      <c r="Z731" s="351"/>
      <c r="AA731" s="358" t="s">
        <v>1450</v>
      </c>
      <c r="AB731" s="270" t="s">
        <v>1450</v>
      </c>
      <c r="AC731" s="354" t="s">
        <v>418</v>
      </c>
      <c r="AD731" s="354" t="s">
        <v>1096</v>
      </c>
      <c r="AE731" s="354" t="s">
        <v>343</v>
      </c>
      <c r="AF731" s="354" t="s">
        <v>2063</v>
      </c>
      <c r="AG731" s="354"/>
      <c r="AH731" s="270" t="s">
        <v>35</v>
      </c>
      <c r="AI731" s="270">
        <v>2020</v>
      </c>
      <c r="AJ731" s="270">
        <v>2023</v>
      </c>
      <c r="AK731" s="270" t="s">
        <v>342</v>
      </c>
      <c r="AL731" s="270" t="s">
        <v>1450</v>
      </c>
      <c r="AM731" s="270" t="s">
        <v>75</v>
      </c>
      <c r="AN731" s="270" t="s">
        <v>167</v>
      </c>
      <c r="AO731" s="270" t="s">
        <v>531</v>
      </c>
      <c r="AP731" s="270" t="s">
        <v>531</v>
      </c>
      <c r="AQ731" s="354"/>
      <c r="AR731" s="354" t="s">
        <v>42</v>
      </c>
      <c r="AS731" s="356">
        <v>10539073.854996424</v>
      </c>
      <c r="AT731" s="360" t="s">
        <v>1695</v>
      </c>
      <c r="AU731" s="54"/>
      <c r="AV731" s="54"/>
    </row>
    <row r="732" spans="1:48" s="40" customFormat="1" ht="126" x14ac:dyDescent="0.15">
      <c r="A732" s="302" t="s">
        <v>1260</v>
      </c>
      <c r="B732" s="213" t="s">
        <v>1347</v>
      </c>
      <c r="C732" s="213" t="s">
        <v>1409</v>
      </c>
      <c r="D732" s="172" t="s">
        <v>1142</v>
      </c>
      <c r="E732" s="174" t="s">
        <v>1143</v>
      </c>
      <c r="F732" s="209" t="s">
        <v>1144</v>
      </c>
      <c r="G732" s="576"/>
      <c r="H732" s="176" t="s">
        <v>52</v>
      </c>
      <c r="I732" s="176" t="s">
        <v>38</v>
      </c>
      <c r="J732" s="177" t="s">
        <v>343</v>
      </c>
      <c r="K732" s="178" t="s">
        <v>421</v>
      </c>
      <c r="L732" s="178" t="s">
        <v>421</v>
      </c>
      <c r="M732" s="178" t="s">
        <v>421</v>
      </c>
      <c r="N732" s="209" t="s">
        <v>1144</v>
      </c>
      <c r="O732" s="177"/>
      <c r="P732" s="179"/>
      <c r="Q732" s="177"/>
      <c r="R732" s="172" t="s">
        <v>1694</v>
      </c>
      <c r="S732" s="465" t="s">
        <v>714</v>
      </c>
      <c r="T732" s="359">
        <v>0</v>
      </c>
      <c r="U732" s="350">
        <f t="shared" si="100"/>
        <v>0</v>
      </c>
      <c r="V732" s="377"/>
      <c r="W732" s="351"/>
      <c r="X732" s="351"/>
      <c r="Y732" s="351"/>
      <c r="Z732" s="351"/>
      <c r="AA732" s="270" t="s">
        <v>1529</v>
      </c>
      <c r="AB732" s="380">
        <v>250000</v>
      </c>
      <c r="AC732" s="354" t="s">
        <v>418</v>
      </c>
      <c r="AD732" s="354" t="s">
        <v>1096</v>
      </c>
      <c r="AE732" s="354" t="s">
        <v>343</v>
      </c>
      <c r="AF732" s="354" t="s">
        <v>2063</v>
      </c>
      <c r="AG732" s="354"/>
      <c r="AH732" s="270" t="s">
        <v>39</v>
      </c>
      <c r="AI732" s="270"/>
      <c r="AJ732" s="270"/>
      <c r="AK732" s="270" t="s">
        <v>1094</v>
      </c>
      <c r="AL732" s="270" t="s">
        <v>1445</v>
      </c>
      <c r="AM732" s="270" t="s">
        <v>75</v>
      </c>
      <c r="AN732" s="270"/>
      <c r="AO732" s="270"/>
      <c r="AP732" s="270" t="s">
        <v>1094</v>
      </c>
      <c r="AQ732" s="354"/>
      <c r="AR732" s="354" t="s">
        <v>42</v>
      </c>
      <c r="AS732" s="356">
        <v>0</v>
      </c>
      <c r="AT732" s="360" t="s">
        <v>523</v>
      </c>
      <c r="AU732" s="54"/>
      <c r="AV732" s="54"/>
    </row>
    <row r="733" spans="1:48" s="40" customFormat="1" ht="126" x14ac:dyDescent="0.15">
      <c r="A733" s="302" t="s">
        <v>1260</v>
      </c>
      <c r="B733" s="213" t="s">
        <v>1347</v>
      </c>
      <c r="C733" s="213" t="s">
        <v>1409</v>
      </c>
      <c r="D733" s="172" t="s">
        <v>1142</v>
      </c>
      <c r="E733" s="174" t="s">
        <v>1143</v>
      </c>
      <c r="F733" s="209" t="s">
        <v>1144</v>
      </c>
      <c r="G733" s="576"/>
      <c r="H733" s="176" t="s">
        <v>52</v>
      </c>
      <c r="I733" s="176" t="s">
        <v>38</v>
      </c>
      <c r="J733" s="177" t="s">
        <v>343</v>
      </c>
      <c r="K733" s="178" t="s">
        <v>421</v>
      </c>
      <c r="L733" s="178"/>
      <c r="M733" s="178" t="s">
        <v>421</v>
      </c>
      <c r="N733" s="209" t="s">
        <v>1144</v>
      </c>
      <c r="O733" s="177"/>
      <c r="P733" s="179"/>
      <c r="Q733" s="177"/>
      <c r="R733" s="172" t="s">
        <v>1694</v>
      </c>
      <c r="S733" s="465" t="s">
        <v>720</v>
      </c>
      <c r="T733" s="359">
        <v>0</v>
      </c>
      <c r="U733" s="350">
        <f t="shared" si="100"/>
        <v>0</v>
      </c>
      <c r="V733" s="351"/>
      <c r="W733" s="351"/>
      <c r="X733" s="351"/>
      <c r="Y733" s="351"/>
      <c r="Z733" s="351"/>
      <c r="AA733" s="270" t="s">
        <v>1597</v>
      </c>
      <c r="AB733" s="353">
        <v>250000</v>
      </c>
      <c r="AC733" s="354" t="s">
        <v>418</v>
      </c>
      <c r="AD733" s="354" t="s">
        <v>1096</v>
      </c>
      <c r="AE733" s="354" t="s">
        <v>343</v>
      </c>
      <c r="AF733" s="354" t="s">
        <v>2063</v>
      </c>
      <c r="AG733" s="354"/>
      <c r="AH733" s="270" t="s">
        <v>39</v>
      </c>
      <c r="AI733" s="270"/>
      <c r="AJ733" s="270"/>
      <c r="AK733" s="270" t="s">
        <v>1094</v>
      </c>
      <c r="AL733" s="270" t="s">
        <v>1446</v>
      </c>
      <c r="AM733" s="270" t="s">
        <v>75</v>
      </c>
      <c r="AN733" s="270"/>
      <c r="AO733" s="270"/>
      <c r="AP733" s="270" t="s">
        <v>1094</v>
      </c>
      <c r="AQ733" s="354"/>
      <c r="AR733" s="354" t="s">
        <v>42</v>
      </c>
      <c r="AS733" s="356">
        <v>0</v>
      </c>
      <c r="AT733" s="360" t="s">
        <v>523</v>
      </c>
      <c r="AU733" s="54"/>
      <c r="AV733" s="54"/>
    </row>
    <row r="734" spans="1:48" s="40" customFormat="1" ht="126" x14ac:dyDescent="0.15">
      <c r="A734" s="302" t="s">
        <v>1260</v>
      </c>
      <c r="B734" s="213" t="s">
        <v>1347</v>
      </c>
      <c r="C734" s="213" t="s">
        <v>1409</v>
      </c>
      <c r="D734" s="172" t="s">
        <v>1142</v>
      </c>
      <c r="E734" s="174" t="s">
        <v>1143</v>
      </c>
      <c r="F734" s="209" t="s">
        <v>1144</v>
      </c>
      <c r="G734" s="576"/>
      <c r="H734" s="176" t="s">
        <v>52</v>
      </c>
      <c r="I734" s="176" t="s">
        <v>38</v>
      </c>
      <c r="J734" s="177" t="s">
        <v>343</v>
      </c>
      <c r="K734" s="178" t="s">
        <v>421</v>
      </c>
      <c r="L734" s="178"/>
      <c r="M734" s="178" t="s">
        <v>421</v>
      </c>
      <c r="N734" s="209" t="s">
        <v>1144</v>
      </c>
      <c r="O734" s="177"/>
      <c r="P734" s="179"/>
      <c r="Q734" s="177"/>
      <c r="R734" s="172" t="s">
        <v>1694</v>
      </c>
      <c r="S734" s="465" t="s">
        <v>718</v>
      </c>
      <c r="T734" s="359">
        <v>0</v>
      </c>
      <c r="U734" s="350">
        <f t="shared" si="100"/>
        <v>0</v>
      </c>
      <c r="V734" s="351"/>
      <c r="W734" s="351"/>
      <c r="X734" s="351"/>
      <c r="Y734" s="351"/>
      <c r="Z734" s="351"/>
      <c r="AA734" s="270" t="s">
        <v>1607</v>
      </c>
      <c r="AB734" s="353">
        <v>250000</v>
      </c>
      <c r="AC734" s="354" t="s">
        <v>418</v>
      </c>
      <c r="AD734" s="354" t="s">
        <v>1096</v>
      </c>
      <c r="AE734" s="354" t="s">
        <v>343</v>
      </c>
      <c r="AF734" s="354" t="s">
        <v>2063</v>
      </c>
      <c r="AG734" s="354"/>
      <c r="AH734" s="270" t="s">
        <v>39</v>
      </c>
      <c r="AI734" s="270"/>
      <c r="AJ734" s="270"/>
      <c r="AK734" s="270" t="s">
        <v>1094</v>
      </c>
      <c r="AL734" s="270" t="s">
        <v>1446</v>
      </c>
      <c r="AM734" s="270" t="s">
        <v>75</v>
      </c>
      <c r="AN734" s="270"/>
      <c r="AO734" s="270"/>
      <c r="AP734" s="270" t="s">
        <v>1094</v>
      </c>
      <c r="AQ734" s="354"/>
      <c r="AR734" s="354" t="s">
        <v>42</v>
      </c>
      <c r="AS734" s="356">
        <v>0</v>
      </c>
      <c r="AT734" s="360" t="s">
        <v>523</v>
      </c>
      <c r="AU734" s="54"/>
      <c r="AV734" s="54"/>
    </row>
    <row r="735" spans="1:48" s="40" customFormat="1" ht="126" x14ac:dyDescent="0.15">
      <c r="A735" s="302" t="s">
        <v>1260</v>
      </c>
      <c r="B735" s="213" t="s">
        <v>1347</v>
      </c>
      <c r="C735" s="213" t="s">
        <v>1409</v>
      </c>
      <c r="D735" s="172" t="s">
        <v>1142</v>
      </c>
      <c r="E735" s="174" t="s">
        <v>1143</v>
      </c>
      <c r="F735" s="209" t="s">
        <v>1144</v>
      </c>
      <c r="G735" s="576"/>
      <c r="H735" s="176" t="s">
        <v>52</v>
      </c>
      <c r="I735" s="176" t="s">
        <v>38</v>
      </c>
      <c r="J735" s="177" t="s">
        <v>343</v>
      </c>
      <c r="K735" s="178" t="s">
        <v>421</v>
      </c>
      <c r="L735" s="178"/>
      <c r="M735" s="178" t="s">
        <v>421</v>
      </c>
      <c r="N735" s="209" t="s">
        <v>1144</v>
      </c>
      <c r="O735" s="177"/>
      <c r="P735" s="179"/>
      <c r="Q735" s="177"/>
      <c r="R735" s="172" t="s">
        <v>1694</v>
      </c>
      <c r="S735" s="465" t="s">
        <v>717</v>
      </c>
      <c r="T735" s="359">
        <v>0</v>
      </c>
      <c r="U735" s="350">
        <f t="shared" si="100"/>
        <v>0</v>
      </c>
      <c r="V735" s="351"/>
      <c r="W735" s="351"/>
      <c r="X735" s="351"/>
      <c r="Y735" s="351"/>
      <c r="Z735" s="351"/>
      <c r="AA735" s="270" t="s">
        <v>1608</v>
      </c>
      <c r="AB735" s="353">
        <v>250000</v>
      </c>
      <c r="AC735" s="354" t="s">
        <v>418</v>
      </c>
      <c r="AD735" s="354" t="s">
        <v>1096</v>
      </c>
      <c r="AE735" s="354" t="s">
        <v>343</v>
      </c>
      <c r="AF735" s="354" t="s">
        <v>2063</v>
      </c>
      <c r="AG735" s="354"/>
      <c r="AH735" s="270" t="s">
        <v>39</v>
      </c>
      <c r="AI735" s="270"/>
      <c r="AJ735" s="270"/>
      <c r="AK735" s="270" t="s">
        <v>1094</v>
      </c>
      <c r="AL735" s="270" t="s">
        <v>1446</v>
      </c>
      <c r="AM735" s="270" t="s">
        <v>75</v>
      </c>
      <c r="AN735" s="270"/>
      <c r="AO735" s="270"/>
      <c r="AP735" s="270" t="s">
        <v>1094</v>
      </c>
      <c r="AQ735" s="354"/>
      <c r="AR735" s="354" t="s">
        <v>42</v>
      </c>
      <c r="AS735" s="356">
        <v>0</v>
      </c>
      <c r="AT735" s="360" t="s">
        <v>523</v>
      </c>
      <c r="AU735" s="54"/>
      <c r="AV735" s="54"/>
    </row>
    <row r="736" spans="1:48" s="40" customFormat="1" ht="126" x14ac:dyDescent="0.15">
      <c r="A736" s="302" t="s">
        <v>1260</v>
      </c>
      <c r="B736" s="213" t="s">
        <v>1347</v>
      </c>
      <c r="C736" s="213" t="s">
        <v>1409</v>
      </c>
      <c r="D736" s="172" t="s">
        <v>1142</v>
      </c>
      <c r="E736" s="174" t="s">
        <v>1143</v>
      </c>
      <c r="F736" s="209" t="s">
        <v>1144</v>
      </c>
      <c r="G736" s="576"/>
      <c r="H736" s="176" t="s">
        <v>52</v>
      </c>
      <c r="I736" s="176" t="s">
        <v>38</v>
      </c>
      <c r="J736" s="177" t="s">
        <v>343</v>
      </c>
      <c r="K736" s="178" t="s">
        <v>421</v>
      </c>
      <c r="L736" s="178"/>
      <c r="M736" s="178" t="s">
        <v>421</v>
      </c>
      <c r="N736" s="209" t="s">
        <v>1144</v>
      </c>
      <c r="O736" s="177"/>
      <c r="P736" s="179"/>
      <c r="Q736" s="177"/>
      <c r="R736" s="172" t="s">
        <v>1694</v>
      </c>
      <c r="S736" s="465" t="s">
        <v>719</v>
      </c>
      <c r="T736" s="359">
        <v>0</v>
      </c>
      <c r="U736" s="350">
        <f t="shared" si="100"/>
        <v>0</v>
      </c>
      <c r="V736" s="367"/>
      <c r="W736" s="351"/>
      <c r="X736" s="351"/>
      <c r="Y736" s="351"/>
      <c r="Z736" s="351"/>
      <c r="AA736" s="270" t="s">
        <v>1609</v>
      </c>
      <c r="AB736" s="370">
        <v>250000</v>
      </c>
      <c r="AC736" s="354" t="s">
        <v>418</v>
      </c>
      <c r="AD736" s="354" t="s">
        <v>1096</v>
      </c>
      <c r="AE736" s="354" t="s">
        <v>343</v>
      </c>
      <c r="AF736" s="354" t="s">
        <v>2063</v>
      </c>
      <c r="AG736" s="354"/>
      <c r="AH736" s="270" t="s">
        <v>39</v>
      </c>
      <c r="AI736" s="270"/>
      <c r="AJ736" s="270"/>
      <c r="AK736" s="270" t="s">
        <v>1094</v>
      </c>
      <c r="AL736" s="270" t="s">
        <v>1446</v>
      </c>
      <c r="AM736" s="270" t="s">
        <v>75</v>
      </c>
      <c r="AN736" s="270"/>
      <c r="AO736" s="270"/>
      <c r="AP736" s="270" t="s">
        <v>1094</v>
      </c>
      <c r="AQ736" s="354"/>
      <c r="AR736" s="354" t="s">
        <v>42</v>
      </c>
      <c r="AS736" s="356">
        <v>0</v>
      </c>
      <c r="AT736" s="360" t="s">
        <v>523</v>
      </c>
      <c r="AU736" s="54"/>
      <c r="AV736" s="54"/>
    </row>
    <row r="737" spans="1:48" s="40" customFormat="1" ht="63.75" customHeight="1" x14ac:dyDescent="0.15">
      <c r="A737" s="303" t="s">
        <v>1260</v>
      </c>
      <c r="B737" s="214" t="s">
        <v>1347</v>
      </c>
      <c r="C737" s="214" t="s">
        <v>1409</v>
      </c>
      <c r="D737" s="428" t="s">
        <v>1142</v>
      </c>
      <c r="E737" s="209" t="s">
        <v>1143</v>
      </c>
      <c r="F737" s="209" t="s">
        <v>1144</v>
      </c>
      <c r="G737" s="578"/>
      <c r="H737" s="176" t="s">
        <v>52</v>
      </c>
      <c r="I737" s="176" t="s">
        <v>38</v>
      </c>
      <c r="J737" s="177" t="s">
        <v>343</v>
      </c>
      <c r="K737" s="178" t="s">
        <v>421</v>
      </c>
      <c r="L737" s="178" t="s">
        <v>421</v>
      </c>
      <c r="M737" s="178" t="s">
        <v>421</v>
      </c>
      <c r="N737" s="209" t="s">
        <v>1144</v>
      </c>
      <c r="O737" s="177"/>
      <c r="P737" s="179"/>
      <c r="Q737" s="177"/>
      <c r="R737" s="428" t="s">
        <v>1694</v>
      </c>
      <c r="S737" s="466" t="s">
        <v>344</v>
      </c>
      <c r="T737" s="356">
        <v>2017516.0497540913</v>
      </c>
      <c r="U737" s="350">
        <f t="shared" si="100"/>
        <v>0.20175160497540914</v>
      </c>
      <c r="V737" s="412">
        <v>672505.34991803044</v>
      </c>
      <c r="W737" s="413">
        <v>672505.34991803044</v>
      </c>
      <c r="X737" s="412">
        <v>672505.34991803044</v>
      </c>
      <c r="Y737" s="351"/>
      <c r="Z737" s="351"/>
      <c r="AA737" s="358" t="s">
        <v>1450</v>
      </c>
      <c r="AB737" s="270" t="s">
        <v>1450</v>
      </c>
      <c r="AC737" s="354" t="s">
        <v>418</v>
      </c>
      <c r="AD737" s="354" t="s">
        <v>1096</v>
      </c>
      <c r="AE737" s="354" t="s">
        <v>343</v>
      </c>
      <c r="AF737" s="354" t="s">
        <v>2063</v>
      </c>
      <c r="AG737" s="354"/>
      <c r="AH737" s="270" t="s">
        <v>35</v>
      </c>
      <c r="AI737" s="270" t="s">
        <v>2017</v>
      </c>
      <c r="AJ737" s="270">
        <v>2023</v>
      </c>
      <c r="AK737" s="270" t="s">
        <v>345</v>
      </c>
      <c r="AL737" s="270" t="s">
        <v>1450</v>
      </c>
      <c r="AM737" s="270" t="s">
        <v>74</v>
      </c>
      <c r="AN737" s="270" t="s">
        <v>177</v>
      </c>
      <c r="AO737" s="270" t="s">
        <v>426</v>
      </c>
      <c r="AP737" s="270" t="s">
        <v>1997</v>
      </c>
      <c r="AQ737" s="354"/>
      <c r="AR737" s="354" t="s">
        <v>42</v>
      </c>
      <c r="AS737" s="356">
        <v>2017516.0497540913</v>
      </c>
      <c r="AT737" s="360" t="s">
        <v>1696</v>
      </c>
      <c r="AU737" s="54"/>
      <c r="AV737" s="54"/>
    </row>
    <row r="738" spans="1:48" s="40" customFormat="1" ht="75" customHeight="1" x14ac:dyDescent="0.2">
      <c r="A738" s="301" t="s">
        <v>1261</v>
      </c>
      <c r="B738" s="184" t="s">
        <v>1348</v>
      </c>
      <c r="C738" s="184" t="s">
        <v>1591</v>
      </c>
      <c r="D738" s="184" t="s">
        <v>1140</v>
      </c>
      <c r="E738" s="182" t="s">
        <v>1141</v>
      </c>
      <c r="F738" s="209" t="s">
        <v>1144</v>
      </c>
      <c r="G738" s="575">
        <v>185000000</v>
      </c>
      <c r="H738" s="176" t="s">
        <v>52</v>
      </c>
      <c r="I738" s="176" t="s">
        <v>38</v>
      </c>
      <c r="J738" s="177" t="s">
        <v>161</v>
      </c>
      <c r="K738" s="178" t="s">
        <v>421</v>
      </c>
      <c r="L738" s="178" t="s">
        <v>421</v>
      </c>
      <c r="M738" s="178" t="s">
        <v>421</v>
      </c>
      <c r="N738" s="209" t="s">
        <v>1144</v>
      </c>
      <c r="O738" s="177" t="s">
        <v>162</v>
      </c>
      <c r="P738" s="179"/>
      <c r="Q738" s="177" t="s">
        <v>163</v>
      </c>
      <c r="R738" s="184" t="s">
        <v>1699</v>
      </c>
      <c r="S738" s="466" t="s">
        <v>2345</v>
      </c>
      <c r="T738" s="356">
        <f>SUM(V738:Z738)</f>
        <v>58586976.618040144</v>
      </c>
      <c r="U738" s="350">
        <f>T738/$G$738</f>
        <v>0.31668636009751427</v>
      </c>
      <c r="V738" s="357">
        <v>24879863.378500145</v>
      </c>
      <c r="W738" s="371"/>
      <c r="X738" s="351"/>
      <c r="Y738" s="351">
        <v>17167117.79874</v>
      </c>
      <c r="Z738" s="351">
        <v>16539995.4408</v>
      </c>
      <c r="AA738" s="358" t="s">
        <v>1450</v>
      </c>
      <c r="AB738" s="270" t="s">
        <v>1450</v>
      </c>
      <c r="AC738" s="354" t="s">
        <v>417</v>
      </c>
      <c r="AD738" s="354" t="s">
        <v>417</v>
      </c>
      <c r="AE738" s="354" t="s">
        <v>419</v>
      </c>
      <c r="AF738" s="354" t="s">
        <v>2063</v>
      </c>
      <c r="AG738" s="354"/>
      <c r="AH738" s="270" t="s">
        <v>35</v>
      </c>
      <c r="AI738" s="270" t="s">
        <v>2017</v>
      </c>
      <c r="AJ738" s="270">
        <v>2026</v>
      </c>
      <c r="AK738" s="270" t="s">
        <v>2612</v>
      </c>
      <c r="AL738" s="270" t="s">
        <v>1450</v>
      </c>
      <c r="AM738" s="270" t="s">
        <v>75</v>
      </c>
      <c r="AN738" s="270" t="s">
        <v>328</v>
      </c>
      <c r="AO738" s="270" t="s">
        <v>426</v>
      </c>
      <c r="AP738" s="270" t="s">
        <v>1997</v>
      </c>
      <c r="AQ738" s="354" t="s">
        <v>2068</v>
      </c>
      <c r="AR738" s="354" t="s">
        <v>42</v>
      </c>
      <c r="AS738" s="356">
        <v>56360886.99046015</v>
      </c>
      <c r="AT738" s="360" t="s">
        <v>2613</v>
      </c>
    </row>
    <row r="739" spans="1:48" s="40" customFormat="1" ht="126" x14ac:dyDescent="0.2">
      <c r="A739" s="302" t="s">
        <v>1261</v>
      </c>
      <c r="B739" s="213" t="s">
        <v>1348</v>
      </c>
      <c r="C739" s="213" t="s">
        <v>1591</v>
      </c>
      <c r="D739" s="172" t="s">
        <v>1140</v>
      </c>
      <c r="E739" s="174" t="s">
        <v>1141</v>
      </c>
      <c r="F739" s="209" t="s">
        <v>1144</v>
      </c>
      <c r="G739" s="576"/>
      <c r="H739" s="176" t="s">
        <v>52</v>
      </c>
      <c r="I739" s="176" t="s">
        <v>38</v>
      </c>
      <c r="J739" s="177" t="s">
        <v>161</v>
      </c>
      <c r="K739" s="178" t="s">
        <v>421</v>
      </c>
      <c r="L739" s="178" t="s">
        <v>421</v>
      </c>
      <c r="M739" s="178" t="s">
        <v>421</v>
      </c>
      <c r="N739" s="209" t="s">
        <v>1144</v>
      </c>
      <c r="O739" s="177"/>
      <c r="P739" s="179"/>
      <c r="Q739" s="177"/>
      <c r="R739" s="172" t="s">
        <v>1699</v>
      </c>
      <c r="S739" s="466" t="s">
        <v>324</v>
      </c>
      <c r="T739" s="356">
        <v>42207.203073026962</v>
      </c>
      <c r="U739" s="350">
        <f t="shared" ref="U739:U742" si="101">T739/$G$738</f>
        <v>2.2814704363798358E-4</v>
      </c>
      <c r="V739" s="357">
        <v>42207.203073026962</v>
      </c>
      <c r="W739" s="371"/>
      <c r="X739" s="351"/>
      <c r="Y739" s="351"/>
      <c r="Z739" s="351"/>
      <c r="AA739" s="358" t="s">
        <v>1450</v>
      </c>
      <c r="AB739" s="270" t="s">
        <v>1450</v>
      </c>
      <c r="AC739" s="354" t="s">
        <v>417</v>
      </c>
      <c r="AD739" s="354" t="s">
        <v>417</v>
      </c>
      <c r="AE739" s="354" t="s">
        <v>419</v>
      </c>
      <c r="AF739" s="354" t="s">
        <v>2063</v>
      </c>
      <c r="AG739" s="354"/>
      <c r="AH739" s="270" t="s">
        <v>37</v>
      </c>
      <c r="AI739" s="270" t="s">
        <v>2017</v>
      </c>
      <c r="AJ739" s="270">
        <v>2021</v>
      </c>
      <c r="AK739" s="270" t="s">
        <v>325</v>
      </c>
      <c r="AL739" s="270" t="s">
        <v>1450</v>
      </c>
      <c r="AM739" s="270" t="s">
        <v>75</v>
      </c>
      <c r="AN739" s="270" t="s">
        <v>328</v>
      </c>
      <c r="AO739" s="270" t="s">
        <v>426</v>
      </c>
      <c r="AP739" s="270" t="s">
        <v>1997</v>
      </c>
      <c r="AQ739" s="354"/>
      <c r="AR739" s="354" t="s">
        <v>42</v>
      </c>
      <c r="AS739" s="356">
        <v>42207.203073026962</v>
      </c>
      <c r="AT739" s="360" t="s">
        <v>192</v>
      </c>
    </row>
    <row r="740" spans="1:48" s="40" customFormat="1" ht="126" x14ac:dyDescent="0.2">
      <c r="A740" s="302" t="s">
        <v>1261</v>
      </c>
      <c r="B740" s="213" t="s">
        <v>1348</v>
      </c>
      <c r="C740" s="213" t="s">
        <v>1591</v>
      </c>
      <c r="D740" s="172" t="s">
        <v>1140</v>
      </c>
      <c r="E740" s="174" t="s">
        <v>1141</v>
      </c>
      <c r="F740" s="209" t="s">
        <v>1144</v>
      </c>
      <c r="G740" s="576"/>
      <c r="H740" s="176" t="s">
        <v>52</v>
      </c>
      <c r="I740" s="176" t="s">
        <v>38</v>
      </c>
      <c r="J740" s="184" t="s">
        <v>161</v>
      </c>
      <c r="K740" s="178" t="s">
        <v>421</v>
      </c>
      <c r="L740" s="431" t="s">
        <v>421</v>
      </c>
      <c r="M740" s="178" t="s">
        <v>421</v>
      </c>
      <c r="N740" s="209" t="s">
        <v>1144</v>
      </c>
      <c r="O740" s="184"/>
      <c r="P740" s="276"/>
      <c r="Q740" s="184"/>
      <c r="R740" s="172" t="s">
        <v>1699</v>
      </c>
      <c r="S740" s="466" t="s">
        <v>626</v>
      </c>
      <c r="T740" s="356">
        <v>491979.01362902491</v>
      </c>
      <c r="U740" s="350">
        <f t="shared" si="101"/>
        <v>2.659346019616351E-3</v>
      </c>
      <c r="V740" s="357">
        <v>245989.50681451245</v>
      </c>
      <c r="W740" s="372">
        <v>245989.50681451245</v>
      </c>
      <c r="X740" s="352"/>
      <c r="Y740" s="353"/>
      <c r="Z740" s="352"/>
      <c r="AA740" s="358" t="s">
        <v>1450</v>
      </c>
      <c r="AB740" s="270" t="s">
        <v>1450</v>
      </c>
      <c r="AC740" s="354" t="s">
        <v>417</v>
      </c>
      <c r="AD740" s="354" t="s">
        <v>417</v>
      </c>
      <c r="AE740" s="354" t="s">
        <v>419</v>
      </c>
      <c r="AF740" s="354" t="s">
        <v>2063</v>
      </c>
      <c r="AG740" s="354"/>
      <c r="AH740" s="270" t="s">
        <v>37</v>
      </c>
      <c r="AI740" s="270" t="s">
        <v>2017</v>
      </c>
      <c r="AJ740" s="270">
        <v>2022</v>
      </c>
      <c r="AK740" s="270" t="s">
        <v>326</v>
      </c>
      <c r="AL740" s="270" t="s">
        <v>1450</v>
      </c>
      <c r="AM740" s="270" t="s">
        <v>74</v>
      </c>
      <c r="AN740" s="270" t="s">
        <v>329</v>
      </c>
      <c r="AO740" s="270" t="s">
        <v>426</v>
      </c>
      <c r="AP740" s="270" t="s">
        <v>1997</v>
      </c>
      <c r="AQ740" s="354"/>
      <c r="AR740" s="354" t="s">
        <v>42</v>
      </c>
      <c r="AS740" s="356">
        <v>491979.01362902491</v>
      </c>
      <c r="AT740" s="360" t="s">
        <v>327</v>
      </c>
    </row>
    <row r="741" spans="1:48" s="40" customFormat="1" ht="126" x14ac:dyDescent="0.2">
      <c r="A741" s="302" t="s">
        <v>1261</v>
      </c>
      <c r="B741" s="213" t="s">
        <v>1348</v>
      </c>
      <c r="C741" s="214" t="s">
        <v>1591</v>
      </c>
      <c r="D741" s="172" t="s">
        <v>1140</v>
      </c>
      <c r="E741" s="174" t="s">
        <v>2059</v>
      </c>
      <c r="F741" s="209" t="s">
        <v>1144</v>
      </c>
      <c r="G741" s="576"/>
      <c r="H741" s="176" t="s">
        <v>52</v>
      </c>
      <c r="I741" s="176" t="s">
        <v>38</v>
      </c>
      <c r="J741" s="184" t="s">
        <v>161</v>
      </c>
      <c r="K741" s="178" t="s">
        <v>421</v>
      </c>
      <c r="L741" s="432" t="s">
        <v>421</v>
      </c>
      <c r="M741" s="178" t="s">
        <v>421</v>
      </c>
      <c r="N741" s="209" t="s">
        <v>1144</v>
      </c>
      <c r="O741" s="184"/>
      <c r="P741" s="276"/>
      <c r="Q741" s="184"/>
      <c r="R741" s="172" t="s">
        <v>1699</v>
      </c>
      <c r="S741" s="471" t="s">
        <v>1420</v>
      </c>
      <c r="T741" s="349">
        <v>0</v>
      </c>
      <c r="U741" s="350">
        <f t="shared" si="101"/>
        <v>0</v>
      </c>
      <c r="V741" s="373"/>
      <c r="W741" s="396"/>
      <c r="X741" s="402"/>
      <c r="Y741" s="370"/>
      <c r="Z741" s="402"/>
      <c r="AA741" s="368" t="s">
        <v>1525</v>
      </c>
      <c r="AB741" s="380">
        <v>25000</v>
      </c>
      <c r="AC741" s="354" t="s">
        <v>417</v>
      </c>
      <c r="AD741" s="354" t="s">
        <v>417</v>
      </c>
      <c r="AE741" s="354" t="s">
        <v>161</v>
      </c>
      <c r="AF741" s="354" t="s">
        <v>2063</v>
      </c>
      <c r="AG741" s="409"/>
      <c r="AH741" s="270" t="s">
        <v>41</v>
      </c>
      <c r="AI741" s="270"/>
      <c r="AJ741" s="270"/>
      <c r="AK741" s="270" t="s">
        <v>1094</v>
      </c>
      <c r="AL741" s="270" t="s">
        <v>1446</v>
      </c>
      <c r="AM741" s="270" t="s">
        <v>75</v>
      </c>
      <c r="AN741" s="270"/>
      <c r="AO741" s="270"/>
      <c r="AP741" s="270" t="s">
        <v>1094</v>
      </c>
      <c r="AQ741" s="354"/>
      <c r="AR741" s="354" t="s">
        <v>42</v>
      </c>
      <c r="AS741" s="349">
        <v>0</v>
      </c>
      <c r="AT741" s="360" t="s">
        <v>523</v>
      </c>
    </row>
    <row r="742" spans="1:48" s="40" customFormat="1" ht="69.75" customHeight="1" thickBot="1" x14ac:dyDescent="0.25">
      <c r="A742" s="307" t="s">
        <v>1261</v>
      </c>
      <c r="B742" s="308" t="s">
        <v>1348</v>
      </c>
      <c r="C742" s="451" t="s">
        <v>1514</v>
      </c>
      <c r="D742" s="310" t="s">
        <v>1334</v>
      </c>
      <c r="E742" s="446" t="s">
        <v>1335</v>
      </c>
      <c r="F742" s="447" t="s">
        <v>1144</v>
      </c>
      <c r="G742" s="577"/>
      <c r="H742" s="309" t="s">
        <v>52</v>
      </c>
      <c r="I742" s="309" t="s">
        <v>38</v>
      </c>
      <c r="J742" s="310" t="s">
        <v>161</v>
      </c>
      <c r="K742" s="446" t="s">
        <v>421</v>
      </c>
      <c r="L742" s="448" t="s">
        <v>421</v>
      </c>
      <c r="M742" s="446" t="s">
        <v>421</v>
      </c>
      <c r="N742" s="447" t="s">
        <v>1144</v>
      </c>
      <c r="O742" s="310"/>
      <c r="P742" s="449"/>
      <c r="Q742" s="310"/>
      <c r="R742" s="450" t="s">
        <v>1699</v>
      </c>
      <c r="S742" s="478" t="s">
        <v>1497</v>
      </c>
      <c r="T742" s="356">
        <v>0</v>
      </c>
      <c r="U742" s="415">
        <f t="shared" si="101"/>
        <v>0</v>
      </c>
      <c r="V742" s="416"/>
      <c r="W742" s="416"/>
      <c r="X742" s="417"/>
      <c r="Y742" s="416"/>
      <c r="Z742" s="417"/>
      <c r="AA742" s="418" t="s">
        <v>1450</v>
      </c>
      <c r="AB742" s="418"/>
      <c r="AC742" s="419" t="s">
        <v>1094</v>
      </c>
      <c r="AD742" s="419" t="s">
        <v>1094</v>
      </c>
      <c r="AE742" s="419" t="s">
        <v>1537</v>
      </c>
      <c r="AF742" s="419" t="s">
        <v>1094</v>
      </c>
      <c r="AG742" s="418"/>
      <c r="AH742" s="418" t="s">
        <v>1094</v>
      </c>
      <c r="AI742" s="418"/>
      <c r="AJ742" s="418"/>
      <c r="AK742" s="418" t="s">
        <v>1094</v>
      </c>
      <c r="AL742" s="418" t="s">
        <v>1450</v>
      </c>
      <c r="AM742" s="418" t="s">
        <v>1094</v>
      </c>
      <c r="AN742" s="418"/>
      <c r="AO742" s="418"/>
      <c r="AP742" s="418" t="s">
        <v>1094</v>
      </c>
      <c r="AQ742" s="419"/>
      <c r="AR742" s="354"/>
      <c r="AS742" s="420"/>
      <c r="AT742" s="421"/>
    </row>
    <row r="743" spans="1:48" x14ac:dyDescent="0.2">
      <c r="I743" s="479"/>
      <c r="K743" s="44"/>
      <c r="L743" s="44"/>
      <c r="M743" s="456"/>
      <c r="T743" s="481"/>
      <c r="U743" s="481"/>
      <c r="AA743" s="92"/>
      <c r="AC743" s="44"/>
      <c r="AD743" s="44"/>
      <c r="AF743" s="44"/>
      <c r="AH743" s="92"/>
      <c r="AL743" s="92"/>
      <c r="AM743" s="92"/>
      <c r="AS743" s="481"/>
      <c r="AU743" s="45"/>
      <c r="AV743" s="45"/>
    </row>
    <row r="744" spans="1:48" x14ac:dyDescent="0.2">
      <c r="I744" s="479"/>
      <c r="T744" s="481"/>
      <c r="U744" s="481"/>
      <c r="AA744" s="92"/>
      <c r="AC744" s="44"/>
      <c r="AD744" s="44"/>
      <c r="AF744" s="44"/>
      <c r="AH744" s="92"/>
      <c r="AL744" s="92"/>
      <c r="AM744" s="92"/>
      <c r="AS744" s="481"/>
      <c r="AU744" s="45"/>
      <c r="AV744" s="45"/>
    </row>
    <row r="745" spans="1:48" ht="14" x14ac:dyDescent="0.2">
      <c r="I745" s="479"/>
      <c r="S745" s="37" t="s">
        <v>2137</v>
      </c>
      <c r="T745" s="481"/>
      <c r="U745" s="481"/>
      <c r="AA745" s="92"/>
      <c r="AC745" s="44"/>
      <c r="AD745" s="44"/>
      <c r="AF745" s="44"/>
      <c r="AH745" s="92"/>
      <c r="AL745" s="92"/>
      <c r="AM745" s="92"/>
      <c r="AS745" s="481"/>
      <c r="AU745" s="45"/>
      <c r="AV745" s="45"/>
    </row>
    <row r="746" spans="1:48" x14ac:dyDescent="0.2">
      <c r="I746" s="479"/>
      <c r="T746" s="481"/>
      <c r="U746" s="481"/>
      <c r="AC746" s="44"/>
      <c r="AD746" s="44"/>
      <c r="AF746" s="44"/>
      <c r="AH746" s="92"/>
      <c r="AL746" s="92"/>
      <c r="AM746" s="92"/>
      <c r="AS746" s="481"/>
      <c r="AU746" s="45"/>
      <c r="AV746" s="45"/>
    </row>
    <row r="747" spans="1:48" x14ac:dyDescent="0.2">
      <c r="I747" s="479"/>
      <c r="T747" s="481"/>
      <c r="U747" s="481"/>
      <c r="AC747" s="44"/>
      <c r="AD747" s="44"/>
      <c r="AF747" s="44"/>
      <c r="AH747" s="92"/>
      <c r="AL747" s="92"/>
      <c r="AM747" s="92"/>
      <c r="AS747" s="481"/>
      <c r="AU747" s="45"/>
      <c r="AV747" s="45"/>
    </row>
    <row r="748" spans="1:48" x14ac:dyDescent="0.2">
      <c r="I748" s="479"/>
      <c r="T748" s="481"/>
      <c r="U748" s="481"/>
      <c r="AC748" s="44"/>
      <c r="AD748" s="44"/>
      <c r="AF748" s="44"/>
      <c r="AH748" s="92"/>
      <c r="AL748" s="92"/>
      <c r="AM748" s="92"/>
      <c r="AS748" s="481"/>
      <c r="AU748" s="45"/>
      <c r="AV748" s="45"/>
    </row>
    <row r="749" spans="1:48" x14ac:dyDescent="0.2">
      <c r="I749" s="479"/>
      <c r="T749" s="481"/>
      <c r="U749" s="481"/>
      <c r="AC749" s="44"/>
      <c r="AD749" s="44"/>
      <c r="AF749" s="44"/>
      <c r="AH749" s="92"/>
      <c r="AL749" s="92"/>
      <c r="AM749" s="92"/>
      <c r="AS749" s="481"/>
      <c r="AU749" s="45"/>
      <c r="AV749" s="45"/>
    </row>
    <row r="750" spans="1:48" x14ac:dyDescent="0.2">
      <c r="I750" s="479"/>
      <c r="T750" s="481"/>
      <c r="U750" s="481"/>
      <c r="AC750" s="44"/>
      <c r="AD750" s="44"/>
      <c r="AF750" s="44"/>
      <c r="AH750" s="92"/>
      <c r="AL750" s="92"/>
      <c r="AM750" s="92"/>
      <c r="AS750" s="481"/>
      <c r="AU750" s="45"/>
      <c r="AV750" s="45"/>
    </row>
    <row r="751" spans="1:48" x14ac:dyDescent="0.2">
      <c r="I751" s="479"/>
      <c r="T751" s="481"/>
      <c r="U751" s="481"/>
      <c r="AC751" s="44"/>
      <c r="AD751" s="44"/>
      <c r="AF751" s="44"/>
      <c r="AH751" s="92"/>
      <c r="AL751" s="92"/>
      <c r="AM751" s="92"/>
      <c r="AS751" s="481"/>
      <c r="AU751" s="45"/>
      <c r="AV751" s="45"/>
    </row>
    <row r="752" spans="1:48" x14ac:dyDescent="0.2">
      <c r="I752" s="479"/>
      <c r="T752" s="481"/>
      <c r="U752" s="481"/>
      <c r="AC752" s="44"/>
      <c r="AD752" s="44"/>
      <c r="AF752" s="44"/>
      <c r="AH752" s="92"/>
      <c r="AL752" s="92"/>
      <c r="AM752" s="92"/>
      <c r="AS752" s="481"/>
      <c r="AU752" s="45"/>
      <c r="AV752" s="45"/>
    </row>
    <row r="753" spans="6:48" x14ac:dyDescent="0.2">
      <c r="F753" s="45"/>
      <c r="I753" s="479"/>
      <c r="T753" s="481"/>
      <c r="U753" s="481"/>
      <c r="AC753" s="44"/>
      <c r="AD753" s="44"/>
      <c r="AF753" s="44"/>
      <c r="AH753" s="92"/>
      <c r="AL753" s="92"/>
      <c r="AM753" s="92"/>
      <c r="AS753" s="481"/>
      <c r="AT753" s="45"/>
      <c r="AU753" s="45"/>
      <c r="AV753" s="45"/>
    </row>
    <row r="754" spans="6:48" x14ac:dyDescent="0.2">
      <c r="F754" s="45"/>
      <c r="I754" s="479"/>
      <c r="T754" s="481"/>
      <c r="U754" s="481"/>
      <c r="AC754" s="44"/>
      <c r="AD754" s="44"/>
      <c r="AF754" s="44"/>
      <c r="AH754" s="92"/>
      <c r="AL754" s="92"/>
      <c r="AM754" s="92"/>
      <c r="AS754" s="481"/>
      <c r="AT754" s="45"/>
      <c r="AU754" s="45"/>
      <c r="AV754" s="45"/>
    </row>
    <row r="755" spans="6:48" x14ac:dyDescent="0.2">
      <c r="F755" s="45"/>
      <c r="I755" s="479"/>
      <c r="AC755" s="44"/>
      <c r="AD755" s="44"/>
      <c r="AF755" s="44"/>
      <c r="AH755" s="92"/>
      <c r="AL755" s="92"/>
      <c r="AM755" s="92"/>
      <c r="AT755" s="45"/>
      <c r="AU755" s="45"/>
      <c r="AV755" s="45"/>
    </row>
    <row r="756" spans="6:48" x14ac:dyDescent="0.2">
      <c r="F756" s="45"/>
      <c r="I756" s="479"/>
      <c r="AC756" s="44"/>
      <c r="AD756" s="44"/>
      <c r="AF756" s="44"/>
      <c r="AH756" s="92"/>
      <c r="AL756" s="92"/>
      <c r="AM756" s="92"/>
      <c r="AT756" s="45"/>
      <c r="AU756" s="45"/>
      <c r="AV756" s="45"/>
    </row>
    <row r="757" spans="6:48" x14ac:dyDescent="0.2">
      <c r="F757" s="45"/>
      <c r="I757" s="479"/>
      <c r="AC757" s="44"/>
      <c r="AD757" s="44"/>
      <c r="AF757" s="44"/>
      <c r="AH757" s="92"/>
      <c r="AL757" s="92"/>
      <c r="AM757" s="92"/>
      <c r="AT757" s="45"/>
      <c r="AU757" s="45"/>
      <c r="AV757" s="45"/>
    </row>
    <row r="758" spans="6:48" x14ac:dyDescent="0.2">
      <c r="F758" s="45"/>
      <c r="I758" s="479"/>
      <c r="AC758" s="44"/>
      <c r="AD758" s="44"/>
      <c r="AF758" s="44"/>
      <c r="AH758" s="92"/>
      <c r="AL758" s="92"/>
      <c r="AM758" s="92"/>
      <c r="AT758" s="45"/>
      <c r="AU758" s="45"/>
      <c r="AV758" s="45"/>
    </row>
    <row r="759" spans="6:48" x14ac:dyDescent="0.2">
      <c r="F759" s="45"/>
      <c r="I759" s="479"/>
      <c r="AC759" s="44"/>
      <c r="AD759" s="44"/>
      <c r="AF759" s="44"/>
      <c r="AH759" s="92"/>
      <c r="AL759" s="92"/>
      <c r="AM759" s="92"/>
      <c r="AT759" s="45"/>
      <c r="AU759" s="45"/>
      <c r="AV759" s="45"/>
    </row>
    <row r="760" spans="6:48" x14ac:dyDescent="0.2">
      <c r="F760" s="45"/>
      <c r="I760" s="479"/>
      <c r="AC760" s="44"/>
      <c r="AD760" s="44"/>
      <c r="AF760" s="44"/>
      <c r="AH760" s="92"/>
      <c r="AL760" s="92"/>
      <c r="AM760" s="92"/>
      <c r="AT760" s="45"/>
      <c r="AU760" s="45"/>
      <c r="AV760" s="45"/>
    </row>
    <row r="761" spans="6:48" x14ac:dyDescent="0.2">
      <c r="F761" s="45"/>
      <c r="I761" s="479"/>
      <c r="AC761" s="44"/>
      <c r="AD761" s="44"/>
      <c r="AF761" s="44"/>
      <c r="AH761" s="92"/>
      <c r="AL761" s="92"/>
      <c r="AM761" s="92"/>
      <c r="AT761" s="45"/>
      <c r="AU761" s="45"/>
      <c r="AV761" s="45"/>
    </row>
    <row r="762" spans="6:48" x14ac:dyDescent="0.2">
      <c r="F762" s="45"/>
      <c r="I762" s="479"/>
      <c r="AC762" s="44"/>
      <c r="AD762" s="44"/>
      <c r="AF762" s="44"/>
      <c r="AH762" s="92"/>
      <c r="AL762" s="92"/>
      <c r="AM762" s="92"/>
      <c r="AT762" s="45"/>
      <c r="AU762" s="45"/>
      <c r="AV762" s="45"/>
    </row>
    <row r="763" spans="6:48" x14ac:dyDescent="0.2">
      <c r="F763" s="45"/>
      <c r="I763" s="479"/>
      <c r="AC763" s="44"/>
      <c r="AD763" s="44"/>
      <c r="AF763" s="44"/>
      <c r="AH763" s="92"/>
      <c r="AL763" s="92"/>
      <c r="AM763" s="92"/>
      <c r="AT763" s="45"/>
      <c r="AU763" s="45"/>
      <c r="AV763" s="45"/>
    </row>
    <row r="764" spans="6:48" x14ac:dyDescent="0.2">
      <c r="F764" s="45"/>
      <c r="I764" s="479"/>
      <c r="AC764" s="44"/>
      <c r="AD764" s="44"/>
      <c r="AF764" s="44"/>
      <c r="AH764" s="92"/>
      <c r="AL764" s="92"/>
      <c r="AM764" s="92"/>
      <c r="AT764" s="45"/>
      <c r="AU764" s="45"/>
      <c r="AV764" s="45"/>
    </row>
    <row r="765" spans="6:48" x14ac:dyDescent="0.2">
      <c r="F765" s="45"/>
      <c r="I765" s="479"/>
      <c r="AC765" s="44"/>
      <c r="AD765" s="44"/>
      <c r="AF765" s="44"/>
      <c r="AH765" s="92"/>
      <c r="AL765" s="92"/>
      <c r="AM765" s="92"/>
      <c r="AT765" s="45"/>
      <c r="AU765" s="45"/>
      <c r="AV765" s="45"/>
    </row>
    <row r="766" spans="6:48" x14ac:dyDescent="0.2">
      <c r="F766" s="45"/>
      <c r="I766" s="479"/>
      <c r="AC766" s="44"/>
      <c r="AD766" s="44"/>
      <c r="AF766" s="44"/>
      <c r="AH766" s="92"/>
      <c r="AL766" s="92"/>
      <c r="AM766" s="92"/>
      <c r="AT766" s="45"/>
      <c r="AU766" s="45"/>
      <c r="AV766" s="45"/>
    </row>
    <row r="767" spans="6:48" x14ac:dyDescent="0.2">
      <c r="F767" s="45"/>
      <c r="I767" s="479"/>
      <c r="AC767" s="44"/>
      <c r="AD767" s="44"/>
      <c r="AF767" s="44"/>
      <c r="AH767" s="92"/>
      <c r="AL767" s="92"/>
      <c r="AM767" s="92"/>
      <c r="AT767" s="45"/>
      <c r="AU767" s="45"/>
      <c r="AV767" s="45"/>
    </row>
    <row r="768" spans="6:48" x14ac:dyDescent="0.2">
      <c r="F768" s="45"/>
      <c r="I768" s="479"/>
      <c r="AC768" s="44"/>
      <c r="AD768" s="44"/>
      <c r="AF768" s="44"/>
      <c r="AH768" s="92"/>
      <c r="AL768" s="92"/>
      <c r="AM768" s="92"/>
      <c r="AT768" s="45"/>
      <c r="AU768" s="45"/>
      <c r="AV768" s="45"/>
    </row>
    <row r="769" spans="6:48" x14ac:dyDescent="0.2">
      <c r="F769" s="45"/>
      <c r="I769" s="479"/>
      <c r="T769" s="486"/>
      <c r="U769" s="486"/>
      <c r="V769" s="45"/>
      <c r="W769" s="45"/>
      <c r="X769" s="45"/>
      <c r="Y769" s="45"/>
      <c r="Z769" s="45"/>
      <c r="AC769" s="44"/>
      <c r="AD769" s="44"/>
      <c r="AF769" s="44"/>
      <c r="AG769" s="45"/>
      <c r="AH769" s="92"/>
      <c r="AI769" s="45"/>
      <c r="AJ769" s="45"/>
      <c r="AK769" s="45"/>
      <c r="AL769" s="92"/>
      <c r="AM769" s="92"/>
      <c r="AN769" s="45"/>
      <c r="AS769" s="486"/>
      <c r="AT769" s="45"/>
      <c r="AU769" s="45"/>
      <c r="AV769" s="45"/>
    </row>
    <row r="770" spans="6:48" x14ac:dyDescent="0.2">
      <c r="F770" s="45"/>
      <c r="I770" s="479"/>
      <c r="T770" s="486"/>
      <c r="U770" s="486"/>
      <c r="V770" s="45"/>
      <c r="W770" s="45"/>
      <c r="X770" s="45"/>
      <c r="Y770" s="45"/>
      <c r="Z770" s="45"/>
      <c r="AC770" s="44"/>
      <c r="AD770" s="44"/>
      <c r="AF770" s="44"/>
      <c r="AG770" s="45"/>
      <c r="AH770" s="92"/>
      <c r="AI770" s="45"/>
      <c r="AJ770" s="45"/>
      <c r="AK770" s="45"/>
      <c r="AL770" s="92"/>
      <c r="AM770" s="92"/>
      <c r="AN770" s="45"/>
      <c r="AS770" s="486"/>
      <c r="AT770" s="45"/>
      <c r="AU770" s="45"/>
      <c r="AV770" s="45"/>
    </row>
    <row r="771" spans="6:48" x14ac:dyDescent="0.2">
      <c r="F771" s="45"/>
      <c r="I771" s="479"/>
      <c r="T771" s="486"/>
      <c r="U771" s="486"/>
      <c r="V771" s="45"/>
      <c r="W771" s="45"/>
      <c r="X771" s="45"/>
      <c r="Y771" s="45"/>
      <c r="Z771" s="45"/>
      <c r="AC771" s="44"/>
      <c r="AD771" s="44"/>
      <c r="AF771" s="44"/>
      <c r="AG771" s="45"/>
      <c r="AH771" s="92"/>
      <c r="AI771" s="45"/>
      <c r="AJ771" s="45"/>
      <c r="AK771" s="45"/>
      <c r="AL771" s="92"/>
      <c r="AM771" s="92"/>
      <c r="AN771" s="45"/>
      <c r="AS771" s="486"/>
      <c r="AT771" s="45"/>
      <c r="AU771" s="45"/>
      <c r="AV771" s="45"/>
    </row>
    <row r="772" spans="6:48" x14ac:dyDescent="0.2">
      <c r="F772" s="45"/>
      <c r="I772" s="479"/>
      <c r="T772" s="486"/>
      <c r="U772" s="486"/>
      <c r="V772" s="45"/>
      <c r="W772" s="45"/>
      <c r="X772" s="45"/>
      <c r="Y772" s="45"/>
      <c r="Z772" s="45"/>
      <c r="AC772" s="44"/>
      <c r="AD772" s="44"/>
      <c r="AF772" s="44"/>
      <c r="AG772" s="45"/>
      <c r="AH772" s="92"/>
      <c r="AI772" s="45"/>
      <c r="AJ772" s="45"/>
      <c r="AK772" s="45"/>
      <c r="AL772" s="92"/>
      <c r="AM772" s="92"/>
      <c r="AN772" s="45"/>
      <c r="AS772" s="486"/>
      <c r="AT772" s="45"/>
      <c r="AU772" s="45"/>
      <c r="AV772" s="45"/>
    </row>
    <row r="773" spans="6:48" x14ac:dyDescent="0.2">
      <c r="F773" s="45"/>
      <c r="I773" s="479"/>
      <c r="T773" s="486"/>
      <c r="U773" s="486"/>
      <c r="V773" s="45"/>
      <c r="W773" s="45"/>
      <c r="X773" s="45"/>
      <c r="Y773" s="45"/>
      <c r="Z773" s="45"/>
      <c r="AC773" s="44"/>
      <c r="AD773" s="44"/>
      <c r="AF773" s="44"/>
      <c r="AG773" s="45"/>
      <c r="AH773" s="92"/>
      <c r="AI773" s="45"/>
      <c r="AJ773" s="45"/>
      <c r="AK773" s="45"/>
      <c r="AL773" s="92"/>
      <c r="AM773" s="92"/>
      <c r="AN773" s="45"/>
      <c r="AS773" s="486"/>
      <c r="AT773" s="45"/>
      <c r="AU773" s="45"/>
      <c r="AV773" s="45"/>
    </row>
    <row r="774" spans="6:48" x14ac:dyDescent="0.2">
      <c r="F774" s="45"/>
      <c r="I774" s="479"/>
      <c r="T774" s="486"/>
      <c r="U774" s="486"/>
      <c r="V774" s="45"/>
      <c r="W774" s="45"/>
      <c r="X774" s="45"/>
      <c r="Y774" s="45"/>
      <c r="Z774" s="45"/>
      <c r="AC774" s="44"/>
      <c r="AD774" s="44"/>
      <c r="AF774" s="44"/>
      <c r="AG774" s="45"/>
      <c r="AH774" s="92"/>
      <c r="AI774" s="45"/>
      <c r="AJ774" s="45"/>
      <c r="AK774" s="45"/>
      <c r="AL774" s="92"/>
      <c r="AM774" s="92"/>
      <c r="AN774" s="45"/>
      <c r="AS774" s="486"/>
      <c r="AT774" s="45"/>
      <c r="AU774" s="45"/>
      <c r="AV774" s="45"/>
    </row>
    <row r="775" spans="6:48" x14ac:dyDescent="0.2">
      <c r="F775" s="45"/>
      <c r="I775" s="479"/>
      <c r="T775" s="486"/>
      <c r="U775" s="486"/>
      <c r="V775" s="45"/>
      <c r="W775" s="45"/>
      <c r="X775" s="45"/>
      <c r="Y775" s="45"/>
      <c r="Z775" s="45"/>
      <c r="AC775" s="44"/>
      <c r="AD775" s="44"/>
      <c r="AF775" s="44"/>
      <c r="AG775" s="45"/>
      <c r="AH775" s="92"/>
      <c r="AI775" s="45"/>
      <c r="AJ775" s="45"/>
      <c r="AK775" s="45"/>
      <c r="AL775" s="92"/>
      <c r="AM775" s="92"/>
      <c r="AN775" s="45"/>
      <c r="AS775" s="486"/>
      <c r="AT775" s="45"/>
      <c r="AU775" s="45"/>
      <c r="AV775" s="45"/>
    </row>
    <row r="776" spans="6:48" x14ac:dyDescent="0.2">
      <c r="F776" s="45"/>
      <c r="I776" s="479"/>
      <c r="T776" s="486"/>
      <c r="U776" s="486"/>
      <c r="V776" s="45"/>
      <c r="W776" s="45"/>
      <c r="X776" s="45"/>
      <c r="Y776" s="45"/>
      <c r="Z776" s="45"/>
      <c r="AC776" s="44"/>
      <c r="AD776" s="44"/>
      <c r="AF776" s="44"/>
      <c r="AG776" s="45"/>
      <c r="AH776" s="92"/>
      <c r="AI776" s="45"/>
      <c r="AJ776" s="45"/>
      <c r="AK776" s="45"/>
      <c r="AL776" s="92"/>
      <c r="AM776" s="92"/>
      <c r="AN776" s="45"/>
      <c r="AS776" s="486"/>
      <c r="AT776" s="45"/>
      <c r="AU776" s="45"/>
      <c r="AV776" s="45"/>
    </row>
    <row r="777" spans="6:48" x14ac:dyDescent="0.2">
      <c r="F777" s="45"/>
      <c r="I777" s="479"/>
      <c r="T777" s="486"/>
      <c r="U777" s="486"/>
      <c r="V777" s="45"/>
      <c r="W777" s="45"/>
      <c r="X777" s="45"/>
      <c r="Y777" s="45"/>
      <c r="Z777" s="45"/>
      <c r="AC777" s="44"/>
      <c r="AD777" s="44"/>
      <c r="AF777" s="44"/>
      <c r="AG777" s="45"/>
      <c r="AH777" s="92"/>
      <c r="AI777" s="45"/>
      <c r="AJ777" s="45"/>
      <c r="AK777" s="45"/>
      <c r="AL777" s="92"/>
      <c r="AM777" s="92"/>
      <c r="AN777" s="45"/>
      <c r="AS777" s="486"/>
      <c r="AT777" s="45"/>
      <c r="AU777" s="45"/>
      <c r="AV777" s="45"/>
    </row>
    <row r="778" spans="6:48" x14ac:dyDescent="0.2">
      <c r="F778" s="45"/>
      <c r="I778" s="479"/>
      <c r="T778" s="486"/>
      <c r="U778" s="486"/>
      <c r="V778" s="45"/>
      <c r="W778" s="45"/>
      <c r="X778" s="45"/>
      <c r="Y778" s="45"/>
      <c r="Z778" s="45"/>
      <c r="AC778" s="44"/>
      <c r="AD778" s="44"/>
      <c r="AF778" s="44"/>
      <c r="AG778" s="45"/>
      <c r="AH778" s="92"/>
      <c r="AI778" s="45"/>
      <c r="AJ778" s="45"/>
      <c r="AK778" s="45"/>
      <c r="AL778" s="92"/>
      <c r="AM778" s="92"/>
      <c r="AN778" s="45"/>
      <c r="AS778" s="486"/>
      <c r="AT778" s="45"/>
      <c r="AU778" s="45"/>
      <c r="AV778" s="45"/>
    </row>
    <row r="779" spans="6:48" x14ac:dyDescent="0.2">
      <c r="F779" s="45"/>
      <c r="I779" s="479"/>
      <c r="T779" s="486"/>
      <c r="U779" s="486"/>
      <c r="V779" s="45"/>
      <c r="W779" s="45"/>
      <c r="X779" s="45"/>
      <c r="Y779" s="45"/>
      <c r="Z779" s="45"/>
      <c r="AC779" s="44"/>
      <c r="AD779" s="44"/>
      <c r="AF779" s="44"/>
      <c r="AG779" s="45"/>
      <c r="AH779" s="92"/>
      <c r="AI779" s="45"/>
      <c r="AJ779" s="45"/>
      <c r="AK779" s="45"/>
      <c r="AL779" s="92"/>
      <c r="AM779" s="92"/>
      <c r="AN779" s="45"/>
      <c r="AS779" s="486"/>
      <c r="AT779" s="45"/>
      <c r="AU779" s="45"/>
      <c r="AV779" s="45"/>
    </row>
    <row r="780" spans="6:48" x14ac:dyDescent="0.2">
      <c r="F780" s="45"/>
      <c r="I780" s="479"/>
      <c r="T780" s="486"/>
      <c r="U780" s="486"/>
      <c r="V780" s="45"/>
      <c r="W780" s="45"/>
      <c r="X780" s="45"/>
      <c r="Y780" s="45"/>
      <c r="Z780" s="45"/>
      <c r="AC780" s="44"/>
      <c r="AD780" s="44"/>
      <c r="AF780" s="44"/>
      <c r="AG780" s="45"/>
      <c r="AH780" s="92"/>
      <c r="AI780" s="45"/>
      <c r="AJ780" s="45"/>
      <c r="AK780" s="45"/>
      <c r="AL780" s="92"/>
      <c r="AM780" s="92"/>
      <c r="AN780" s="45"/>
      <c r="AS780" s="486"/>
      <c r="AT780" s="45"/>
      <c r="AU780" s="45"/>
      <c r="AV780" s="45"/>
    </row>
    <row r="781" spans="6:48" x14ac:dyDescent="0.2">
      <c r="F781" s="45"/>
      <c r="I781" s="479"/>
      <c r="T781" s="486"/>
      <c r="U781" s="486"/>
      <c r="V781" s="45"/>
      <c r="W781" s="45"/>
      <c r="X781" s="45"/>
      <c r="Y781" s="45"/>
      <c r="Z781" s="45"/>
      <c r="AC781" s="44"/>
      <c r="AD781" s="44"/>
      <c r="AF781" s="44"/>
      <c r="AG781" s="45"/>
      <c r="AH781" s="92"/>
      <c r="AI781" s="45"/>
      <c r="AJ781" s="45"/>
      <c r="AK781" s="45"/>
      <c r="AL781" s="92"/>
      <c r="AM781" s="92"/>
      <c r="AN781" s="45"/>
      <c r="AS781" s="486"/>
      <c r="AT781" s="45"/>
      <c r="AU781" s="45"/>
      <c r="AV781" s="45"/>
    </row>
    <row r="782" spans="6:48" x14ac:dyDescent="0.2">
      <c r="F782" s="45"/>
      <c r="I782" s="479"/>
      <c r="T782" s="486"/>
      <c r="U782" s="486"/>
      <c r="V782" s="45"/>
      <c r="W782" s="45"/>
      <c r="X782" s="45"/>
      <c r="Y782" s="45"/>
      <c r="Z782" s="45"/>
      <c r="AC782" s="44"/>
      <c r="AD782" s="44"/>
      <c r="AF782" s="44"/>
      <c r="AG782" s="45"/>
      <c r="AH782" s="92"/>
      <c r="AI782" s="45"/>
      <c r="AJ782" s="45"/>
      <c r="AK782" s="45"/>
      <c r="AL782" s="92"/>
      <c r="AM782" s="92"/>
      <c r="AN782" s="45"/>
      <c r="AS782" s="486"/>
      <c r="AT782" s="45"/>
      <c r="AU782" s="45"/>
      <c r="AV782" s="45"/>
    </row>
    <row r="783" spans="6:48" x14ac:dyDescent="0.2">
      <c r="F783" s="45"/>
      <c r="I783" s="479"/>
      <c r="T783" s="486"/>
      <c r="U783" s="486"/>
      <c r="V783" s="45"/>
      <c r="W783" s="45"/>
      <c r="X783" s="45"/>
      <c r="Y783" s="45"/>
      <c r="Z783" s="45"/>
      <c r="AC783" s="44"/>
      <c r="AD783" s="44"/>
      <c r="AF783" s="44"/>
      <c r="AG783" s="45"/>
      <c r="AH783" s="92"/>
      <c r="AI783" s="45"/>
      <c r="AJ783" s="45"/>
      <c r="AK783" s="45"/>
      <c r="AL783" s="92"/>
      <c r="AM783" s="92"/>
      <c r="AN783" s="45"/>
      <c r="AS783" s="486"/>
      <c r="AT783" s="45"/>
      <c r="AU783" s="45"/>
      <c r="AV783" s="45"/>
    </row>
    <row r="784" spans="6:48" x14ac:dyDescent="0.2">
      <c r="F784" s="45"/>
      <c r="I784" s="479"/>
      <c r="T784" s="486"/>
      <c r="U784" s="486"/>
      <c r="V784" s="45"/>
      <c r="W784" s="45"/>
      <c r="X784" s="45"/>
      <c r="Y784" s="45"/>
      <c r="Z784" s="45"/>
      <c r="AC784" s="44"/>
      <c r="AD784" s="44"/>
      <c r="AF784" s="44"/>
      <c r="AG784" s="45"/>
      <c r="AH784" s="92"/>
      <c r="AI784" s="45"/>
      <c r="AJ784" s="45"/>
      <c r="AK784" s="45"/>
      <c r="AL784" s="92"/>
      <c r="AM784" s="92"/>
      <c r="AN784" s="45"/>
      <c r="AS784" s="486"/>
      <c r="AT784" s="45"/>
      <c r="AU784" s="45"/>
      <c r="AV784" s="45"/>
    </row>
    <row r="785" spans="6:48" x14ac:dyDescent="0.2">
      <c r="F785" s="45"/>
      <c r="I785" s="479"/>
      <c r="T785" s="486"/>
      <c r="U785" s="486"/>
      <c r="V785" s="45"/>
      <c r="W785" s="45"/>
      <c r="X785" s="45"/>
      <c r="Y785" s="45"/>
      <c r="Z785" s="45"/>
      <c r="AC785" s="44"/>
      <c r="AD785" s="44"/>
      <c r="AF785" s="44"/>
      <c r="AG785" s="45"/>
      <c r="AH785" s="92"/>
      <c r="AI785" s="45"/>
      <c r="AJ785" s="45"/>
      <c r="AK785" s="45"/>
      <c r="AL785" s="92"/>
      <c r="AM785" s="92"/>
      <c r="AN785" s="45"/>
      <c r="AS785" s="486"/>
      <c r="AT785" s="45"/>
      <c r="AU785" s="45"/>
      <c r="AV785" s="45"/>
    </row>
    <row r="786" spans="6:48" x14ac:dyDescent="0.2">
      <c r="F786" s="45"/>
      <c r="I786" s="479"/>
      <c r="T786" s="486"/>
      <c r="U786" s="486"/>
      <c r="V786" s="45"/>
      <c r="W786" s="45"/>
      <c r="X786" s="45"/>
      <c r="Y786" s="45"/>
      <c r="Z786" s="45"/>
      <c r="AC786" s="44"/>
      <c r="AD786" s="44"/>
      <c r="AF786" s="44"/>
      <c r="AG786" s="45"/>
      <c r="AH786" s="92"/>
      <c r="AI786" s="45"/>
      <c r="AJ786" s="45"/>
      <c r="AK786" s="45"/>
      <c r="AL786" s="92"/>
      <c r="AM786" s="92"/>
      <c r="AN786" s="45"/>
      <c r="AS786" s="486"/>
      <c r="AT786" s="45"/>
      <c r="AU786" s="45"/>
      <c r="AV786" s="45"/>
    </row>
    <row r="787" spans="6:48" x14ac:dyDescent="0.2">
      <c r="F787" s="45"/>
      <c r="I787" s="479"/>
      <c r="T787" s="486"/>
      <c r="U787" s="486"/>
      <c r="V787" s="45"/>
      <c r="W787" s="45"/>
      <c r="X787" s="45"/>
      <c r="Y787" s="45"/>
      <c r="Z787" s="45"/>
      <c r="AC787" s="44"/>
      <c r="AD787" s="44"/>
      <c r="AF787" s="44"/>
      <c r="AG787" s="45"/>
      <c r="AH787" s="92"/>
      <c r="AI787" s="45"/>
      <c r="AJ787" s="45"/>
      <c r="AK787" s="45"/>
      <c r="AL787" s="92"/>
      <c r="AM787" s="92"/>
      <c r="AN787" s="45"/>
      <c r="AS787" s="486"/>
      <c r="AT787" s="45"/>
      <c r="AU787" s="45"/>
      <c r="AV787" s="45"/>
    </row>
    <row r="788" spans="6:48" x14ac:dyDescent="0.2">
      <c r="F788" s="45"/>
      <c r="I788" s="479"/>
      <c r="T788" s="486"/>
      <c r="U788" s="486"/>
      <c r="V788" s="45"/>
      <c r="W788" s="45"/>
      <c r="X788" s="45"/>
      <c r="Y788" s="45"/>
      <c r="Z788" s="45"/>
      <c r="AC788" s="44"/>
      <c r="AD788" s="44"/>
      <c r="AF788" s="44"/>
      <c r="AG788" s="45"/>
      <c r="AH788" s="92"/>
      <c r="AI788" s="45"/>
      <c r="AJ788" s="45"/>
      <c r="AK788" s="45"/>
      <c r="AL788" s="92"/>
      <c r="AM788" s="92"/>
      <c r="AN788" s="45"/>
      <c r="AS788" s="486"/>
      <c r="AT788" s="45"/>
      <c r="AU788" s="45"/>
      <c r="AV788" s="45"/>
    </row>
    <row r="789" spans="6:48" x14ac:dyDescent="0.2">
      <c r="F789" s="45"/>
      <c r="I789" s="479"/>
      <c r="T789" s="486"/>
      <c r="U789" s="486"/>
      <c r="V789" s="45"/>
      <c r="W789" s="45"/>
      <c r="X789" s="45"/>
      <c r="Y789" s="45"/>
      <c r="Z789" s="45"/>
      <c r="AC789" s="44"/>
      <c r="AD789" s="44"/>
      <c r="AF789" s="44"/>
      <c r="AG789" s="45"/>
      <c r="AH789" s="92"/>
      <c r="AI789" s="45"/>
      <c r="AJ789" s="45"/>
      <c r="AK789" s="45"/>
      <c r="AL789" s="92"/>
      <c r="AM789" s="92"/>
      <c r="AN789" s="45"/>
      <c r="AS789" s="486"/>
      <c r="AT789" s="45"/>
      <c r="AU789" s="45"/>
      <c r="AV789" s="45"/>
    </row>
    <row r="790" spans="6:48" x14ac:dyDescent="0.2">
      <c r="F790" s="45"/>
      <c r="I790" s="479"/>
      <c r="T790" s="486"/>
      <c r="U790" s="486"/>
      <c r="V790" s="45"/>
      <c r="W790" s="45"/>
      <c r="X790" s="45"/>
      <c r="Y790" s="45"/>
      <c r="Z790" s="45"/>
      <c r="AC790" s="44"/>
      <c r="AD790" s="44"/>
      <c r="AF790" s="44"/>
      <c r="AG790" s="45"/>
      <c r="AH790" s="92"/>
      <c r="AI790" s="45"/>
      <c r="AJ790" s="45"/>
      <c r="AK790" s="45"/>
      <c r="AL790" s="92"/>
      <c r="AM790" s="92"/>
      <c r="AN790" s="45"/>
      <c r="AS790" s="486"/>
      <c r="AT790" s="45"/>
      <c r="AU790" s="45"/>
      <c r="AV790" s="45"/>
    </row>
    <row r="791" spans="6:48" x14ac:dyDescent="0.2">
      <c r="F791" s="45"/>
      <c r="I791" s="479"/>
      <c r="T791" s="486"/>
      <c r="U791" s="486"/>
      <c r="V791" s="45"/>
      <c r="W791" s="45"/>
      <c r="X791" s="45"/>
      <c r="Y791" s="45"/>
      <c r="Z791" s="45"/>
      <c r="AC791" s="44"/>
      <c r="AD791" s="44"/>
      <c r="AF791" s="44"/>
      <c r="AG791" s="45"/>
      <c r="AI791" s="45"/>
      <c r="AJ791" s="45"/>
      <c r="AK791" s="45"/>
      <c r="AN791" s="45"/>
      <c r="AS791" s="486"/>
      <c r="AT791" s="45"/>
      <c r="AU791" s="45"/>
      <c r="AV791" s="45"/>
    </row>
    <row r="792" spans="6:48" x14ac:dyDescent="0.2">
      <c r="F792" s="45"/>
      <c r="I792" s="479"/>
      <c r="T792" s="486"/>
      <c r="U792" s="486"/>
      <c r="V792" s="45"/>
      <c r="W792" s="45"/>
      <c r="X792" s="45"/>
      <c r="Y792" s="45"/>
      <c r="Z792" s="45"/>
      <c r="AC792" s="44"/>
      <c r="AD792" s="44"/>
      <c r="AF792" s="44"/>
      <c r="AG792" s="45"/>
      <c r="AI792" s="45"/>
      <c r="AJ792" s="45"/>
      <c r="AK792" s="45"/>
      <c r="AN792" s="45"/>
      <c r="AS792" s="486"/>
      <c r="AT792" s="45"/>
      <c r="AU792" s="45"/>
      <c r="AV792" s="45"/>
    </row>
    <row r="793" spans="6:48" x14ac:dyDescent="0.2">
      <c r="F793" s="45"/>
      <c r="I793" s="479"/>
      <c r="T793" s="486"/>
      <c r="U793" s="486"/>
      <c r="V793" s="45"/>
      <c r="W793" s="45"/>
      <c r="X793" s="45"/>
      <c r="Y793" s="45"/>
      <c r="Z793" s="45"/>
      <c r="AC793" s="44"/>
      <c r="AD793" s="44"/>
      <c r="AF793" s="44"/>
      <c r="AG793" s="45"/>
      <c r="AI793" s="45"/>
      <c r="AJ793" s="45"/>
      <c r="AK793" s="45"/>
      <c r="AN793" s="45"/>
      <c r="AS793" s="486"/>
      <c r="AT793" s="45"/>
      <c r="AU793" s="45"/>
      <c r="AV793" s="45"/>
    </row>
    <row r="794" spans="6:48" x14ac:dyDescent="0.2">
      <c r="F794" s="45"/>
      <c r="I794" s="479"/>
      <c r="T794" s="486"/>
      <c r="U794" s="486"/>
      <c r="V794" s="45"/>
      <c r="W794" s="45"/>
      <c r="X794" s="45"/>
      <c r="Y794" s="45"/>
      <c r="Z794" s="45"/>
      <c r="AC794" s="44"/>
      <c r="AD794" s="44"/>
      <c r="AF794" s="44"/>
      <c r="AG794" s="45"/>
      <c r="AI794" s="45"/>
      <c r="AJ794" s="45"/>
      <c r="AK794" s="45"/>
      <c r="AN794" s="45"/>
      <c r="AS794" s="486"/>
      <c r="AT794" s="45"/>
      <c r="AU794" s="45"/>
      <c r="AV794" s="45"/>
    </row>
    <row r="795" spans="6:48" x14ac:dyDescent="0.2">
      <c r="F795" s="45"/>
      <c r="I795" s="479"/>
      <c r="T795" s="486"/>
      <c r="U795" s="486"/>
      <c r="V795" s="45"/>
      <c r="W795" s="45"/>
      <c r="X795" s="45"/>
      <c r="Y795" s="45"/>
      <c r="Z795" s="45"/>
      <c r="AC795" s="44"/>
      <c r="AD795" s="44"/>
      <c r="AF795" s="44"/>
      <c r="AG795" s="45"/>
      <c r="AI795" s="45"/>
      <c r="AJ795" s="45"/>
      <c r="AK795" s="45"/>
      <c r="AN795" s="45"/>
      <c r="AS795" s="486"/>
      <c r="AT795" s="45"/>
      <c r="AU795" s="45"/>
      <c r="AV795" s="45"/>
    </row>
    <row r="796" spans="6:48" x14ac:dyDescent="0.2">
      <c r="F796" s="45"/>
      <c r="I796" s="479"/>
      <c r="T796" s="486"/>
      <c r="U796" s="486"/>
      <c r="V796" s="45"/>
      <c r="W796" s="45"/>
      <c r="X796" s="45"/>
      <c r="Y796" s="45"/>
      <c r="Z796" s="45"/>
      <c r="AC796" s="44"/>
      <c r="AD796" s="44"/>
      <c r="AF796" s="44"/>
      <c r="AG796" s="45"/>
      <c r="AI796" s="45"/>
      <c r="AJ796" s="45"/>
      <c r="AK796" s="45"/>
      <c r="AN796" s="45"/>
      <c r="AS796" s="486"/>
      <c r="AT796" s="45"/>
      <c r="AU796" s="45"/>
      <c r="AV796" s="45"/>
    </row>
    <row r="797" spans="6:48" x14ac:dyDescent="0.2">
      <c r="F797" s="45"/>
      <c r="I797" s="479"/>
      <c r="T797" s="486"/>
      <c r="U797" s="486"/>
      <c r="V797" s="45"/>
      <c r="W797" s="45"/>
      <c r="X797" s="45"/>
      <c r="Y797" s="45"/>
      <c r="Z797" s="45"/>
      <c r="AC797" s="44"/>
      <c r="AD797" s="44"/>
      <c r="AF797" s="44"/>
      <c r="AG797" s="45"/>
      <c r="AI797" s="45"/>
      <c r="AJ797" s="45"/>
      <c r="AK797" s="45"/>
      <c r="AN797" s="45"/>
      <c r="AS797" s="486"/>
      <c r="AT797" s="45"/>
      <c r="AU797" s="45"/>
      <c r="AV797" s="45"/>
    </row>
    <row r="798" spans="6:48" x14ac:dyDescent="0.2">
      <c r="F798" s="45"/>
      <c r="I798" s="479"/>
      <c r="T798" s="486"/>
      <c r="U798" s="486"/>
      <c r="V798" s="45"/>
      <c r="W798" s="45"/>
      <c r="X798" s="45"/>
      <c r="Y798" s="45"/>
      <c r="Z798" s="45"/>
      <c r="AC798" s="44"/>
      <c r="AD798" s="44"/>
      <c r="AF798" s="44"/>
      <c r="AG798" s="45"/>
      <c r="AI798" s="45"/>
      <c r="AJ798" s="45"/>
      <c r="AK798" s="45"/>
      <c r="AN798" s="45"/>
      <c r="AS798" s="486"/>
      <c r="AT798" s="45"/>
      <c r="AU798" s="45"/>
      <c r="AV798" s="45"/>
    </row>
    <row r="799" spans="6:48" x14ac:dyDescent="0.2">
      <c r="F799" s="45"/>
      <c r="I799" s="479"/>
      <c r="T799" s="486"/>
      <c r="U799" s="486"/>
      <c r="V799" s="45"/>
      <c r="W799" s="45"/>
      <c r="X799" s="45"/>
      <c r="Y799" s="45"/>
      <c r="Z799" s="45"/>
      <c r="AC799" s="44"/>
      <c r="AD799" s="44"/>
      <c r="AF799" s="44"/>
      <c r="AG799" s="45"/>
      <c r="AI799" s="45"/>
      <c r="AJ799" s="45"/>
      <c r="AK799" s="45"/>
      <c r="AN799" s="45"/>
      <c r="AS799" s="486"/>
      <c r="AT799" s="45"/>
      <c r="AU799" s="45"/>
      <c r="AV799" s="45"/>
    </row>
    <row r="800" spans="6:48" x14ac:dyDescent="0.2">
      <c r="F800" s="45"/>
      <c r="I800" s="479"/>
      <c r="T800" s="486"/>
      <c r="U800" s="486"/>
      <c r="V800" s="45"/>
      <c r="W800" s="45"/>
      <c r="X800" s="45"/>
      <c r="Y800" s="45"/>
      <c r="Z800" s="45"/>
      <c r="AC800" s="44"/>
      <c r="AD800" s="44"/>
      <c r="AF800" s="44"/>
      <c r="AG800" s="45"/>
      <c r="AI800" s="45"/>
      <c r="AJ800" s="45"/>
      <c r="AK800" s="45"/>
      <c r="AN800" s="45"/>
      <c r="AS800" s="486"/>
      <c r="AT800" s="45"/>
      <c r="AU800" s="45"/>
      <c r="AV800" s="45"/>
    </row>
    <row r="801" spans="6:48" x14ac:dyDescent="0.2">
      <c r="F801" s="45"/>
      <c r="I801" s="479"/>
      <c r="T801" s="486"/>
      <c r="U801" s="486"/>
      <c r="V801" s="45"/>
      <c r="W801" s="45"/>
      <c r="X801" s="45"/>
      <c r="Y801" s="45"/>
      <c r="Z801" s="45"/>
      <c r="AC801" s="44"/>
      <c r="AD801" s="44"/>
      <c r="AF801" s="44"/>
      <c r="AG801" s="45"/>
      <c r="AI801" s="45"/>
      <c r="AJ801" s="45"/>
      <c r="AK801" s="45"/>
      <c r="AN801" s="45"/>
      <c r="AS801" s="486"/>
      <c r="AT801" s="45"/>
      <c r="AU801" s="45"/>
      <c r="AV801" s="45"/>
    </row>
    <row r="802" spans="6:48" x14ac:dyDescent="0.2">
      <c r="F802" s="45"/>
      <c r="I802" s="479"/>
      <c r="T802" s="486"/>
      <c r="U802" s="486"/>
      <c r="V802" s="45"/>
      <c r="W802" s="45"/>
      <c r="X802" s="45"/>
      <c r="Y802" s="45"/>
      <c r="Z802" s="45"/>
      <c r="AC802" s="44"/>
      <c r="AD802" s="44"/>
      <c r="AF802" s="44"/>
      <c r="AG802" s="45"/>
      <c r="AI802" s="45"/>
      <c r="AJ802" s="45"/>
      <c r="AK802" s="45"/>
      <c r="AN802" s="45"/>
      <c r="AS802" s="486"/>
      <c r="AT802" s="45"/>
      <c r="AU802" s="45"/>
      <c r="AV802" s="45"/>
    </row>
    <row r="803" spans="6:48" x14ac:dyDescent="0.2">
      <c r="F803" s="45"/>
      <c r="I803" s="479"/>
      <c r="T803" s="486"/>
      <c r="U803" s="486"/>
      <c r="V803" s="45"/>
      <c r="W803" s="45"/>
      <c r="X803" s="45"/>
      <c r="Y803" s="45"/>
      <c r="Z803" s="45"/>
      <c r="AC803" s="44"/>
      <c r="AD803" s="44"/>
      <c r="AF803" s="44"/>
      <c r="AG803" s="45"/>
      <c r="AI803" s="45"/>
      <c r="AJ803" s="45"/>
      <c r="AK803" s="45"/>
      <c r="AN803" s="45"/>
      <c r="AS803" s="486"/>
      <c r="AT803" s="45"/>
      <c r="AU803" s="45"/>
      <c r="AV803" s="45"/>
    </row>
    <row r="804" spans="6:48" x14ac:dyDescent="0.2">
      <c r="F804" s="45"/>
      <c r="I804" s="479"/>
      <c r="T804" s="486"/>
      <c r="U804" s="486"/>
      <c r="V804" s="45"/>
      <c r="W804" s="45"/>
      <c r="X804" s="45"/>
      <c r="Y804" s="45"/>
      <c r="Z804" s="45"/>
      <c r="AC804" s="44"/>
      <c r="AD804" s="44"/>
      <c r="AF804" s="44"/>
      <c r="AG804" s="45"/>
      <c r="AI804" s="45"/>
      <c r="AJ804" s="45"/>
      <c r="AK804" s="45"/>
      <c r="AN804" s="45"/>
      <c r="AS804" s="486"/>
      <c r="AT804" s="45"/>
      <c r="AU804" s="45"/>
      <c r="AV804" s="45"/>
    </row>
    <row r="805" spans="6:48" x14ac:dyDescent="0.2">
      <c r="F805" s="45"/>
      <c r="I805" s="479"/>
      <c r="T805" s="486"/>
      <c r="U805" s="486"/>
      <c r="V805" s="45"/>
      <c r="W805" s="45"/>
      <c r="X805" s="45"/>
      <c r="Y805" s="45"/>
      <c r="Z805" s="45"/>
      <c r="AC805" s="44"/>
      <c r="AD805" s="44"/>
      <c r="AF805" s="44"/>
      <c r="AG805" s="45"/>
      <c r="AI805" s="45"/>
      <c r="AJ805" s="45"/>
      <c r="AK805" s="45"/>
      <c r="AN805" s="45"/>
      <c r="AS805" s="486"/>
      <c r="AT805" s="45"/>
      <c r="AU805" s="45"/>
      <c r="AV805" s="45"/>
    </row>
    <row r="806" spans="6:48" x14ac:dyDescent="0.2">
      <c r="F806" s="45"/>
      <c r="I806" s="479"/>
      <c r="T806" s="486"/>
      <c r="U806" s="486"/>
      <c r="V806" s="45"/>
      <c r="W806" s="45"/>
      <c r="X806" s="45"/>
      <c r="Y806" s="45"/>
      <c r="Z806" s="45"/>
      <c r="AC806" s="44"/>
      <c r="AD806" s="44"/>
      <c r="AF806" s="44"/>
      <c r="AG806" s="45"/>
      <c r="AI806" s="45"/>
      <c r="AJ806" s="45"/>
      <c r="AK806" s="45"/>
      <c r="AN806" s="45"/>
      <c r="AS806" s="486"/>
      <c r="AT806" s="45"/>
      <c r="AU806" s="45"/>
      <c r="AV806" s="45"/>
    </row>
    <row r="807" spans="6:48" x14ac:dyDescent="0.2">
      <c r="F807" s="45"/>
      <c r="I807" s="479"/>
      <c r="T807" s="486"/>
      <c r="U807" s="486"/>
      <c r="V807" s="45"/>
      <c r="W807" s="45"/>
      <c r="X807" s="45"/>
      <c r="Y807" s="45"/>
      <c r="Z807" s="45"/>
      <c r="AC807" s="44"/>
      <c r="AD807" s="44"/>
      <c r="AF807" s="44"/>
      <c r="AG807" s="45"/>
      <c r="AI807" s="45"/>
      <c r="AJ807" s="45"/>
      <c r="AK807" s="45"/>
      <c r="AN807" s="45"/>
      <c r="AS807" s="486"/>
      <c r="AT807" s="45"/>
      <c r="AU807" s="45"/>
      <c r="AV807" s="45"/>
    </row>
    <row r="808" spans="6:48" x14ac:dyDescent="0.2">
      <c r="F808" s="45"/>
      <c r="I808" s="479"/>
      <c r="T808" s="486"/>
      <c r="U808" s="486"/>
      <c r="V808" s="45"/>
      <c r="W808" s="45"/>
      <c r="X808" s="45"/>
      <c r="Y808" s="45"/>
      <c r="Z808" s="45"/>
      <c r="AC808" s="44"/>
      <c r="AD808" s="44"/>
      <c r="AF808" s="44"/>
      <c r="AG808" s="45"/>
      <c r="AI808" s="45"/>
      <c r="AJ808" s="45"/>
      <c r="AK808" s="45"/>
      <c r="AN808" s="45"/>
      <c r="AS808" s="486"/>
      <c r="AT808" s="45"/>
      <c r="AU808" s="45"/>
      <c r="AV808" s="45"/>
    </row>
    <row r="809" spans="6:48" x14ac:dyDescent="0.2">
      <c r="F809" s="45"/>
      <c r="I809" s="479"/>
      <c r="T809" s="486"/>
      <c r="U809" s="486"/>
      <c r="V809" s="45"/>
      <c r="W809" s="45"/>
      <c r="X809" s="45"/>
      <c r="Y809" s="45"/>
      <c r="Z809" s="45"/>
      <c r="AC809" s="44"/>
      <c r="AD809" s="44"/>
      <c r="AF809" s="44"/>
      <c r="AG809" s="45"/>
      <c r="AI809" s="45"/>
      <c r="AJ809" s="45"/>
      <c r="AK809" s="45"/>
      <c r="AN809" s="45"/>
      <c r="AS809" s="486"/>
      <c r="AT809" s="45"/>
      <c r="AU809" s="45"/>
      <c r="AV809" s="45"/>
    </row>
    <row r="810" spans="6:48" x14ac:dyDescent="0.2">
      <c r="F810" s="45"/>
      <c r="I810" s="479"/>
      <c r="T810" s="486"/>
      <c r="U810" s="486"/>
      <c r="V810" s="45"/>
      <c r="W810" s="45"/>
      <c r="X810" s="45"/>
      <c r="Y810" s="45"/>
      <c r="Z810" s="45"/>
      <c r="AC810" s="44"/>
      <c r="AD810" s="44"/>
      <c r="AF810" s="44"/>
      <c r="AG810" s="45"/>
      <c r="AI810" s="45"/>
      <c r="AJ810" s="45"/>
      <c r="AK810" s="45"/>
      <c r="AN810" s="45"/>
      <c r="AS810" s="486"/>
      <c r="AT810" s="45"/>
      <c r="AU810" s="45"/>
      <c r="AV810" s="45"/>
    </row>
    <row r="811" spans="6:48" x14ac:dyDescent="0.2">
      <c r="F811" s="45"/>
      <c r="I811" s="479"/>
      <c r="T811" s="486"/>
      <c r="U811" s="486"/>
      <c r="V811" s="45"/>
      <c r="W811" s="45"/>
      <c r="X811" s="45"/>
      <c r="Y811" s="45"/>
      <c r="Z811" s="45"/>
      <c r="AC811" s="44"/>
      <c r="AD811" s="44"/>
      <c r="AF811" s="44"/>
      <c r="AG811" s="45"/>
      <c r="AI811" s="45"/>
      <c r="AJ811" s="45"/>
      <c r="AK811" s="45"/>
      <c r="AN811" s="45"/>
      <c r="AS811" s="486"/>
      <c r="AT811" s="45"/>
      <c r="AU811" s="45"/>
      <c r="AV811" s="45"/>
    </row>
    <row r="812" spans="6:48" x14ac:dyDescent="0.2">
      <c r="F812" s="45"/>
      <c r="I812" s="479"/>
      <c r="T812" s="486"/>
      <c r="U812" s="486"/>
      <c r="V812" s="45"/>
      <c r="W812" s="45"/>
      <c r="X812" s="45"/>
      <c r="Y812" s="45"/>
      <c r="Z812" s="45"/>
      <c r="AC812" s="44"/>
      <c r="AD812" s="44"/>
      <c r="AF812" s="44"/>
      <c r="AG812" s="45"/>
      <c r="AI812" s="45"/>
      <c r="AJ812" s="45"/>
      <c r="AK812" s="45"/>
      <c r="AN812" s="45"/>
      <c r="AS812" s="486"/>
      <c r="AT812" s="45"/>
      <c r="AU812" s="45"/>
      <c r="AV812" s="45"/>
    </row>
    <row r="813" spans="6:48" x14ac:dyDescent="0.2">
      <c r="F813" s="45"/>
      <c r="I813" s="479"/>
      <c r="T813" s="486"/>
      <c r="U813" s="486"/>
      <c r="V813" s="45"/>
      <c r="W813" s="45"/>
      <c r="X813" s="45"/>
      <c r="Y813" s="45"/>
      <c r="Z813" s="45"/>
      <c r="AC813" s="44"/>
      <c r="AD813" s="44"/>
      <c r="AF813" s="44"/>
      <c r="AG813" s="45"/>
      <c r="AI813" s="45"/>
      <c r="AJ813" s="45"/>
      <c r="AK813" s="45"/>
      <c r="AN813" s="45"/>
      <c r="AS813" s="486"/>
      <c r="AT813" s="45"/>
      <c r="AU813" s="45"/>
      <c r="AV813" s="45"/>
    </row>
    <row r="814" spans="6:48" x14ac:dyDescent="0.2">
      <c r="F814" s="45"/>
      <c r="I814" s="479"/>
      <c r="T814" s="486"/>
      <c r="U814" s="486"/>
      <c r="V814" s="45"/>
      <c r="W814" s="45"/>
      <c r="X814" s="45"/>
      <c r="Y814" s="45"/>
      <c r="Z814" s="45"/>
      <c r="AC814" s="44"/>
      <c r="AD814" s="44"/>
      <c r="AF814" s="44"/>
      <c r="AG814" s="45"/>
      <c r="AI814" s="45"/>
      <c r="AJ814" s="45"/>
      <c r="AK814" s="45"/>
      <c r="AN814" s="45"/>
      <c r="AS814" s="486"/>
      <c r="AT814" s="45"/>
      <c r="AU814" s="45"/>
      <c r="AV814" s="45"/>
    </row>
    <row r="815" spans="6:48" x14ac:dyDescent="0.2">
      <c r="F815" s="45"/>
      <c r="I815" s="479"/>
      <c r="T815" s="486"/>
      <c r="U815" s="486"/>
      <c r="V815" s="45"/>
      <c r="W815" s="45"/>
      <c r="X815" s="45"/>
      <c r="Y815" s="45"/>
      <c r="Z815" s="45"/>
      <c r="AC815" s="44"/>
      <c r="AD815" s="44"/>
      <c r="AF815" s="44"/>
      <c r="AG815" s="45"/>
      <c r="AI815" s="45"/>
      <c r="AJ815" s="45"/>
      <c r="AK815" s="45"/>
      <c r="AN815" s="45"/>
      <c r="AS815" s="486"/>
      <c r="AT815" s="45"/>
      <c r="AU815" s="45"/>
      <c r="AV815" s="45"/>
    </row>
    <row r="816" spans="6:48" x14ac:dyDescent="0.2">
      <c r="F816" s="45"/>
      <c r="I816" s="479"/>
      <c r="T816" s="486"/>
      <c r="U816" s="486"/>
      <c r="V816" s="45"/>
      <c r="W816" s="45"/>
      <c r="X816" s="45"/>
      <c r="Y816" s="45"/>
      <c r="Z816" s="45"/>
      <c r="AC816" s="44"/>
      <c r="AD816" s="44"/>
      <c r="AF816" s="44"/>
      <c r="AG816" s="45"/>
      <c r="AI816" s="45"/>
      <c r="AJ816" s="45"/>
      <c r="AK816" s="45"/>
      <c r="AN816" s="45"/>
      <c r="AS816" s="486"/>
      <c r="AT816" s="45"/>
      <c r="AU816" s="45"/>
      <c r="AV816" s="45"/>
    </row>
    <row r="817" spans="6:48" x14ac:dyDescent="0.2">
      <c r="F817" s="45"/>
      <c r="I817" s="479"/>
      <c r="T817" s="486"/>
      <c r="U817" s="486"/>
      <c r="V817" s="45"/>
      <c r="W817" s="45"/>
      <c r="X817" s="45"/>
      <c r="Y817" s="45"/>
      <c r="Z817" s="45"/>
      <c r="AC817" s="44"/>
      <c r="AD817" s="44"/>
      <c r="AF817" s="44"/>
      <c r="AG817" s="45"/>
      <c r="AI817" s="45"/>
      <c r="AJ817" s="45"/>
      <c r="AK817" s="45"/>
      <c r="AN817" s="45"/>
      <c r="AS817" s="486"/>
      <c r="AT817" s="45"/>
      <c r="AU817" s="45"/>
      <c r="AV817" s="45"/>
    </row>
    <row r="818" spans="6:48" x14ac:dyDescent="0.2">
      <c r="F818" s="45"/>
      <c r="I818" s="479"/>
      <c r="T818" s="486"/>
      <c r="U818" s="486"/>
      <c r="V818" s="45"/>
      <c r="W818" s="45"/>
      <c r="X818" s="45"/>
      <c r="Y818" s="45"/>
      <c r="Z818" s="45"/>
      <c r="AC818" s="44"/>
      <c r="AD818" s="44"/>
      <c r="AF818" s="44"/>
      <c r="AG818" s="45"/>
      <c r="AI818" s="45"/>
      <c r="AJ818" s="45"/>
      <c r="AK818" s="45"/>
      <c r="AN818" s="45"/>
      <c r="AS818" s="486"/>
      <c r="AT818" s="45"/>
      <c r="AU818" s="45"/>
      <c r="AV818" s="45"/>
    </row>
    <row r="819" spans="6:48" x14ac:dyDescent="0.2">
      <c r="F819" s="45"/>
      <c r="I819" s="479"/>
      <c r="T819" s="486"/>
      <c r="U819" s="486"/>
      <c r="V819" s="45"/>
      <c r="W819" s="45"/>
      <c r="X819" s="45"/>
      <c r="Y819" s="45"/>
      <c r="Z819" s="45"/>
      <c r="AC819" s="44"/>
      <c r="AD819" s="44"/>
      <c r="AF819" s="44"/>
      <c r="AG819" s="45"/>
      <c r="AI819" s="45"/>
      <c r="AJ819" s="45"/>
      <c r="AK819" s="45"/>
      <c r="AN819" s="45"/>
      <c r="AS819" s="486"/>
      <c r="AT819" s="45"/>
      <c r="AU819" s="45"/>
      <c r="AV819" s="45"/>
    </row>
    <row r="820" spans="6:48" x14ac:dyDescent="0.2">
      <c r="F820" s="45"/>
      <c r="I820" s="479"/>
      <c r="T820" s="486"/>
      <c r="U820" s="486"/>
      <c r="V820" s="45"/>
      <c r="W820" s="45"/>
      <c r="X820" s="45"/>
      <c r="Y820" s="45"/>
      <c r="Z820" s="45"/>
      <c r="AC820" s="44"/>
      <c r="AD820" s="44"/>
      <c r="AF820" s="44"/>
      <c r="AG820" s="45"/>
      <c r="AI820" s="45"/>
      <c r="AJ820" s="45"/>
      <c r="AK820" s="45"/>
      <c r="AN820" s="45"/>
      <c r="AS820" s="486"/>
      <c r="AT820" s="45"/>
      <c r="AU820" s="45"/>
      <c r="AV820" s="45"/>
    </row>
    <row r="821" spans="6:48" x14ac:dyDescent="0.2">
      <c r="F821" s="45"/>
      <c r="I821" s="479"/>
      <c r="T821" s="486"/>
      <c r="U821" s="486"/>
      <c r="V821" s="45"/>
      <c r="W821" s="45"/>
      <c r="X821" s="45"/>
      <c r="Y821" s="45"/>
      <c r="Z821" s="45"/>
      <c r="AC821" s="44"/>
      <c r="AD821" s="44"/>
      <c r="AF821" s="44"/>
      <c r="AG821" s="45"/>
      <c r="AI821" s="45"/>
      <c r="AJ821" s="45"/>
      <c r="AK821" s="45"/>
      <c r="AN821" s="45"/>
      <c r="AS821" s="486"/>
      <c r="AT821" s="45"/>
      <c r="AU821" s="45"/>
      <c r="AV821" s="45"/>
    </row>
    <row r="822" spans="6:48" x14ac:dyDescent="0.2">
      <c r="F822" s="45"/>
      <c r="I822" s="479"/>
      <c r="T822" s="486"/>
      <c r="U822" s="486"/>
      <c r="V822" s="45"/>
      <c r="W822" s="45"/>
      <c r="X822" s="45"/>
      <c r="Y822" s="45"/>
      <c r="Z822" s="45"/>
      <c r="AC822" s="44"/>
      <c r="AD822" s="44"/>
      <c r="AF822" s="44"/>
      <c r="AG822" s="45"/>
      <c r="AI822" s="45"/>
      <c r="AJ822" s="45"/>
      <c r="AK822" s="45"/>
      <c r="AN822" s="45"/>
      <c r="AS822" s="486"/>
      <c r="AT822" s="45"/>
      <c r="AU822" s="45"/>
      <c r="AV822" s="45"/>
    </row>
    <row r="823" spans="6:48" x14ac:dyDescent="0.2">
      <c r="F823" s="45"/>
      <c r="I823" s="479"/>
      <c r="T823" s="486"/>
      <c r="U823" s="486"/>
      <c r="V823" s="45"/>
      <c r="W823" s="45"/>
      <c r="X823" s="45"/>
      <c r="Y823" s="45"/>
      <c r="Z823" s="45"/>
      <c r="AC823" s="44"/>
      <c r="AD823" s="44"/>
      <c r="AG823" s="45"/>
      <c r="AI823" s="45"/>
      <c r="AJ823" s="45"/>
      <c r="AK823" s="45"/>
      <c r="AN823" s="45"/>
      <c r="AS823" s="486"/>
      <c r="AT823" s="45"/>
      <c r="AU823" s="45"/>
      <c r="AV823" s="45"/>
    </row>
    <row r="824" spans="6:48" x14ac:dyDescent="0.2">
      <c r="F824" s="45"/>
      <c r="I824" s="479"/>
      <c r="T824" s="486"/>
      <c r="U824" s="486"/>
      <c r="V824" s="45"/>
      <c r="W824" s="45"/>
      <c r="X824" s="45"/>
      <c r="Y824" s="45"/>
      <c r="Z824" s="45"/>
      <c r="AC824" s="44"/>
      <c r="AD824" s="44"/>
      <c r="AG824" s="45"/>
      <c r="AI824" s="45"/>
      <c r="AJ824" s="45"/>
      <c r="AK824" s="45"/>
      <c r="AN824" s="45"/>
      <c r="AS824" s="486"/>
      <c r="AT824" s="45"/>
      <c r="AU824" s="45"/>
      <c r="AV824" s="45"/>
    </row>
    <row r="825" spans="6:48" x14ac:dyDescent="0.2">
      <c r="F825" s="45"/>
      <c r="I825" s="479"/>
      <c r="T825" s="486"/>
      <c r="U825" s="486"/>
      <c r="V825" s="45"/>
      <c r="W825" s="45"/>
      <c r="X825" s="45"/>
      <c r="Y825" s="45"/>
      <c r="Z825" s="45"/>
      <c r="AC825" s="44"/>
      <c r="AD825" s="44"/>
      <c r="AG825" s="45"/>
      <c r="AI825" s="45"/>
      <c r="AJ825" s="45"/>
      <c r="AK825" s="45"/>
      <c r="AN825" s="45"/>
      <c r="AS825" s="486"/>
      <c r="AT825" s="45"/>
      <c r="AU825" s="45"/>
      <c r="AV825" s="45"/>
    </row>
    <row r="826" spans="6:48" x14ac:dyDescent="0.2">
      <c r="F826" s="45"/>
      <c r="I826" s="479"/>
      <c r="T826" s="486"/>
      <c r="U826" s="486"/>
      <c r="V826" s="45"/>
      <c r="W826" s="45"/>
      <c r="X826" s="45"/>
      <c r="Y826" s="45"/>
      <c r="Z826" s="45"/>
      <c r="AC826" s="44"/>
      <c r="AD826" s="44"/>
      <c r="AG826" s="45"/>
      <c r="AI826" s="45"/>
      <c r="AJ826" s="45"/>
      <c r="AK826" s="45"/>
      <c r="AN826" s="45"/>
      <c r="AS826" s="486"/>
      <c r="AT826" s="45"/>
      <c r="AU826" s="45"/>
      <c r="AV826" s="45"/>
    </row>
    <row r="827" spans="6:48" x14ac:dyDescent="0.2">
      <c r="F827" s="45"/>
      <c r="I827" s="479"/>
      <c r="T827" s="486"/>
      <c r="U827" s="486"/>
      <c r="V827" s="45"/>
      <c r="W827" s="45"/>
      <c r="X827" s="45"/>
      <c r="Y827" s="45"/>
      <c r="Z827" s="45"/>
      <c r="AC827" s="44"/>
      <c r="AD827" s="44"/>
      <c r="AG827" s="45"/>
      <c r="AI827" s="45"/>
      <c r="AJ827" s="45"/>
      <c r="AK827" s="45"/>
      <c r="AN827" s="45"/>
      <c r="AS827" s="486"/>
      <c r="AT827" s="45"/>
      <c r="AU827" s="45"/>
      <c r="AV827" s="45"/>
    </row>
    <row r="828" spans="6:48" x14ac:dyDescent="0.2">
      <c r="F828" s="45"/>
      <c r="I828" s="479"/>
      <c r="T828" s="486"/>
      <c r="U828" s="486"/>
      <c r="V828" s="45"/>
      <c r="W828" s="45"/>
      <c r="X828" s="45"/>
      <c r="Y828" s="45"/>
      <c r="Z828" s="45"/>
      <c r="AC828" s="44"/>
      <c r="AD828" s="44"/>
      <c r="AG828" s="45"/>
      <c r="AI828" s="45"/>
      <c r="AJ828" s="45"/>
      <c r="AK828" s="45"/>
      <c r="AN828" s="45"/>
      <c r="AS828" s="486"/>
      <c r="AT828" s="45"/>
      <c r="AU828" s="45"/>
      <c r="AV828" s="45"/>
    </row>
    <row r="829" spans="6:48" x14ac:dyDescent="0.15">
      <c r="I829" s="479"/>
    </row>
    <row r="830" spans="6:48" x14ac:dyDescent="0.15">
      <c r="I830" s="479"/>
    </row>
    <row r="831" spans="6:48" x14ac:dyDescent="0.15">
      <c r="I831" s="479"/>
    </row>
    <row r="832" spans="6:48" x14ac:dyDescent="0.15">
      <c r="I832" s="479"/>
    </row>
    <row r="833" spans="9:9" x14ac:dyDescent="0.15">
      <c r="I833" s="479"/>
    </row>
    <row r="834" spans="9:9" x14ac:dyDescent="0.15">
      <c r="I834" s="479"/>
    </row>
    <row r="835" spans="9:9" x14ac:dyDescent="0.15">
      <c r="I835" s="479"/>
    </row>
    <row r="836" spans="9:9" x14ac:dyDescent="0.15">
      <c r="I836" s="479"/>
    </row>
    <row r="837" spans="9:9" x14ac:dyDescent="0.15">
      <c r="I837" s="479"/>
    </row>
    <row r="838" spans="9:9" x14ac:dyDescent="0.15">
      <c r="I838" s="479"/>
    </row>
    <row r="839" spans="9:9" x14ac:dyDescent="0.15">
      <c r="I839" s="479"/>
    </row>
    <row r="840" spans="9:9" x14ac:dyDescent="0.15">
      <c r="I840" s="479"/>
    </row>
    <row r="841" spans="9:9" x14ac:dyDescent="0.15">
      <c r="I841" s="479"/>
    </row>
    <row r="842" spans="9:9" x14ac:dyDescent="0.15">
      <c r="I842" s="479"/>
    </row>
    <row r="843" spans="9:9" x14ac:dyDescent="0.15">
      <c r="I843" s="479"/>
    </row>
    <row r="844" spans="9:9" x14ac:dyDescent="0.15">
      <c r="I844" s="479"/>
    </row>
    <row r="845" spans="9:9" x14ac:dyDescent="0.15">
      <c r="I845" s="479"/>
    </row>
    <row r="846" spans="9:9" x14ac:dyDescent="0.15">
      <c r="I846" s="479"/>
    </row>
    <row r="847" spans="9:9" x14ac:dyDescent="0.15">
      <c r="I847" s="479"/>
    </row>
    <row r="848" spans="9:9" x14ac:dyDescent="0.15">
      <c r="I848" s="479"/>
    </row>
    <row r="849" spans="9:9" x14ac:dyDescent="0.15">
      <c r="I849" s="479"/>
    </row>
    <row r="850" spans="9:9" x14ac:dyDescent="0.15">
      <c r="I850" s="479"/>
    </row>
    <row r="851" spans="9:9" x14ac:dyDescent="0.15">
      <c r="I851" s="479"/>
    </row>
    <row r="852" spans="9:9" x14ac:dyDescent="0.15">
      <c r="I852" s="479"/>
    </row>
    <row r="853" spans="9:9" x14ac:dyDescent="0.15">
      <c r="I853" s="479"/>
    </row>
    <row r="854" spans="9:9" x14ac:dyDescent="0.15">
      <c r="I854" s="479"/>
    </row>
    <row r="855" spans="9:9" x14ac:dyDescent="0.15">
      <c r="I855" s="479"/>
    </row>
    <row r="856" spans="9:9" x14ac:dyDescent="0.15">
      <c r="I856" s="479"/>
    </row>
    <row r="857" spans="9:9" x14ac:dyDescent="0.15">
      <c r="I857" s="479"/>
    </row>
  </sheetData>
  <sheetProtection formatRows="0" insertRows="0" deleteRows="0"/>
  <autoFilter ref="A2:AT742" xr:uid="{00000000-0009-0000-0000-000006000000}"/>
  <mergeCells count="39">
    <mergeCell ref="G717:G724"/>
    <mergeCell ref="G713:G716"/>
    <mergeCell ref="G24:G27"/>
    <mergeCell ref="G162:G166"/>
    <mergeCell ref="G167:G178"/>
    <mergeCell ref="G133:G161"/>
    <mergeCell ref="G123:G132"/>
    <mergeCell ref="G121:G122"/>
    <mergeCell ref="G251:G252"/>
    <mergeCell ref="G253:G340"/>
    <mergeCell ref="G364:G367"/>
    <mergeCell ref="G344:G345"/>
    <mergeCell ref="G693:G712"/>
    <mergeCell ref="G519:G543"/>
    <mergeCell ref="G544:G545"/>
    <mergeCell ref="G546:G576"/>
    <mergeCell ref="G464:G466"/>
    <mergeCell ref="G687:G692"/>
    <mergeCell ref="G346:G347"/>
    <mergeCell ref="G405:G457"/>
    <mergeCell ref="G515:G517"/>
    <mergeCell ref="G348:G359"/>
    <mergeCell ref="G467:G514"/>
    <mergeCell ref="G738:G742"/>
    <mergeCell ref="G360:G363"/>
    <mergeCell ref="G28:G31"/>
    <mergeCell ref="G39:G64"/>
    <mergeCell ref="G33:G38"/>
    <mergeCell ref="G74:G76"/>
    <mergeCell ref="G77:G89"/>
    <mergeCell ref="G90:G113"/>
    <mergeCell ref="G114:G120"/>
    <mergeCell ref="G65:G73"/>
    <mergeCell ref="G240:G242"/>
    <mergeCell ref="G245:G249"/>
    <mergeCell ref="G181:G182"/>
    <mergeCell ref="G183:G234"/>
    <mergeCell ref="G243:G244"/>
    <mergeCell ref="G725:G737"/>
  </mergeCells>
  <phoneticPr fontId="15" type="noConversion"/>
  <dataValidations xWindow="1087" yWindow="825" count="4">
    <dataValidation allowBlank="1" showErrorMessage="1" sqref="C171 A20:D20 A19:C19 B179 B181 K744:M1048576 F515:G515 I858:I1048576 F24:G24 B544 P235:R235 A183:B185 F348:G348 C251:C252 A253:D253 A364:B366 A738:B738 B577 C21:C24 A167:A170 F179:G179 F181:G181 F253:G253 F183:G183 F544:G544 F546:G546 F687:G687 R577 B687:B688 C15 F693:G693 B250:B251 E724:F724 B167 C181:C183 F28:G28 F123:G123 D123:E130 C114:G114 B348:D349 G250:G251 B245 B397 R253 J240:J243 A243:A244 D250:D252 F10:G10 D2:E3 F519:G519 A717:B717 B713:C715 E687:E688 D713:G713 C10 AE17:AE24 F77:G77 E133:G133 E164:E165 D167:G167 D171:E172 Q240 D717:G717 B162 F360:G360 C687:D690 B360 G743:G1048576 A743:C1048576 F344:G344 B725 R717 D724:D725 B346:C346 B344:C344 G32:G33 P190:Q190 D179:E183 C76:E77 R183 Q243:R243 Q360:R360 Q344 Q346 Q348 Q245 Q364:R364 Q369 Q397 Q250:Q253 A403:G405 R133 R162 R167 R179 R464 R546 C576:E577 C621:F621 R693:R694 R713 R725 R738 R743:R1048576 D240:G240 B32:E34 B240 G19:G20 A74:G74 F346:G346 A77:B77 D344:E346 D14:D19 AU186:AU193 J724:J1048576 C235:G235 AF823:AG1048576 AC4 O240:O243 F739:F1048576 K2:M2 H829:H1048576 F725:G725 A21:A23 A75:A76 AF2 D245:G245 C360:E361 D742:E1048576 E347:E359 B243:G243 C364:G364 E250:E253 A90:G90 A65:G65 C543:E546 C696:F696 D738:G738 C367:F367 B368:G368 A39:G39 B693:E694 C4:D5 E162:G162 C2 B519:B542 D347 O3:O5 P117:P120 F25:F27 F75:F76 F163:F166 F168:F178 F180 F182 F236:F239 F241:F242 F244 F246:F252 F345 F347 F349:F359 F361:F363 F365:F366 F516:F518 F520:F543 F545 F688:F692 F694:F695 F714:F716 F726:F737 O2:R3 O724:O1048576 P15:P18 P21:P22 P25:P27 P115 A91:A120 P163:P189 P236:P239 P241:P242 P246:P249 P252 AC2:AD2 AC829:AD1048576 AG689:AG693 AM791:AN1048576 AS2:AT4 AH743:AL1048576 AH2:AM2 AQ743:AR1048576 G4 G2:I2 G370 E369:F369 Q458:R459 B341:D341 G394 C394:E397 G398:G399 B399:C401 A235 AO2:AR2 AO826:AP1048576 F547:F576 B546:B575 Q437:Q442 AE437:AE473 F718:F723 U719:Z742 U718:V718 U714:W717 U713:V713 F115:F119 B114:B119 A66:A73 F66:F73 V258:V283 P254:P259 P91:P113 F91:F113 Q403:R405 A515:B517 C515:E519 R515:R517 Q199:Q202 C199:E202 G341 X702:Z718 A467:G467 B439:E457 F439:F466 A439:A466 A369:D390 F370:F402 B133:D140 B123:B130 AE426:AE435 F124:F132 F697:F712 AG695:AG1048576 AE358:AE399 AE200 AE489:AE493 V285:V287 F254:F343 U45 B28:E30 X46:Z48 W45:Z45 Z10 W185 U185 Y25:Z34 F11:F23 B13:B14 A13:A18 Y36:Z44 Y68:Z69 Y93:Y95 Y35 X25:X44 E4:E24 A25:A38 F29:F38 R621 P4:R5 F2:F9 X70:Z84 A2:B12 AE2:AE15 D6:D10 P6:P8 Y605:Y612 X86:X93 Y85:Z92 A24:B24 R6:R29 J2:J30 U10:W44 X11:Z24 O10:O30 D21:D27 V6:V9 U5:U9 W5:Z9 G121 D120:F120 A121:F122 A406:F438 O245:O463 AE401:AE421 V691:V712 F577:G577 W655:W712 F622:F686 X481:Y481 U147:V150 V655:V689 Z605:Z700 AG609:AG687 Y614:Y700 X607:X700 F40:F64 P34:P64 X50:Z67 A40:A64 F468:F514 W258:W478 AE476:AE487 Q464:Q546 A468:A514 X279:X478 V289:V478 Z258:Z481 AE117:AE198 F134:F161 P123:P161 Q121:Q186 U151:W184 Z93:Z256 Y97:Y478 F184:F234 AE202:AE356 P191:P234 U186:W257 X96:X277 X483:Z604 F578:F620 AE504:AE1048576 V481:W654 Q577:Q1048576 U258:U712 J245:J717 O467:O717 AG2:AG606 N2:N1048576 AW1:XFD1048576 AK2:AK742 AN2:AN742 J32:J235 O32:O235 AE27:AE115 Q33:Q119 U46:W146 R32:R123 F78:F89 A78:A89 P67:P89 T2:AB4 S2" xr:uid="{00000000-0002-0000-0600-000000000000}"/>
    <dataValidation type="list" allowBlank="1" showErrorMessage="1" errorTitle="Type of Primary Goverment Agency" error="NA" sqref="M3:M743" xr:uid="{8319E22B-CEED-4187-BDFC-3C4C105B9050}">
      <formula1>#REF!</formula1>
    </dataValidation>
    <dataValidation type="list" allowBlank="1" showInputMessage="1" showErrorMessage="1" error="NA" sqref="M3:M743" xr:uid="{A9082843-394A-4630-9D21-4B7C7E531C19}">
      <formula1>#REF!</formula1>
    </dataValidation>
    <dataValidation type="custom" allowBlank="1" showInputMessage="1" showErrorMessage="1" error="The value you entered is not valid." sqref="S3:S1000" xr:uid="{0B6C0B65-29B6-483C-A954-89A3ED08DC8E}">
      <formula1>COUNTIF($S$3:$S$1000,S3)=1</formula1>
    </dataValidation>
  </dataValidations>
  <hyperlinks>
    <hyperlink ref="AT617" r:id="rId1" xr:uid="{00000000-0004-0000-0600-000000000000}"/>
  </hyperlinks>
  <pageMargins left="0.7" right="0.7" top="0.75" bottom="0.75" header="0.3" footer="0.3"/>
  <pageSetup paperSize="9" orientation="portrait" r:id="rId2"/>
  <extLst>
    <ext xmlns:x14="http://schemas.microsoft.com/office/spreadsheetml/2009/9/main" uri="{CCE6A557-97BC-4b89-ADB6-D9C93CAAB3DF}">
      <x14:dataValidations xmlns:xm="http://schemas.microsoft.com/office/excel/2006/main" xWindow="1087" yWindow="825" count="26">
        <x14:dataValidation type="list" allowBlank="1" showErrorMessage="1" xr:uid="{00000000-0002-0000-0600-000003000000}">
          <x14:formula1>
            <xm:f>'/Users/juliandeanquin/Library/Containers/com.microsoft.Excel/Data/Documents/E:\NDC_Fred\[NDC2 Implementation Framework Template.2021_Theogene.xlsx]Dropdown menu'!#REF!</xm:f>
          </x14:formula1>
          <xm:sqref>C171 G183 J123:J182 C199:C202 C713:C715 G162 G39 G364 G10 C394:C397 G123 G179 C687:C690 C348:C349 C121:C122 C243 G253 G167 G114 G28 C399:C401 C543:C546 G515 G243 C341 C251:C253 J25:J26 C367:C390 C696 C19:C24 G65 G77 G90 G4 C576:C577 C28:C30 C364 G32:G33 C693:C694 C360:C361 C15 C621:E621 C39:E39 C32:C34 G133 C183 D120:E120 C114:E114 C10 C90:E90 C65:E65 C344 C346 C76:E77 G74 C3:C5 C74:E74 G19:G20 C467 C235 G24 C515:C519 C133:C140 C403:C457 J594:J604</xm:sqref>
        </x14:dataValidation>
        <x14:dataValidation type="list" allowBlank="1" showErrorMessage="1" xr:uid="{00000000-0002-0000-0600-000009000000}">
          <x14:formula1>
            <xm:f>'/Users/juliandeanquin/Library/Containers/com.microsoft.Excel/Data/Documents/D:\Users\REMA\Downloads\[Rwanda_NDC 20_Fred_Implementation Framework.xlsx]Dropdown menu'!#REF!</xm:f>
          </x14:formula1>
          <xm:sqref>D199:D202 D180 D183 D240 D394 D243 D253 D133:D140</xm:sqref>
        </x14:dataValidation>
        <x14:dataValidation type="list" allowBlank="1" showErrorMessage="1" xr:uid="{00000000-0002-0000-0600-000001000000}">
          <x14:formula1>
            <xm:f>'Dropdown menu'!#REF!</xm:f>
          </x14:formula1>
          <xm:sqref>N726:N742 D693:E694 H743:H828 AE742 D181:D182 D360:D361 D687:D690 D696:F696 D347:D349 D250:D252 E243:F243 E687:E688 D395:D397 AE692 E133:F133 E162:F162 E164:E165 D167:F167 D171:E172 D179 E367:E369 E179:E183 AE610 I743:I857 D32:E34 O3:O5 AE17:AE24 D344:E346 AE615 E240:F240 O240:O243 AC743:AD828 J240:J243 D245:F245 AE504:AE577 D364:F364 E250:E253 D543:E546 E347:E361 F163:F166 F236:F239 F241:F242 F244 AF743:AF822 E394:E397 D235:F235 AE437:AE473 D515:E519 E199:E202 D341 D467:F467 AE617 D367:D390 D121:E130 AE696 AE426:AE435 F697:F742 AE612 AE358:AE399 AE200 AE489:AE493 AE707:AE711 F246:F363 D28:E30 J27:J30 E13:E24 J3:J24 E7:F12 D7:D10 D3:F6 AE3:AE15 D14:D27 O10:O30 AE117:AE121 AE401:AE421 F365:F466 O245:O463 D403:E457 D576:E577 AE123:AE149 J605:J716 AE476:AE487 J245:J593 AE151:AE198 F134:F161 J183:J235 AE202:AE356 F168:F234 AE584:AE604 O467:O712 F468:F695 AG3:AG822 N3:N724 O32:O235 F13:F132 J32:J122 AE27:AE115</xm:sqref>
        </x14:dataValidation>
        <x14:dataValidation type="list" allowBlank="1" showInputMessage="1" showErrorMessage="1" xr:uid="{00000000-0002-0000-0600-000004000000}">
          <x14:formula1>
            <xm:f>'Dropdown menu'!$E$2:$E$11</xm:f>
          </x14:formula1>
          <xm:sqref>AC743:AD828 L245 K743:L743 L724:L741 L719:L721 L240:L243 AC519:AC542 AC15:AC19 AC167:AC178 AC180 AC364:AC366 AH743:AM790 AO743:AP825 AC368:AC393 L363:L397 AC693:AC741 AC253:AC362 L250:L361 AC10:AC13 AC3:AC8 L3:L30 L399:L463 AC396:AC465 AN123:AN149 AN657:AN790 AC22:AC75 AN3:AN58 AN151:AN155 AC467:AC517 AN409:AN477 AN607:AN655 AN202:AN220 AC183:AC249 AN222:AN407 AN159:AN200 L467:L717 AN479:AN605 AC546:AC691 AN60:AN121 L32:L235 AC77:AC165 H3:H828</xm:sqref>
        </x14:dataValidation>
        <x14:dataValidation type="list" allowBlank="1" showErrorMessage="1" xr:uid="{00000000-0002-0000-0600-000010000000}">
          <x14:formula1>
            <xm:f>'Dropdown menu'!#REF!+'Dropdown menu'!#REF!</xm:f>
          </x14:formula1>
          <xm:sqref>AC467:AC517 AC368:AC393 AC364:AC366 AC396:AC465 AC180 AC167:AC178 AC15:AC19 AC3:AC8 AC546:AC691 AC519:AC542 AC183:AC249 AC693:AC741 AC22:AC75 AC253:AC362 AC10:AC13 AC77:AC165</xm:sqref>
        </x14:dataValidation>
        <x14:dataValidation type="list" allowBlank="1" showInputMessage="1" showErrorMessage="1" xr:uid="{00000000-0002-0000-0600-000011000000}">
          <x14:formula1>
            <xm:f>'Dropdown menu'!$K$24:$K$27</xm:f>
          </x14:formula1>
          <xm:sqref>AC20:AC21 AC14 AC9 AC742 AC466 AC76 AC166 AC179 AC181:AC182 AC250:AC252 AC363 AC367 AC394:AC395 AC518 AC543:AC545 AC692</xm:sqref>
        </x14:dataValidation>
        <x14:dataValidation type="list" allowBlank="1" showErrorMessage="1" xr:uid="{00000000-0002-0000-0600-000012000000}">
          <x14:formula1>
            <xm:f>'Dropdown menu'!$K$24:$K$27</xm:f>
          </x14:formula1>
          <xm:sqref>AC20:AC21 AC9 AC742 AC14 AC466 AC76 AC166 AC179 AC181:AC182 AC250:AC252 AC363 AC367 AC394:AC395 AC518 AC543:AC545 AC692</xm:sqref>
        </x14:dataValidation>
        <x14:dataValidation type="list" allowBlank="1" showInputMessage="1" showErrorMessage="1" error="NA" promptTitle="Sector under NDC" xr:uid="{BEF932EE-FC29-4034-95F7-C716C4214A17}">
          <x14:formula1>
            <xm:f>'Dropdown menu'!$E$2:$E$11</xm:f>
          </x14:formula1>
          <xm:sqref>C3</xm:sqref>
        </x14:dataValidation>
        <x14:dataValidation type="list" allowBlank="1" showInputMessage="1" showErrorMessage="1" error="NA" prompt="Status of the Project implementation" xr:uid="{D63CB65E-45CE-41CB-875C-DB85D418208E}">
          <x14:formula1>
            <xm:f>'Dropdown menu'!$B$2:$B$7</xm:f>
          </x14:formula1>
          <xm:sqref>AK657:AK742 AK607:AK655 AK202:AK220 AK222:AK407 AK159:AK200 AK409:AK605 AH3:AH742 AK3:AK155</xm:sqref>
        </x14:dataValidation>
        <x14:dataValidation type="list" allowBlank="1" showErrorMessage="1" errorTitle="Sector under NDC" error="NA" xr:uid="{8938AB22-FFE2-4131-976C-A9FC4D965ABE}">
          <x14:formula1>
            <xm:f>'Dropdown menu'!$E$2:$E$11</xm:f>
          </x14:formula1>
          <xm:sqref>H3:H742</xm:sqref>
        </x14:dataValidation>
        <x14:dataValidation type="list" allowBlank="1" showErrorMessage="1" error="NA" xr:uid="{C3BD9CAE-D33F-46D8-B168-10034F3D277E}">
          <x14:formula1>
            <xm:f>'Dropdown menu'!$E$2:$E$11</xm:f>
          </x14:formula1>
          <xm:sqref>H3:H742</xm:sqref>
        </x14:dataValidation>
        <x14:dataValidation type="list" allowBlank="1" showInputMessage="1" showErrorMessage="1" errorTitle="Focus" error="NA" prompt="Focus" xr:uid="{07C59793-3C74-4151-950B-CEE19BBCC190}">
          <x14:formula1>
            <xm:f>'Dropdown menu'!$G$2:$G$4</xm:f>
          </x14:formula1>
          <xm:sqref>I3:I742</xm:sqref>
        </x14:dataValidation>
        <x14:dataValidation type="list" allowBlank="1" showInputMessage="1" showErrorMessage="1" errorTitle="Type of Primary GA" error="NA" prompt="Type of Primary GA" xr:uid="{E3DE5EDF-3325-45C8-9912-36AFCB4612C5}">
          <x14:formula1>
            <xm:f>'Dropdown menu'!$E$14:$E$21</xm:f>
          </x14:formula1>
          <xm:sqref>K3:K742</xm:sqref>
        </x14:dataValidation>
        <x14:dataValidation type="list" allowBlank="1" showInputMessage="1" showErrorMessage="1" error="Not Applicable" prompt="Sub-Sector/NST1" xr:uid="{21729D84-3976-470C-86A5-45E0AE423039}">
          <x14:formula1>
            <xm:f>'Dropdown menu'!$M$5:$M$23</xm:f>
          </x14:formula1>
          <xm:sqref>AD3:AD742</xm:sqref>
        </x14:dataValidation>
        <x14:dataValidation type="list" allowBlank="1" showInputMessage="1" showErrorMessage="1" error="Not Applicable" prompt="Sub_Sector NST1" xr:uid="{D5CF7993-E182-4D5F-8594-F60E6EA085EB}">
          <x14:formula1>
            <xm:f>'Dropdown menu'!$M$5:$M$23</xm:f>
          </x14:formula1>
          <xm:sqref>AD3:AD742</xm:sqref>
        </x14:dataValidation>
        <x14:dataValidation type="list" allowBlank="1" showInputMessage="1" showErrorMessage="1" error="NA" prompt="Type of implementing entity" xr:uid="{ADD9F428-9A7E-470E-A520-383DF9FA69E7}">
          <x14:formula1>
            <xm:f>'Dropdown menu'!$I$14:$I$19</xm:f>
          </x14:formula1>
          <xm:sqref>AF3:AF742</xm:sqref>
        </x14:dataValidation>
        <x14:dataValidation type="list" allowBlank="1" showInputMessage="1" showErrorMessage="1" error="NA" prompt="Priotization" xr:uid="{CB866BAB-A4CA-485B-BFF5-55A126F7B384}">
          <x14:formula1>
            <xm:f>'Dropdown menu'!$G$14:$G$17</xm:f>
          </x14:formula1>
          <xm:sqref>AL3:AL742</xm:sqref>
        </x14:dataValidation>
        <x14:dataValidation type="list" allowBlank="1" showInputMessage="1" showErrorMessage="1" error="NA" prompt="Support Type" xr:uid="{EBC696D3-71CE-4AFB-AEC7-F2723C813A98}">
          <x14:formula1>
            <xm:f>'Dropdown menu'!$B$10:$B$12</xm:f>
          </x14:formula1>
          <xm:sqref>AM3:AM742</xm:sqref>
        </x14:dataValidation>
        <x14:dataValidation type="list" allowBlank="1" showInputMessage="1" showErrorMessage="1" error="NA" prompt="Funding Type" xr:uid="{F1111AC0-B2FD-4E20-8885-8B23D225799D}">
          <x14:formula1>
            <xm:f>'Dropdown menu'!$E$31:$E$37</xm:f>
          </x14:formula1>
          <xm:sqref>AO3:AO742</xm:sqref>
        </x14:dataValidation>
        <x14:dataValidation type="list" allowBlank="1" showInputMessage="1" showErrorMessage="1" error="NA" prompt="Value Chain of Services/Contribution " xr:uid="{5EA3A4FD-3CF9-4244-AF13-8F2E84A4E740}">
          <x14:formula1>
            <xm:f>'Dropdown menu'!$I$2:$I$5</xm:f>
          </x14:formula1>
          <xm:sqref>AQ3:AQ742</xm:sqref>
        </x14:dataValidation>
        <x14:dataValidation type="list" allowBlank="1" showInputMessage="1" showErrorMessage="1" error="NA" prompt="Start Date" xr:uid="{D62FB09F-9799-4C52-B181-785A25AB39BA}">
          <x14:formula1>
            <xm:f>'Dropdown menu'!$B$31:$B$42</xm:f>
          </x14:formula1>
          <xm:sqref>AI3:AI742</xm:sqref>
        </x14:dataValidation>
        <x14:dataValidation type="list" allowBlank="1" showInputMessage="1" showErrorMessage="1" error="NA" prompt="Status of the Project implementation" xr:uid="{F327EA0F-C0BA-4433-941A-16F0085F916D}">
          <x14:formula1>
            <xm:f>'Dropdown menu'!$B$31:$B$42</xm:f>
          </x14:formula1>
          <xm:sqref>AI3:AI742</xm:sqref>
        </x14:dataValidation>
        <x14:dataValidation type="list" allowBlank="1" showInputMessage="1" showErrorMessage="1" error="NA" prompt="End Date" xr:uid="{678FED45-92C9-4614-820F-B59F133DCCDE}">
          <x14:formula1>
            <xm:f>'Dropdown menu'!$C$31:$C$42</xm:f>
          </x14:formula1>
          <xm:sqref>AJ3:AJ742</xm:sqref>
        </x14:dataValidation>
        <x14:dataValidation type="list" allowBlank="1" showInputMessage="1" showErrorMessage="1" error="NA" prompt="End Date" xr:uid="{83FC5529-FED6-491E-82A2-88F67BA323FB}">
          <x14:formula1>
            <xm:f>'Dropdown menu'!$C$31:$C$41</xm:f>
          </x14:formula1>
          <xm:sqref>AJ3:AJ742</xm:sqref>
        </x14:dataValidation>
        <x14:dataValidation type="list" allowBlank="1" showInputMessage="1" showErrorMessage="1" error="NA" prompt="Financial Flow" xr:uid="{8A869FEB-343B-454A-A478-4A96572905CE}">
          <x14:formula1>
            <xm:f>'Dropdown menu'!$E$40:$E$43</xm:f>
          </x14:formula1>
          <xm:sqref>AP3:AP742</xm:sqref>
        </x14:dataValidation>
        <x14:dataValidation type="list" allowBlank="1" showInputMessage="1" showErrorMessage="1" error="NA" prompt="Contribution GGCRS" xr:uid="{A729C2E4-7BBD-4284-87ED-A7A40249DABE}">
          <x14:formula1>
            <xm:f>'Dropdown menu'!$I$31:$I$39</xm:f>
          </x14:formula1>
          <xm:sqref>AR3:AR742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2F837-8CC7-41CF-855D-0675C6AB9067}">
  <dimension ref="A1:C1472"/>
  <sheetViews>
    <sheetView topLeftCell="A347" zoomScale="70" zoomScaleNormal="70" workbookViewId="0">
      <selection activeCell="A288" sqref="A288"/>
    </sheetView>
  </sheetViews>
  <sheetFormatPr baseColWidth="10" defaultColWidth="8.83203125" defaultRowHeight="15" x14ac:dyDescent="0.2"/>
  <cols>
    <col min="1" max="1" width="123.83203125" customWidth="1"/>
    <col min="2" max="2" width="29.33203125" style="288" customWidth="1"/>
    <col min="3" max="3" width="24.6640625" style="288" bestFit="1" customWidth="1"/>
    <col min="4" max="4" width="37.83203125" bestFit="1" customWidth="1"/>
    <col min="5" max="5" width="20.83203125" bestFit="1" customWidth="1"/>
    <col min="6" max="6" width="18.6640625" bestFit="1" customWidth="1"/>
    <col min="7" max="7" width="50.33203125" bestFit="1" customWidth="1"/>
    <col min="8" max="8" width="16.1640625" bestFit="1" customWidth="1"/>
    <col min="9" max="9" width="54.83203125" bestFit="1" customWidth="1"/>
    <col min="10" max="10" width="63.83203125" bestFit="1" customWidth="1"/>
    <col min="11" max="11" width="7.5" bestFit="1" customWidth="1"/>
    <col min="12" max="12" width="6.83203125" bestFit="1" customWidth="1"/>
    <col min="13" max="13" width="14" bestFit="1" customWidth="1"/>
    <col min="14" max="14" width="9.83203125" bestFit="1" customWidth="1"/>
    <col min="15" max="15" width="11.83203125" bestFit="1" customWidth="1"/>
    <col min="16" max="16" width="27.5" bestFit="1" customWidth="1"/>
    <col min="17" max="17" width="21.33203125" bestFit="1" customWidth="1"/>
    <col min="18" max="18" width="49.1640625" bestFit="1" customWidth="1"/>
    <col min="19" max="19" width="11.83203125" bestFit="1" customWidth="1"/>
    <col min="20" max="20" width="22.33203125" bestFit="1" customWidth="1"/>
    <col min="21" max="21" width="32.6640625" bestFit="1" customWidth="1"/>
    <col min="22" max="22" width="11.5" bestFit="1" customWidth="1"/>
    <col min="23" max="23" width="12.5" bestFit="1" customWidth="1"/>
    <col min="24" max="24" width="23.83203125" bestFit="1" customWidth="1"/>
    <col min="25" max="25" width="46.83203125" bestFit="1" customWidth="1"/>
    <col min="26" max="26" width="21.6640625" bestFit="1" customWidth="1"/>
    <col min="27" max="27" width="63.5" bestFit="1" customWidth="1"/>
    <col min="28" max="28" width="42.83203125" bestFit="1" customWidth="1"/>
    <col min="29" max="29" width="11.83203125" bestFit="1" customWidth="1"/>
    <col min="30" max="30" width="13.5" bestFit="1" customWidth="1"/>
    <col min="31" max="31" width="11.83203125" bestFit="1" customWidth="1"/>
    <col min="32" max="32" width="9.5" bestFit="1" customWidth="1"/>
    <col min="33" max="33" width="48.5" bestFit="1" customWidth="1"/>
    <col min="34" max="34" width="23.33203125" bestFit="1" customWidth="1"/>
    <col min="35" max="35" width="29" bestFit="1" customWidth="1"/>
    <col min="36" max="36" width="42.5" bestFit="1" customWidth="1"/>
    <col min="37" max="37" width="27.1640625" bestFit="1" customWidth="1"/>
    <col min="38" max="39" width="27.5" bestFit="1" customWidth="1"/>
    <col min="40" max="40" width="32.83203125" bestFit="1" customWidth="1"/>
    <col min="41" max="41" width="36.83203125" bestFit="1" customWidth="1"/>
    <col min="42" max="42" width="15.33203125" bestFit="1" customWidth="1"/>
    <col min="43" max="43" width="14.83203125" bestFit="1" customWidth="1"/>
    <col min="44" max="44" width="48.33203125" bestFit="1" customWidth="1"/>
    <col min="45" max="45" width="54.1640625" bestFit="1" customWidth="1"/>
    <col min="46" max="46" width="41.1640625" bestFit="1" customWidth="1"/>
    <col min="47" max="47" width="39.33203125" bestFit="1" customWidth="1"/>
    <col min="48" max="48" width="16" bestFit="1" customWidth="1"/>
    <col min="49" max="49" width="36.5" bestFit="1" customWidth="1"/>
    <col min="50" max="50" width="15.83203125" bestFit="1" customWidth="1"/>
    <col min="51" max="51" width="27" bestFit="1" customWidth="1"/>
    <col min="52" max="52" width="8.5" bestFit="1" customWidth="1"/>
    <col min="53" max="53" width="36.5" bestFit="1" customWidth="1"/>
    <col min="54" max="54" width="4.1640625" bestFit="1" customWidth="1"/>
    <col min="55" max="55" width="11.83203125" bestFit="1" customWidth="1"/>
    <col min="56" max="56" width="14.5" bestFit="1" customWidth="1"/>
    <col min="57" max="57" width="30.5" bestFit="1" customWidth="1"/>
    <col min="59" max="59" width="11.83203125" bestFit="1" customWidth="1"/>
    <col min="60" max="60" width="15.83203125" bestFit="1" customWidth="1"/>
    <col min="61" max="61" width="14.5" bestFit="1" customWidth="1"/>
    <col min="62" max="62" width="11.83203125" bestFit="1" customWidth="1"/>
    <col min="63" max="63" width="14.5" bestFit="1" customWidth="1"/>
    <col min="64" max="64" width="39.83203125" bestFit="1" customWidth="1"/>
    <col min="65" max="65" width="11" bestFit="1" customWidth="1"/>
    <col min="66" max="66" width="13.5" bestFit="1" customWidth="1"/>
    <col min="67" max="67" width="50.5" bestFit="1" customWidth="1"/>
    <col min="68" max="68" width="12" bestFit="1" customWidth="1"/>
    <col min="69" max="69" width="17.5" bestFit="1" customWidth="1"/>
    <col min="70" max="70" width="31.33203125" bestFit="1" customWidth="1"/>
    <col min="71" max="71" width="28.1640625" bestFit="1" customWidth="1"/>
    <col min="72" max="72" width="28.5" bestFit="1" customWidth="1"/>
    <col min="73" max="73" width="29.83203125" bestFit="1" customWidth="1"/>
    <col min="74" max="74" width="30.5" bestFit="1" customWidth="1"/>
    <col min="75" max="75" width="46.5" bestFit="1" customWidth="1"/>
    <col min="76" max="76" width="77" bestFit="1" customWidth="1"/>
    <col min="77" max="77" width="46.5" bestFit="1" customWidth="1"/>
    <col min="78" max="78" width="52.1640625" bestFit="1" customWidth="1"/>
    <col min="79" max="79" width="41.1640625" bestFit="1" customWidth="1"/>
    <col min="80" max="80" width="27.5" bestFit="1" customWidth="1"/>
    <col min="81" max="81" width="17.83203125" bestFit="1" customWidth="1"/>
    <col min="82" max="82" width="28.83203125" bestFit="1" customWidth="1"/>
    <col min="83" max="83" width="45.1640625" bestFit="1" customWidth="1"/>
    <col min="84" max="84" width="45.6640625" bestFit="1" customWidth="1"/>
    <col min="85" max="85" width="47.6640625" bestFit="1" customWidth="1"/>
    <col min="86" max="86" width="41.83203125" bestFit="1" customWidth="1"/>
    <col min="87" max="87" width="26" bestFit="1" customWidth="1"/>
    <col min="88" max="88" width="29.1640625" bestFit="1" customWidth="1"/>
    <col min="89" max="89" width="21.83203125" bestFit="1" customWidth="1"/>
    <col min="90" max="90" width="27.1640625" bestFit="1" customWidth="1"/>
    <col min="91" max="91" width="62.83203125" bestFit="1" customWidth="1"/>
    <col min="92" max="92" width="41.33203125" bestFit="1" customWidth="1"/>
    <col min="93" max="93" width="33.83203125" bestFit="1" customWidth="1"/>
    <col min="94" max="94" width="41.6640625" bestFit="1" customWidth="1"/>
    <col min="95" max="95" width="32.33203125" bestFit="1" customWidth="1"/>
    <col min="96" max="96" width="21.1640625" bestFit="1" customWidth="1"/>
    <col min="97" max="97" width="42.5" bestFit="1" customWidth="1"/>
    <col min="98" max="98" width="15.1640625" bestFit="1" customWidth="1"/>
    <col min="99" max="99" width="24.5" bestFit="1" customWidth="1"/>
    <col min="100" max="100" width="6" bestFit="1" customWidth="1"/>
    <col min="101" max="101" width="29.5" bestFit="1" customWidth="1"/>
    <col min="102" max="102" width="37.83203125" bestFit="1" customWidth="1"/>
    <col min="103" max="103" width="6.6640625" bestFit="1" customWidth="1"/>
    <col min="104" max="104" width="11.83203125" bestFit="1" customWidth="1"/>
  </cols>
  <sheetData>
    <row r="1" spans="1:3" x14ac:dyDescent="0.2">
      <c r="A1" s="170" t="s">
        <v>20</v>
      </c>
      <c r="B1" t="s">
        <v>1671</v>
      </c>
    </row>
    <row r="2" spans="1:3" ht="16" thickBot="1" x14ac:dyDescent="0.25"/>
    <row r="3" spans="1:3" ht="16" thickBot="1" x14ac:dyDescent="0.25">
      <c r="A3" s="170" t="s">
        <v>1451</v>
      </c>
      <c r="B3" s="318" t="s">
        <v>2073</v>
      </c>
      <c r="C3" s="319" t="s">
        <v>1670</v>
      </c>
    </row>
    <row r="4" spans="1:3" x14ac:dyDescent="0.2">
      <c r="A4" s="312" t="s">
        <v>2124</v>
      </c>
      <c r="B4" s="313">
        <v>132689.70000000001</v>
      </c>
      <c r="C4" s="314">
        <v>132689.70000000001</v>
      </c>
    </row>
    <row r="5" spans="1:3" x14ac:dyDescent="0.2">
      <c r="A5" s="287" t="s">
        <v>2123</v>
      </c>
      <c r="B5" s="315">
        <v>132689.70000000001</v>
      </c>
      <c r="C5" s="316">
        <v>132689.70000000001</v>
      </c>
    </row>
    <row r="6" spans="1:3" x14ac:dyDescent="0.2">
      <c r="A6" s="312" t="s">
        <v>1003</v>
      </c>
      <c r="B6" s="315">
        <v>231983.51799999998</v>
      </c>
      <c r="C6" s="316">
        <v>274753.51799999998</v>
      </c>
    </row>
    <row r="7" spans="1:3" x14ac:dyDescent="0.2">
      <c r="A7" s="287" t="s">
        <v>1002</v>
      </c>
      <c r="B7" s="315">
        <v>19500</v>
      </c>
      <c r="C7" s="316">
        <v>19500</v>
      </c>
    </row>
    <row r="8" spans="1:3" x14ac:dyDescent="0.2">
      <c r="A8" s="287" t="s">
        <v>994</v>
      </c>
      <c r="B8" s="315">
        <v>78000</v>
      </c>
      <c r="C8" s="316">
        <v>78000</v>
      </c>
    </row>
    <row r="9" spans="1:3" x14ac:dyDescent="0.2">
      <c r="A9" s="287" t="s">
        <v>995</v>
      </c>
      <c r="B9" s="315">
        <v>27298.518</v>
      </c>
      <c r="C9" s="316">
        <v>27298.518</v>
      </c>
    </row>
    <row r="10" spans="1:3" x14ac:dyDescent="0.2">
      <c r="A10" s="287" t="s">
        <v>2387</v>
      </c>
      <c r="B10" s="315">
        <v>85800</v>
      </c>
      <c r="C10" s="316">
        <v>85800</v>
      </c>
    </row>
    <row r="11" spans="1:3" x14ac:dyDescent="0.2">
      <c r="A11" s="287" t="s">
        <v>2420</v>
      </c>
      <c r="B11" s="315">
        <v>21385</v>
      </c>
      <c r="C11" s="316">
        <v>64155</v>
      </c>
    </row>
    <row r="12" spans="1:3" x14ac:dyDescent="0.2">
      <c r="A12" s="312" t="s">
        <v>1036</v>
      </c>
      <c r="B12" s="315">
        <v>29712317.626943447</v>
      </c>
      <c r="C12" s="316">
        <v>29712317.626943447</v>
      </c>
    </row>
    <row r="13" spans="1:3" x14ac:dyDescent="0.2">
      <c r="A13" s="287" t="s">
        <v>1031</v>
      </c>
      <c r="B13" s="315">
        <v>50000</v>
      </c>
      <c r="C13" s="316">
        <v>50000</v>
      </c>
    </row>
    <row r="14" spans="1:3" x14ac:dyDescent="0.2">
      <c r="A14" s="287" t="s">
        <v>1028</v>
      </c>
      <c r="B14" s="315">
        <v>4293438.2132399995</v>
      </c>
      <c r="C14" s="316">
        <v>4293438.2132399995</v>
      </c>
    </row>
    <row r="15" spans="1:3" x14ac:dyDescent="0.2">
      <c r="A15" s="287" t="s">
        <v>1029</v>
      </c>
      <c r="B15" s="315">
        <v>1020614.20045</v>
      </c>
      <c r="C15" s="316">
        <v>1020614.20045</v>
      </c>
    </row>
    <row r="16" spans="1:3" x14ac:dyDescent="0.2">
      <c r="A16" s="287" t="s">
        <v>1045</v>
      </c>
      <c r="B16" s="315">
        <v>249999.88030930597</v>
      </c>
      <c r="C16" s="316">
        <v>249999.88030930597</v>
      </c>
    </row>
    <row r="17" spans="1:3" x14ac:dyDescent="0.2">
      <c r="A17" s="287" t="s">
        <v>1032</v>
      </c>
      <c r="B17" s="315">
        <v>200000</v>
      </c>
      <c r="C17" s="316">
        <v>200000</v>
      </c>
    </row>
    <row r="18" spans="1:3" x14ac:dyDescent="0.2">
      <c r="A18" s="287" t="s">
        <v>1030</v>
      </c>
      <c r="B18" s="315">
        <v>475632.43194000004</v>
      </c>
      <c r="C18" s="316">
        <v>475632.43194000004</v>
      </c>
    </row>
    <row r="19" spans="1:3" x14ac:dyDescent="0.2">
      <c r="A19" s="287" t="s">
        <v>2424</v>
      </c>
      <c r="B19" s="315">
        <v>20199087.856517002</v>
      </c>
      <c r="C19" s="316">
        <v>20199087.856517002</v>
      </c>
    </row>
    <row r="20" spans="1:3" x14ac:dyDescent="0.2">
      <c r="A20" s="287" t="s">
        <v>2433</v>
      </c>
      <c r="B20" s="315">
        <v>340000</v>
      </c>
      <c r="C20" s="316">
        <v>340000</v>
      </c>
    </row>
    <row r="21" spans="1:3" x14ac:dyDescent="0.2">
      <c r="A21" s="287" t="s">
        <v>2434</v>
      </c>
      <c r="B21" s="315">
        <v>1800000</v>
      </c>
      <c r="C21" s="316">
        <v>1800000</v>
      </c>
    </row>
    <row r="22" spans="1:3" x14ac:dyDescent="0.2">
      <c r="A22" s="287" t="s">
        <v>2439</v>
      </c>
      <c r="B22" s="315">
        <v>645444.27059546113</v>
      </c>
      <c r="C22" s="316">
        <v>645444.27059546113</v>
      </c>
    </row>
    <row r="23" spans="1:3" x14ac:dyDescent="0.2">
      <c r="A23" s="287" t="s">
        <v>2428</v>
      </c>
      <c r="B23" s="315">
        <v>38725.955556955443</v>
      </c>
      <c r="C23" s="316">
        <v>38725.955556955443</v>
      </c>
    </row>
    <row r="24" spans="1:3" x14ac:dyDescent="0.2">
      <c r="A24" s="287" t="s">
        <v>2437</v>
      </c>
      <c r="B24" s="315">
        <v>399374.81833472446</v>
      </c>
      <c r="C24" s="316">
        <v>399374.81833472446</v>
      </c>
    </row>
    <row r="25" spans="1:3" x14ac:dyDescent="0.2">
      <c r="A25" s="312" t="s">
        <v>646</v>
      </c>
      <c r="B25" s="315">
        <v>650411.60941888927</v>
      </c>
      <c r="C25" s="316">
        <v>650411.60941888927</v>
      </c>
    </row>
    <row r="26" spans="1:3" x14ac:dyDescent="0.2">
      <c r="A26" s="287" t="s">
        <v>648</v>
      </c>
      <c r="B26" s="315">
        <v>650411.60941888927</v>
      </c>
      <c r="C26" s="316">
        <v>650411.60941888927</v>
      </c>
    </row>
    <row r="27" spans="1:3" x14ac:dyDescent="0.2">
      <c r="A27" s="312" t="s">
        <v>965</v>
      </c>
      <c r="B27" s="315">
        <v>262625</v>
      </c>
      <c r="C27" s="316">
        <v>262625</v>
      </c>
    </row>
    <row r="28" spans="1:3" x14ac:dyDescent="0.2">
      <c r="A28" s="287" t="s">
        <v>963</v>
      </c>
      <c r="B28" s="315">
        <v>11365</v>
      </c>
      <c r="C28" s="316">
        <v>11365</v>
      </c>
    </row>
    <row r="29" spans="1:3" x14ac:dyDescent="0.2">
      <c r="A29" s="287" t="s">
        <v>964</v>
      </c>
      <c r="B29" s="315">
        <v>207682</v>
      </c>
      <c r="C29" s="316">
        <v>207682</v>
      </c>
    </row>
    <row r="30" spans="1:3" x14ac:dyDescent="0.2">
      <c r="A30" s="287" t="s">
        <v>962</v>
      </c>
      <c r="B30" s="315">
        <v>15498</v>
      </c>
      <c r="C30" s="316">
        <v>15498</v>
      </c>
    </row>
    <row r="31" spans="1:3" x14ac:dyDescent="0.2">
      <c r="A31" s="287" t="s">
        <v>2402</v>
      </c>
      <c r="B31" s="315">
        <v>28080</v>
      </c>
      <c r="C31" s="316">
        <v>28080</v>
      </c>
    </row>
    <row r="32" spans="1:3" x14ac:dyDescent="0.2">
      <c r="A32" s="312" t="s">
        <v>1057</v>
      </c>
      <c r="B32" s="315">
        <v>92991.828132321389</v>
      </c>
      <c r="C32" s="316">
        <v>92991.828132321389</v>
      </c>
    </row>
    <row r="33" spans="1:3" x14ac:dyDescent="0.2">
      <c r="A33" s="287" t="s">
        <v>1055</v>
      </c>
      <c r="B33" s="315">
        <v>51662.126740178544</v>
      </c>
      <c r="C33" s="316">
        <v>51662.126740178544</v>
      </c>
    </row>
    <row r="34" spans="1:3" x14ac:dyDescent="0.2">
      <c r="A34" s="287" t="s">
        <v>1056</v>
      </c>
      <c r="B34" s="315">
        <v>41329.701392142837</v>
      </c>
      <c r="C34" s="316">
        <v>41329.701392142837</v>
      </c>
    </row>
    <row r="35" spans="1:3" x14ac:dyDescent="0.2">
      <c r="A35" s="312" t="s">
        <v>398</v>
      </c>
      <c r="B35" s="315">
        <v>8470773.5111188442</v>
      </c>
      <c r="C35" s="316">
        <v>8470773.5111188442</v>
      </c>
    </row>
    <row r="36" spans="1:3" x14ac:dyDescent="0.2">
      <c r="A36" s="287" t="s">
        <v>407</v>
      </c>
      <c r="B36" s="315">
        <v>304668.16352788213</v>
      </c>
      <c r="C36" s="316">
        <v>304668.16352788213</v>
      </c>
    </row>
    <row r="37" spans="1:3" x14ac:dyDescent="0.2">
      <c r="A37" s="287" t="s">
        <v>406</v>
      </c>
      <c r="B37" s="315">
        <v>1004543.2232206281</v>
      </c>
      <c r="C37" s="316">
        <v>1004543.2232206281</v>
      </c>
    </row>
    <row r="38" spans="1:3" x14ac:dyDescent="0.2">
      <c r="A38" s="287" t="s">
        <v>403</v>
      </c>
      <c r="B38" s="315">
        <v>22127.527426704983</v>
      </c>
      <c r="C38" s="316">
        <v>22127.527426704983</v>
      </c>
    </row>
    <row r="39" spans="1:3" x14ac:dyDescent="0.2">
      <c r="A39" s="287" t="s">
        <v>405</v>
      </c>
      <c r="B39" s="315">
        <v>13824.785115671781</v>
      </c>
      <c r="C39" s="316">
        <v>13824.785115671781</v>
      </c>
    </row>
    <row r="40" spans="1:3" x14ac:dyDescent="0.2">
      <c r="A40" s="287" t="s">
        <v>404</v>
      </c>
      <c r="B40" s="315">
        <v>18541.001034174518</v>
      </c>
      <c r="C40" s="316">
        <v>18541.001034174518</v>
      </c>
    </row>
    <row r="41" spans="1:3" x14ac:dyDescent="0.2">
      <c r="A41" s="287" t="s">
        <v>399</v>
      </c>
      <c r="B41" s="315">
        <v>224680.98011626204</v>
      </c>
      <c r="C41" s="316">
        <v>224680.98011626204</v>
      </c>
    </row>
    <row r="42" spans="1:3" x14ac:dyDescent="0.2">
      <c r="A42" s="287" t="s">
        <v>396</v>
      </c>
      <c r="B42" s="315">
        <v>476457.16174694191</v>
      </c>
      <c r="C42" s="316">
        <v>476457.16174694191</v>
      </c>
    </row>
    <row r="43" spans="1:3" x14ac:dyDescent="0.2">
      <c r="A43" s="287" t="s">
        <v>640</v>
      </c>
      <c r="B43" s="315">
        <v>5937230.668930578</v>
      </c>
      <c r="C43" s="316">
        <v>5937230.668930578</v>
      </c>
    </row>
    <row r="44" spans="1:3" x14ac:dyDescent="0.2">
      <c r="A44" s="287" t="s">
        <v>2199</v>
      </c>
      <c r="B44" s="315">
        <v>468700.00000000006</v>
      </c>
      <c r="C44" s="316">
        <v>468700.00000000006</v>
      </c>
    </row>
    <row r="45" spans="1:3" x14ac:dyDescent="0.2">
      <c r="A45" s="312" t="s">
        <v>942</v>
      </c>
      <c r="B45" s="315">
        <v>35390120</v>
      </c>
      <c r="C45" s="316">
        <v>35390120</v>
      </c>
    </row>
    <row r="46" spans="1:3" x14ac:dyDescent="0.2">
      <c r="A46" s="287" t="s">
        <v>1742</v>
      </c>
      <c r="B46" s="315">
        <v>35390120</v>
      </c>
      <c r="C46" s="316">
        <v>35390120</v>
      </c>
    </row>
    <row r="47" spans="1:3" x14ac:dyDescent="0.2">
      <c r="A47" s="312" t="s">
        <v>1876</v>
      </c>
      <c r="B47" s="315">
        <v>257500000</v>
      </c>
      <c r="C47" s="316">
        <v>257500000</v>
      </c>
    </row>
    <row r="48" spans="1:3" x14ac:dyDescent="0.2">
      <c r="A48" s="287" t="s">
        <v>1870</v>
      </c>
      <c r="B48" s="315">
        <v>257500000</v>
      </c>
      <c r="C48" s="316">
        <v>257500000</v>
      </c>
    </row>
    <row r="49" spans="1:3" x14ac:dyDescent="0.2">
      <c r="A49" s="312" t="s">
        <v>2208</v>
      </c>
      <c r="B49" s="315">
        <v>218000.00000000003</v>
      </c>
      <c r="C49" s="316">
        <v>218000.00000000003</v>
      </c>
    </row>
    <row r="50" spans="1:3" x14ac:dyDescent="0.2">
      <c r="A50" s="287" t="s">
        <v>2200</v>
      </c>
      <c r="B50" s="315">
        <v>218000.00000000003</v>
      </c>
      <c r="C50" s="316">
        <v>218000.00000000003</v>
      </c>
    </row>
    <row r="51" spans="1:3" x14ac:dyDescent="0.2">
      <c r="A51" s="312" t="s">
        <v>1065</v>
      </c>
      <c r="B51" s="315">
        <v>482373.9464238548</v>
      </c>
      <c r="C51" s="316">
        <v>464163.29885912035</v>
      </c>
    </row>
    <row r="52" spans="1:3" x14ac:dyDescent="0.2">
      <c r="A52" s="287" t="s">
        <v>1066</v>
      </c>
      <c r="B52" s="315">
        <v>24280.863419645928</v>
      </c>
      <c r="C52" s="316">
        <v>24280.863419645928</v>
      </c>
    </row>
    <row r="53" spans="1:3" x14ac:dyDescent="0.2">
      <c r="A53" s="287" t="s">
        <v>1070</v>
      </c>
      <c r="B53" s="315">
        <v>108104.96129815467</v>
      </c>
      <c r="C53" s="316">
        <v>108104.96129815467</v>
      </c>
    </row>
    <row r="54" spans="1:3" x14ac:dyDescent="0.2">
      <c r="A54" s="287" t="s">
        <v>1067</v>
      </c>
      <c r="B54" s="315">
        <v>20849.689175193322</v>
      </c>
      <c r="C54" s="316">
        <v>20849.689175193322</v>
      </c>
    </row>
    <row r="55" spans="1:3" x14ac:dyDescent="0.2">
      <c r="A55" s="287" t="s">
        <v>1077</v>
      </c>
      <c r="B55" s="315">
        <v>31600.631306229199</v>
      </c>
      <c r="C55" s="316">
        <v>31600.631306229199</v>
      </c>
    </row>
    <row r="56" spans="1:3" x14ac:dyDescent="0.2">
      <c r="A56" s="287" t="s">
        <v>1064</v>
      </c>
      <c r="B56" s="315">
        <v>54631.942694203331</v>
      </c>
      <c r="C56" s="316">
        <v>36421.29512946889</v>
      </c>
    </row>
    <row r="57" spans="1:3" x14ac:dyDescent="0.2">
      <c r="A57" s="287" t="s">
        <v>1068</v>
      </c>
      <c r="B57" s="315">
        <v>102212.33985895358</v>
      </c>
      <c r="C57" s="316">
        <v>102212.33985895358</v>
      </c>
    </row>
    <row r="58" spans="1:3" x14ac:dyDescent="0.2">
      <c r="A58" s="287" t="s">
        <v>1069</v>
      </c>
      <c r="B58" s="315">
        <v>140693.51867147477</v>
      </c>
      <c r="C58" s="316">
        <v>140693.51867147477</v>
      </c>
    </row>
    <row r="59" spans="1:3" x14ac:dyDescent="0.2">
      <c r="A59" s="312" t="s">
        <v>826</v>
      </c>
      <c r="B59" s="315">
        <v>21461538.46153846</v>
      </c>
      <c r="C59" s="316">
        <v>21461538.46153846</v>
      </c>
    </row>
    <row r="60" spans="1:3" x14ac:dyDescent="0.2">
      <c r="A60" s="287" t="s">
        <v>828</v>
      </c>
      <c r="B60" s="315">
        <v>3461538.461538461</v>
      </c>
      <c r="C60" s="316">
        <v>3461538.461538461</v>
      </c>
    </row>
    <row r="61" spans="1:3" x14ac:dyDescent="0.2">
      <c r="A61" s="287" t="s">
        <v>827</v>
      </c>
      <c r="B61" s="315">
        <v>18000000</v>
      </c>
      <c r="C61" s="316">
        <v>18000000</v>
      </c>
    </row>
    <row r="62" spans="1:3" x14ac:dyDescent="0.2">
      <c r="A62" s="312" t="s">
        <v>667</v>
      </c>
      <c r="B62" s="315">
        <v>172223.96542866362</v>
      </c>
      <c r="C62" s="316">
        <v>172223.96542866362</v>
      </c>
    </row>
    <row r="63" spans="1:3" x14ac:dyDescent="0.2">
      <c r="A63" s="287" t="s">
        <v>656</v>
      </c>
      <c r="B63" s="315">
        <v>172223.96542866362</v>
      </c>
      <c r="C63" s="316">
        <v>172223.96542866362</v>
      </c>
    </row>
    <row r="64" spans="1:3" x14ac:dyDescent="0.2">
      <c r="A64" s="312" t="s">
        <v>1840</v>
      </c>
      <c r="B64" s="315">
        <v>11963309.671245804</v>
      </c>
      <c r="C64" s="316">
        <v>63000000</v>
      </c>
    </row>
    <row r="65" spans="1:3" x14ac:dyDescent="0.2">
      <c r="A65" s="287" t="s">
        <v>1841</v>
      </c>
      <c r="B65" s="315">
        <v>11963309.671245804</v>
      </c>
      <c r="C65" s="316">
        <v>63000000</v>
      </c>
    </row>
    <row r="66" spans="1:3" x14ac:dyDescent="0.2">
      <c r="A66" s="312" t="s">
        <v>682</v>
      </c>
      <c r="B66" s="315">
        <v>2779555</v>
      </c>
      <c r="C66" s="316">
        <v>2779555</v>
      </c>
    </row>
    <row r="67" spans="1:3" x14ac:dyDescent="0.2">
      <c r="A67" s="287" t="s">
        <v>1092</v>
      </c>
      <c r="B67" s="315">
        <v>1823993</v>
      </c>
      <c r="C67" s="316">
        <v>1823993</v>
      </c>
    </row>
    <row r="68" spans="1:3" x14ac:dyDescent="0.2">
      <c r="A68" s="287" t="s">
        <v>959</v>
      </c>
      <c r="B68" s="315">
        <v>699940</v>
      </c>
      <c r="C68" s="316">
        <v>699940</v>
      </c>
    </row>
    <row r="69" spans="1:3" x14ac:dyDescent="0.2">
      <c r="A69" s="287" t="s">
        <v>952</v>
      </c>
      <c r="B69" s="315">
        <v>52819</v>
      </c>
      <c r="C69" s="316">
        <v>52819</v>
      </c>
    </row>
    <row r="70" spans="1:3" x14ac:dyDescent="0.2">
      <c r="A70" s="287" t="s">
        <v>951</v>
      </c>
      <c r="B70" s="315">
        <v>60000</v>
      </c>
      <c r="C70" s="316">
        <v>60000</v>
      </c>
    </row>
    <row r="71" spans="1:3" x14ac:dyDescent="0.2">
      <c r="A71" s="287" t="s">
        <v>944</v>
      </c>
      <c r="B71" s="315">
        <v>94303</v>
      </c>
      <c r="C71" s="316">
        <v>94303</v>
      </c>
    </row>
    <row r="72" spans="1:3" x14ac:dyDescent="0.2">
      <c r="A72" s="287" t="s">
        <v>956</v>
      </c>
      <c r="B72" s="315">
        <v>48500</v>
      </c>
      <c r="C72" s="316">
        <v>48500</v>
      </c>
    </row>
    <row r="73" spans="1:3" x14ac:dyDescent="0.2">
      <c r="A73" s="312" t="s">
        <v>663</v>
      </c>
      <c r="B73" s="315">
        <v>211022.64830646204</v>
      </c>
      <c r="C73" s="316">
        <v>211022.64830646204</v>
      </c>
    </row>
    <row r="74" spans="1:3" x14ac:dyDescent="0.2">
      <c r="A74" s="287" t="s">
        <v>654</v>
      </c>
      <c r="B74" s="315">
        <v>211022.64830646204</v>
      </c>
      <c r="C74" s="316">
        <v>211022.64830646204</v>
      </c>
    </row>
    <row r="75" spans="1:3" x14ac:dyDescent="0.2">
      <c r="A75" s="312" t="s">
        <v>1083</v>
      </c>
      <c r="B75" s="315">
        <v>54357710.825800002</v>
      </c>
      <c r="C75" s="316">
        <v>54357710.825800002</v>
      </c>
    </row>
    <row r="76" spans="1:3" x14ac:dyDescent="0.2">
      <c r="A76" s="287" t="s">
        <v>1082</v>
      </c>
      <c r="B76" s="315">
        <v>2430000</v>
      </c>
      <c r="C76" s="316">
        <v>2430000</v>
      </c>
    </row>
    <row r="77" spans="1:3" x14ac:dyDescent="0.2">
      <c r="A77" s="287" t="s">
        <v>2286</v>
      </c>
      <c r="B77" s="315">
        <v>4240138.8257999998</v>
      </c>
      <c r="C77" s="316">
        <v>4240138.8257999998</v>
      </c>
    </row>
    <row r="78" spans="1:3" x14ac:dyDescent="0.2">
      <c r="A78" s="287" t="s">
        <v>1084</v>
      </c>
      <c r="B78" s="315">
        <v>200000</v>
      </c>
      <c r="C78" s="316">
        <v>200000</v>
      </c>
    </row>
    <row r="79" spans="1:3" x14ac:dyDescent="0.2">
      <c r="A79" s="287" t="s">
        <v>2189</v>
      </c>
      <c r="B79" s="315">
        <v>6043000</v>
      </c>
      <c r="C79" s="316">
        <v>6043000</v>
      </c>
    </row>
    <row r="80" spans="1:3" x14ac:dyDescent="0.2">
      <c r="A80" s="287" t="s">
        <v>1081</v>
      </c>
      <c r="B80" s="315">
        <v>35000</v>
      </c>
      <c r="C80" s="316">
        <v>35000</v>
      </c>
    </row>
    <row r="81" spans="1:3" x14ac:dyDescent="0.2">
      <c r="A81" s="287" t="s">
        <v>825</v>
      </c>
      <c r="B81" s="315">
        <v>32737688</v>
      </c>
      <c r="C81" s="316">
        <v>32737688</v>
      </c>
    </row>
    <row r="82" spans="1:3" x14ac:dyDescent="0.2">
      <c r="A82" s="287" t="s">
        <v>2313</v>
      </c>
      <c r="B82" s="315">
        <v>8671884</v>
      </c>
      <c r="C82" s="316">
        <v>8671884</v>
      </c>
    </row>
    <row r="83" spans="1:3" x14ac:dyDescent="0.2">
      <c r="A83" s="312" t="s">
        <v>1050</v>
      </c>
      <c r="B83" s="315">
        <v>1761866.6666666667</v>
      </c>
      <c r="C83" s="316">
        <v>1761866.6666666667</v>
      </c>
    </row>
    <row r="84" spans="1:3" x14ac:dyDescent="0.2">
      <c r="A84" s="287" t="s">
        <v>1049</v>
      </c>
      <c r="B84" s="315">
        <v>1761866.6666666667</v>
      </c>
      <c r="C84" s="316">
        <v>1761866.6666666667</v>
      </c>
    </row>
    <row r="85" spans="1:3" x14ac:dyDescent="0.2">
      <c r="A85" s="312" t="s">
        <v>547</v>
      </c>
      <c r="B85" s="315">
        <v>17221945.499091744</v>
      </c>
      <c r="C85" s="316">
        <v>17221945.499091744</v>
      </c>
    </row>
    <row r="86" spans="1:3" x14ac:dyDescent="0.2">
      <c r="A86" s="287" t="s">
        <v>164</v>
      </c>
      <c r="B86" s="315">
        <v>1627012.5781373566</v>
      </c>
      <c r="C86" s="316">
        <v>1627012.5781373566</v>
      </c>
    </row>
    <row r="87" spans="1:3" x14ac:dyDescent="0.2">
      <c r="A87" s="287" t="s">
        <v>695</v>
      </c>
      <c r="B87" s="315">
        <v>15594932.920954388</v>
      </c>
      <c r="C87" s="316">
        <v>15594932.920954388</v>
      </c>
    </row>
    <row r="88" spans="1:3" x14ac:dyDescent="0.2">
      <c r="A88" s="312" t="s">
        <v>242</v>
      </c>
      <c r="B88" s="315">
        <v>853722.37</v>
      </c>
      <c r="C88" s="316">
        <v>853722.37</v>
      </c>
    </row>
    <row r="89" spans="1:3" x14ac:dyDescent="0.2">
      <c r="A89" s="287" t="s">
        <v>241</v>
      </c>
      <c r="B89" s="315">
        <v>853722.37</v>
      </c>
      <c r="C89" s="316">
        <v>853722.37</v>
      </c>
    </row>
    <row r="90" spans="1:3" x14ac:dyDescent="0.2">
      <c r="A90" s="312" t="s">
        <v>495</v>
      </c>
      <c r="B90" s="315">
        <v>53936177.410000004</v>
      </c>
      <c r="C90" s="316">
        <v>67976511.899999991</v>
      </c>
    </row>
    <row r="91" spans="1:3" x14ac:dyDescent="0.2">
      <c r="A91" s="287" t="s">
        <v>1894</v>
      </c>
      <c r="B91" s="315">
        <v>11384818.51</v>
      </c>
      <c r="C91" s="316">
        <v>25425153</v>
      </c>
    </row>
    <row r="92" spans="1:3" x14ac:dyDescent="0.2">
      <c r="A92" s="287" t="s">
        <v>1909</v>
      </c>
      <c r="B92" s="315">
        <v>2079615.75</v>
      </c>
      <c r="C92" s="316">
        <v>2079615.75</v>
      </c>
    </row>
    <row r="93" spans="1:3" x14ac:dyDescent="0.2">
      <c r="A93" s="287" t="s">
        <v>1905</v>
      </c>
      <c r="B93" s="315">
        <v>26018406.57</v>
      </c>
      <c r="C93" s="316">
        <v>26018406.57</v>
      </c>
    </row>
    <row r="94" spans="1:3" x14ac:dyDescent="0.2">
      <c r="A94" s="287" t="s">
        <v>1908</v>
      </c>
      <c r="B94" s="315">
        <v>14407586.699999999</v>
      </c>
      <c r="C94" s="316">
        <v>14407586.699999999</v>
      </c>
    </row>
    <row r="95" spans="1:3" x14ac:dyDescent="0.2">
      <c r="A95" s="287" t="s">
        <v>1918</v>
      </c>
      <c r="B95" s="315">
        <v>45749.88</v>
      </c>
      <c r="C95" s="316">
        <v>45749.88</v>
      </c>
    </row>
    <row r="96" spans="1:3" x14ac:dyDescent="0.2">
      <c r="A96" s="312" t="s">
        <v>105</v>
      </c>
      <c r="B96" s="315">
        <v>199912893.01362252</v>
      </c>
      <c r="C96" s="316">
        <v>199912893.01362252</v>
      </c>
    </row>
    <row r="97" spans="1:3" x14ac:dyDescent="0.2">
      <c r="A97" s="287" t="s">
        <v>2136</v>
      </c>
      <c r="B97" s="315">
        <v>70818016.077899992</v>
      </c>
      <c r="C97" s="316">
        <v>70818016.077899992</v>
      </c>
    </row>
    <row r="98" spans="1:3" x14ac:dyDescent="0.2">
      <c r="A98" s="287" t="s">
        <v>169</v>
      </c>
      <c r="B98" s="315">
        <v>591795.26</v>
      </c>
      <c r="C98" s="316">
        <v>591795.26</v>
      </c>
    </row>
    <row r="99" spans="1:3" x14ac:dyDescent="0.2">
      <c r="A99" s="287" t="s">
        <v>2143</v>
      </c>
      <c r="B99" s="315">
        <v>315394.58106</v>
      </c>
      <c r="C99" s="316">
        <v>315394.58106</v>
      </c>
    </row>
    <row r="100" spans="1:3" x14ac:dyDescent="0.2">
      <c r="A100" s="287" t="s">
        <v>536</v>
      </c>
      <c r="B100" s="315">
        <v>100000</v>
      </c>
      <c r="C100" s="316">
        <v>100000</v>
      </c>
    </row>
    <row r="101" spans="1:3" x14ac:dyDescent="0.2">
      <c r="A101" s="287" t="s">
        <v>176</v>
      </c>
      <c r="B101" s="315">
        <v>800380.42</v>
      </c>
      <c r="C101" s="316">
        <v>800380.42</v>
      </c>
    </row>
    <row r="102" spans="1:3" x14ac:dyDescent="0.2">
      <c r="A102" s="287" t="s">
        <v>175</v>
      </c>
      <c r="B102" s="315">
        <v>45652777.200000003</v>
      </c>
      <c r="C102" s="316">
        <v>45652777.200000003</v>
      </c>
    </row>
    <row r="103" spans="1:3" x14ac:dyDescent="0.2">
      <c r="A103" s="287" t="s">
        <v>1960</v>
      </c>
      <c r="B103" s="315">
        <v>8973950.9530803766</v>
      </c>
      <c r="C103" s="316">
        <v>8973950.9530803766</v>
      </c>
    </row>
    <row r="104" spans="1:3" x14ac:dyDescent="0.2">
      <c r="A104" s="287" t="s">
        <v>166</v>
      </c>
      <c r="B104" s="315">
        <v>72660578.521582142</v>
      </c>
      <c r="C104" s="316">
        <v>72660578.521582142</v>
      </c>
    </row>
    <row r="105" spans="1:3" x14ac:dyDescent="0.2">
      <c r="A105" s="312" t="s">
        <v>1822</v>
      </c>
      <c r="B105" s="315">
        <v>9553266.3399999999</v>
      </c>
      <c r="C105" s="316">
        <v>9553266.3399999999</v>
      </c>
    </row>
    <row r="106" spans="1:3" x14ac:dyDescent="0.2">
      <c r="A106" s="287" t="s">
        <v>1817</v>
      </c>
      <c r="B106" s="315">
        <v>9553266.3399999999</v>
      </c>
      <c r="C106" s="316">
        <v>9553266.3399999999</v>
      </c>
    </row>
    <row r="107" spans="1:3" x14ac:dyDescent="0.2">
      <c r="A107" s="312" t="s">
        <v>1940</v>
      </c>
      <c r="B107" s="315">
        <v>124493051.06</v>
      </c>
      <c r="C107" s="316">
        <v>124493051.06</v>
      </c>
    </row>
    <row r="108" spans="1:3" x14ac:dyDescent="0.2">
      <c r="A108" s="287" t="s">
        <v>1939</v>
      </c>
      <c r="B108" s="315">
        <v>124493051.06</v>
      </c>
      <c r="C108" s="316">
        <v>124493051.06</v>
      </c>
    </row>
    <row r="109" spans="1:3" x14ac:dyDescent="0.2">
      <c r="A109" s="312" t="s">
        <v>343</v>
      </c>
      <c r="B109" s="315">
        <v>12556589.904750515</v>
      </c>
      <c r="C109" s="316">
        <v>12556589.904750515</v>
      </c>
    </row>
    <row r="110" spans="1:3" x14ac:dyDescent="0.2">
      <c r="A110" s="287" t="s">
        <v>341</v>
      </c>
      <c r="B110" s="315">
        <v>10539073.854996424</v>
      </c>
      <c r="C110" s="316">
        <v>10539073.854996424</v>
      </c>
    </row>
    <row r="111" spans="1:3" x14ac:dyDescent="0.2">
      <c r="A111" s="287" t="s">
        <v>344</v>
      </c>
      <c r="B111" s="315">
        <v>2017516.0497540913</v>
      </c>
      <c r="C111" s="316">
        <v>2017516.0497540913</v>
      </c>
    </row>
    <row r="112" spans="1:3" x14ac:dyDescent="0.2">
      <c r="A112" s="312" t="s">
        <v>247</v>
      </c>
      <c r="B112" s="315">
        <v>24081716.457724288</v>
      </c>
      <c r="C112" s="316">
        <v>24081716.457724288</v>
      </c>
    </row>
    <row r="113" spans="1:3" x14ac:dyDescent="0.2">
      <c r="A113" s="287" t="s">
        <v>248</v>
      </c>
      <c r="B113" s="315">
        <v>431197.93877041503</v>
      </c>
      <c r="C113" s="316">
        <v>431197.93877041503</v>
      </c>
    </row>
    <row r="114" spans="1:3" x14ac:dyDescent="0.2">
      <c r="A114" s="287" t="s">
        <v>2204</v>
      </c>
      <c r="B114" s="315">
        <v>130800.00000000001</v>
      </c>
      <c r="C114" s="316">
        <v>130800.00000000001</v>
      </c>
    </row>
    <row r="115" spans="1:3" x14ac:dyDescent="0.2">
      <c r="A115" s="287" t="s">
        <v>2187</v>
      </c>
      <c r="B115" s="315">
        <v>9265000</v>
      </c>
      <c r="C115" s="316">
        <v>9265000</v>
      </c>
    </row>
    <row r="116" spans="1:3" x14ac:dyDescent="0.2">
      <c r="A116" s="287" t="s">
        <v>532</v>
      </c>
      <c r="B116" s="315">
        <v>200000</v>
      </c>
      <c r="C116" s="316">
        <v>200000</v>
      </c>
    </row>
    <row r="117" spans="1:3" x14ac:dyDescent="0.2">
      <c r="A117" s="287" t="s">
        <v>2203</v>
      </c>
      <c r="B117" s="315">
        <v>382740.42000000004</v>
      </c>
      <c r="C117" s="316">
        <v>382740.42</v>
      </c>
    </row>
    <row r="118" spans="1:3" x14ac:dyDescent="0.2">
      <c r="A118" s="287" t="s">
        <v>672</v>
      </c>
      <c r="B118" s="315">
        <v>678549.67770902533</v>
      </c>
      <c r="C118" s="316">
        <v>678549.67770902533</v>
      </c>
    </row>
    <row r="119" spans="1:3" x14ac:dyDescent="0.2">
      <c r="A119" s="287" t="s">
        <v>941</v>
      </c>
      <c r="B119" s="315">
        <v>970100.00000000012</v>
      </c>
      <c r="C119" s="316">
        <v>970100.00000000012</v>
      </c>
    </row>
    <row r="120" spans="1:3" x14ac:dyDescent="0.2">
      <c r="A120" s="287" t="s">
        <v>261</v>
      </c>
      <c r="B120" s="315">
        <v>4292260.32</v>
      </c>
      <c r="C120" s="316">
        <v>4292260.32</v>
      </c>
    </row>
    <row r="121" spans="1:3" x14ac:dyDescent="0.2">
      <c r="A121" s="287" t="s">
        <v>254</v>
      </c>
      <c r="B121" s="315">
        <v>101068.10124484875</v>
      </c>
      <c r="C121" s="316">
        <v>101068.10124484875</v>
      </c>
    </row>
    <row r="122" spans="1:3" x14ac:dyDescent="0.2">
      <c r="A122" s="287" t="s">
        <v>2188</v>
      </c>
      <c r="B122" s="315">
        <v>7630000</v>
      </c>
      <c r="C122" s="316">
        <v>7630000</v>
      </c>
    </row>
    <row r="123" spans="1:3" x14ac:dyDescent="0.2">
      <c r="A123" s="312" t="s">
        <v>124</v>
      </c>
      <c r="B123" s="315">
        <v>149539097.44171152</v>
      </c>
      <c r="C123" s="316">
        <v>148916430.30961153</v>
      </c>
    </row>
    <row r="124" spans="1:3" x14ac:dyDescent="0.2">
      <c r="A124" s="287" t="s">
        <v>612</v>
      </c>
      <c r="B124" s="315">
        <v>51662.126740178552</v>
      </c>
      <c r="C124" s="316">
        <v>51662.126740178552</v>
      </c>
    </row>
    <row r="125" spans="1:3" x14ac:dyDescent="0.2">
      <c r="A125" s="287" t="s">
        <v>613</v>
      </c>
      <c r="B125" s="315">
        <v>197233.54105551704</v>
      </c>
      <c r="C125" s="316">
        <v>197233.54105551704</v>
      </c>
    </row>
    <row r="126" spans="1:3" x14ac:dyDescent="0.2">
      <c r="A126" s="287" t="s">
        <v>606</v>
      </c>
      <c r="B126" s="315">
        <v>3125763.4254590906</v>
      </c>
      <c r="C126" s="316">
        <v>3125763.4254590906</v>
      </c>
    </row>
    <row r="127" spans="1:3" x14ac:dyDescent="0.2">
      <c r="A127" s="287" t="s">
        <v>472</v>
      </c>
      <c r="B127" s="315">
        <v>112889184</v>
      </c>
      <c r="C127" s="316">
        <v>112889184</v>
      </c>
    </row>
    <row r="128" spans="1:3" x14ac:dyDescent="0.2">
      <c r="A128" s="287" t="s">
        <v>609</v>
      </c>
      <c r="B128" s="315">
        <v>14084838.527336443</v>
      </c>
      <c r="C128" s="316">
        <v>14084838.527336443</v>
      </c>
    </row>
    <row r="129" spans="1:3" x14ac:dyDescent="0.2">
      <c r="A129" s="287" t="s">
        <v>616</v>
      </c>
      <c r="B129" s="315">
        <v>7762073.3812609222</v>
      </c>
      <c r="C129" s="316">
        <v>7762073.3812609222</v>
      </c>
    </row>
    <row r="130" spans="1:3" x14ac:dyDescent="0.2">
      <c r="A130" s="287" t="s">
        <v>608</v>
      </c>
      <c r="B130" s="315">
        <v>791847.7862475951</v>
      </c>
      <c r="C130" s="316">
        <v>791847.7862475951</v>
      </c>
    </row>
    <row r="131" spans="1:3" x14ac:dyDescent="0.2">
      <c r="A131" s="287" t="s">
        <v>620</v>
      </c>
      <c r="B131" s="315">
        <v>182883.92866023208</v>
      </c>
      <c r="C131" s="316">
        <v>182883.92866023208</v>
      </c>
    </row>
    <row r="132" spans="1:3" x14ac:dyDescent="0.2">
      <c r="A132" s="287" t="s">
        <v>619</v>
      </c>
      <c r="B132" s="315">
        <v>182883.92866023208</v>
      </c>
      <c r="C132" s="316">
        <v>182883.92866023208</v>
      </c>
    </row>
    <row r="133" spans="1:3" x14ac:dyDescent="0.2">
      <c r="A133" s="287" t="s">
        <v>618</v>
      </c>
      <c r="B133" s="315">
        <v>182883.92866023208</v>
      </c>
      <c r="C133" s="316">
        <v>182883.92866023208</v>
      </c>
    </row>
    <row r="134" spans="1:3" x14ac:dyDescent="0.2">
      <c r="A134" s="287" t="s">
        <v>635</v>
      </c>
      <c r="B134" s="315">
        <v>182883.92866023208</v>
      </c>
      <c r="C134" s="316">
        <v>182883.92866023208</v>
      </c>
    </row>
    <row r="135" spans="1:3" x14ac:dyDescent="0.2">
      <c r="A135" s="287" t="s">
        <v>607</v>
      </c>
      <c r="B135" s="315">
        <v>4479399.1080500754</v>
      </c>
      <c r="C135" s="316">
        <v>4479399.1080500754</v>
      </c>
    </row>
    <row r="136" spans="1:3" x14ac:dyDescent="0.2">
      <c r="A136" s="287" t="s">
        <v>615</v>
      </c>
      <c r="B136" s="315">
        <v>1319607.399908623</v>
      </c>
      <c r="C136" s="316">
        <v>1319607.399908623</v>
      </c>
    </row>
    <row r="137" spans="1:3" x14ac:dyDescent="0.2">
      <c r="A137" s="287" t="s">
        <v>610</v>
      </c>
      <c r="B137" s="315">
        <v>2462317.332747465</v>
      </c>
      <c r="C137" s="316">
        <v>2462317.332747465</v>
      </c>
    </row>
    <row r="138" spans="1:3" x14ac:dyDescent="0.2">
      <c r="A138" s="287" t="s">
        <v>362</v>
      </c>
      <c r="B138" s="315">
        <v>1643635.0982646428</v>
      </c>
      <c r="C138" s="316">
        <v>1020967.9661646427</v>
      </c>
    </row>
    <row r="139" spans="1:3" x14ac:dyDescent="0.2">
      <c r="A139" s="312" t="s">
        <v>141</v>
      </c>
      <c r="B139" s="315">
        <v>93074297.077920958</v>
      </c>
      <c r="C139" s="316">
        <v>242957689.35792097</v>
      </c>
    </row>
    <row r="140" spans="1:3" x14ac:dyDescent="0.2">
      <c r="A140" s="287" t="s">
        <v>1858</v>
      </c>
      <c r="B140" s="315">
        <v>66687494.799999997</v>
      </c>
      <c r="C140" s="316">
        <v>216734359.16999999</v>
      </c>
    </row>
    <row r="141" spans="1:3" x14ac:dyDescent="0.2">
      <c r="A141" s="287" t="s">
        <v>1902</v>
      </c>
      <c r="B141" s="315">
        <v>2858998.68</v>
      </c>
      <c r="C141" s="316">
        <v>2858998.68</v>
      </c>
    </row>
    <row r="142" spans="1:3" x14ac:dyDescent="0.2">
      <c r="A142" s="287" t="s">
        <v>1867</v>
      </c>
      <c r="B142" s="315">
        <v>846092.29</v>
      </c>
      <c r="C142" s="316">
        <v>500000</v>
      </c>
    </row>
    <row r="143" spans="1:3" x14ac:dyDescent="0.2">
      <c r="A143" s="287" t="s">
        <v>339</v>
      </c>
      <c r="B143" s="315">
        <v>12347738.387284342</v>
      </c>
      <c r="C143" s="316">
        <v>12347738.387284342</v>
      </c>
    </row>
    <row r="144" spans="1:3" x14ac:dyDescent="0.2">
      <c r="A144" s="287" t="s">
        <v>1880</v>
      </c>
      <c r="B144" s="315">
        <v>283914.21000000002</v>
      </c>
      <c r="C144" s="316">
        <v>283914.21000000002</v>
      </c>
    </row>
    <row r="145" spans="1:3" x14ac:dyDescent="0.2">
      <c r="A145" s="287" t="s">
        <v>1862</v>
      </c>
      <c r="B145" s="315">
        <v>117379.8</v>
      </c>
      <c r="C145" s="316">
        <v>300000</v>
      </c>
    </row>
    <row r="146" spans="1:3" x14ac:dyDescent="0.2">
      <c r="A146" s="287" t="s">
        <v>820</v>
      </c>
      <c r="B146" s="315">
        <v>9932678.9106366243</v>
      </c>
      <c r="C146" s="316">
        <v>9932678.9106366243</v>
      </c>
    </row>
    <row r="147" spans="1:3" x14ac:dyDescent="0.2">
      <c r="A147" s="312" t="s">
        <v>172</v>
      </c>
      <c r="B147" s="315">
        <v>39903656.909312963</v>
      </c>
      <c r="C147" s="316">
        <v>36139104.627492964</v>
      </c>
    </row>
    <row r="148" spans="1:3" x14ac:dyDescent="0.2">
      <c r="A148" s="287" t="s">
        <v>639</v>
      </c>
      <c r="B148" s="315">
        <v>960456.49800000014</v>
      </c>
      <c r="C148" s="316">
        <v>1600760.83</v>
      </c>
    </row>
    <row r="149" spans="1:3" x14ac:dyDescent="0.2">
      <c r="A149" s="287" t="s">
        <v>1854</v>
      </c>
      <c r="B149" s="315">
        <v>1157322.1010580384</v>
      </c>
      <c r="C149" s="316">
        <v>1157322.1010580384</v>
      </c>
    </row>
    <row r="150" spans="1:3" x14ac:dyDescent="0.2">
      <c r="A150" s="287" t="s">
        <v>2160</v>
      </c>
      <c r="B150" s="315">
        <v>749517.60936000012</v>
      </c>
      <c r="C150" s="316">
        <v>749517.60936</v>
      </c>
    </row>
    <row r="151" spans="1:3" x14ac:dyDescent="0.2">
      <c r="A151" s="287" t="s">
        <v>803</v>
      </c>
      <c r="B151" s="315">
        <v>2207167.1477324464</v>
      </c>
      <c r="C151" s="316">
        <v>2207167.1477324464</v>
      </c>
    </row>
    <row r="152" spans="1:3" x14ac:dyDescent="0.2">
      <c r="A152" s="287" t="s">
        <v>804</v>
      </c>
      <c r="B152" s="315">
        <v>8817877.9499999993</v>
      </c>
      <c r="C152" s="316">
        <v>8817877.9499999993</v>
      </c>
    </row>
    <row r="153" spans="1:3" x14ac:dyDescent="0.2">
      <c r="A153" s="287" t="s">
        <v>171</v>
      </c>
      <c r="B153" s="315">
        <v>16286636.066552581</v>
      </c>
      <c r="C153" s="316">
        <v>11881779.452732582</v>
      </c>
    </row>
    <row r="154" spans="1:3" x14ac:dyDescent="0.2">
      <c r="A154" s="287" t="s">
        <v>1855</v>
      </c>
      <c r="B154" s="315">
        <v>5210028.1661999999</v>
      </c>
      <c r="C154" s="316">
        <v>5210028.1661999999</v>
      </c>
    </row>
    <row r="155" spans="1:3" x14ac:dyDescent="0.2">
      <c r="A155" s="287" t="s">
        <v>1856</v>
      </c>
      <c r="B155" s="315">
        <v>2622672.85</v>
      </c>
      <c r="C155" s="316">
        <v>2622672.85</v>
      </c>
    </row>
    <row r="156" spans="1:3" x14ac:dyDescent="0.2">
      <c r="A156" s="287" t="s">
        <v>2153</v>
      </c>
      <c r="B156" s="315">
        <v>376036.42050000001</v>
      </c>
      <c r="C156" s="316">
        <v>376036.42050000001</v>
      </c>
    </row>
    <row r="157" spans="1:3" x14ac:dyDescent="0.2">
      <c r="A157" s="287" t="s">
        <v>802</v>
      </c>
      <c r="B157" s="315">
        <v>1515942.0999098977</v>
      </c>
      <c r="C157" s="316">
        <v>1515942.0999098977</v>
      </c>
    </row>
    <row r="158" spans="1:3" x14ac:dyDescent="0.2">
      <c r="A158" s="312" t="s">
        <v>1898</v>
      </c>
      <c r="B158" s="315">
        <v>659384.34264000005</v>
      </c>
      <c r="C158" s="316">
        <v>659384.34264000005</v>
      </c>
    </row>
    <row r="159" spans="1:3" x14ac:dyDescent="0.2">
      <c r="A159" s="287" t="s">
        <v>1915</v>
      </c>
      <c r="B159" s="315">
        <v>102397.99</v>
      </c>
      <c r="C159" s="316">
        <v>102397.99</v>
      </c>
    </row>
    <row r="160" spans="1:3" x14ac:dyDescent="0.2">
      <c r="A160" s="287" t="s">
        <v>1897</v>
      </c>
      <c r="B160" s="315">
        <v>502570.52</v>
      </c>
      <c r="C160" s="316">
        <v>502570.52</v>
      </c>
    </row>
    <row r="161" spans="1:3" x14ac:dyDescent="0.2">
      <c r="A161" s="287" t="s">
        <v>2331</v>
      </c>
      <c r="B161" s="315">
        <v>54415.832640000001</v>
      </c>
      <c r="C161" s="316">
        <v>54415.832640000001</v>
      </c>
    </row>
    <row r="162" spans="1:3" x14ac:dyDescent="0.2">
      <c r="A162" s="312" t="s">
        <v>1925</v>
      </c>
      <c r="B162" s="315">
        <v>2099958</v>
      </c>
      <c r="C162" s="316">
        <v>2099958</v>
      </c>
    </row>
    <row r="163" spans="1:3" x14ac:dyDescent="0.2">
      <c r="A163" s="287" t="s">
        <v>1922</v>
      </c>
      <c r="B163" s="315">
        <v>2099958</v>
      </c>
      <c r="C163" s="316">
        <v>2099958</v>
      </c>
    </row>
    <row r="164" spans="1:3" x14ac:dyDescent="0.2">
      <c r="A164" s="312" t="s">
        <v>1930</v>
      </c>
      <c r="B164" s="315">
        <v>2205799.62</v>
      </c>
      <c r="C164" s="316">
        <v>2205799.62</v>
      </c>
    </row>
    <row r="165" spans="1:3" x14ac:dyDescent="0.2">
      <c r="A165" s="287" t="s">
        <v>1929</v>
      </c>
      <c r="B165" s="315">
        <v>2205799.62</v>
      </c>
      <c r="C165" s="316">
        <v>2205799.62</v>
      </c>
    </row>
    <row r="166" spans="1:3" x14ac:dyDescent="0.2">
      <c r="A166" s="312" t="s">
        <v>643</v>
      </c>
      <c r="B166" s="315">
        <v>590692.4340079031</v>
      </c>
      <c r="C166" s="316">
        <v>590692.4340079031</v>
      </c>
    </row>
    <row r="167" spans="1:3" x14ac:dyDescent="0.2">
      <c r="A167" s="287" t="s">
        <v>642</v>
      </c>
      <c r="B167" s="315">
        <v>590692.4340079031</v>
      </c>
      <c r="C167" s="316">
        <v>590692.4340079031</v>
      </c>
    </row>
    <row r="168" spans="1:3" x14ac:dyDescent="0.2">
      <c r="A168" s="312" t="s">
        <v>657</v>
      </c>
      <c r="B168" s="315">
        <v>758876.41458161536</v>
      </c>
      <c r="C168" s="316">
        <v>758876.41458161536</v>
      </c>
    </row>
    <row r="169" spans="1:3" x14ac:dyDescent="0.2">
      <c r="A169" s="287" t="s">
        <v>651</v>
      </c>
      <c r="B169" s="315">
        <v>758876.41458161536</v>
      </c>
      <c r="C169" s="316">
        <v>758876.41458161536</v>
      </c>
    </row>
    <row r="170" spans="1:3" x14ac:dyDescent="0.2">
      <c r="A170" s="312" t="s">
        <v>540</v>
      </c>
      <c r="B170" s="315">
        <v>120000</v>
      </c>
      <c r="C170" s="316">
        <v>120000</v>
      </c>
    </row>
    <row r="171" spans="1:3" x14ac:dyDescent="0.2">
      <c r="A171" s="287" t="s">
        <v>539</v>
      </c>
      <c r="B171" s="315">
        <v>120000</v>
      </c>
      <c r="C171" s="316">
        <v>120000</v>
      </c>
    </row>
    <row r="172" spans="1:3" x14ac:dyDescent="0.2">
      <c r="A172" s="312" t="s">
        <v>440</v>
      </c>
      <c r="B172" s="315">
        <v>150000</v>
      </c>
      <c r="C172" s="316">
        <v>150000</v>
      </c>
    </row>
    <row r="173" spans="1:3" x14ac:dyDescent="0.2">
      <c r="A173" s="287" t="s">
        <v>438</v>
      </c>
      <c r="B173" s="315">
        <v>150000</v>
      </c>
      <c r="C173" s="316">
        <v>150000</v>
      </c>
    </row>
    <row r="174" spans="1:3" x14ac:dyDescent="0.2">
      <c r="A174" s="312" t="s">
        <v>665</v>
      </c>
      <c r="B174" s="315">
        <v>191392.66130273131</v>
      </c>
      <c r="C174" s="316">
        <v>191392.66130273131</v>
      </c>
    </row>
    <row r="175" spans="1:3" x14ac:dyDescent="0.2">
      <c r="A175" s="287" t="s">
        <v>655</v>
      </c>
      <c r="B175" s="315">
        <v>191392.66130273131</v>
      </c>
      <c r="C175" s="316">
        <v>191392.66130273131</v>
      </c>
    </row>
    <row r="176" spans="1:3" x14ac:dyDescent="0.2">
      <c r="A176" s="312" t="s">
        <v>131</v>
      </c>
      <c r="B176" s="315">
        <v>1255150816.9730484</v>
      </c>
      <c r="C176" s="316">
        <v>1337119158.3457778</v>
      </c>
    </row>
    <row r="177" spans="1:3" x14ac:dyDescent="0.2">
      <c r="A177" s="287" t="s">
        <v>234</v>
      </c>
      <c r="B177" s="315">
        <v>65869.211593727654</v>
      </c>
      <c r="C177" s="316">
        <v>65869.211593727654</v>
      </c>
    </row>
    <row r="178" spans="1:3" x14ac:dyDescent="0.2">
      <c r="A178" s="287" t="s">
        <v>743</v>
      </c>
      <c r="B178" s="315">
        <v>11018075.135739809</v>
      </c>
      <c r="C178" s="316">
        <v>11018075.135739809</v>
      </c>
    </row>
    <row r="179" spans="1:3" x14ac:dyDescent="0.2">
      <c r="A179" s="287" t="s">
        <v>215</v>
      </c>
      <c r="B179" s="315">
        <v>1618315.6</v>
      </c>
      <c r="C179" s="316">
        <v>3918947.4068411426</v>
      </c>
    </row>
    <row r="180" spans="1:3" x14ac:dyDescent="0.2">
      <c r="A180" s="287" t="s">
        <v>744</v>
      </c>
      <c r="B180" s="315">
        <v>33192177.744811736</v>
      </c>
      <c r="C180" s="316">
        <v>33192177.744811736</v>
      </c>
    </row>
    <row r="181" spans="1:3" x14ac:dyDescent="0.2">
      <c r="A181" s="287" t="s">
        <v>742</v>
      </c>
      <c r="B181" s="315">
        <v>21972607.673062816</v>
      </c>
      <c r="C181" s="316">
        <v>21972607.673062816</v>
      </c>
    </row>
    <row r="182" spans="1:3" x14ac:dyDescent="0.2">
      <c r="A182" s="287" t="s">
        <v>741</v>
      </c>
      <c r="B182" s="315">
        <v>26293504.31684288</v>
      </c>
      <c r="C182" s="316">
        <v>26293504.31684288</v>
      </c>
    </row>
    <row r="183" spans="1:3" x14ac:dyDescent="0.2">
      <c r="A183" s="287" t="s">
        <v>740</v>
      </c>
      <c r="B183" s="315">
        <v>30473279.039964929</v>
      </c>
      <c r="C183" s="316">
        <v>30473279.039964929</v>
      </c>
    </row>
    <row r="184" spans="1:3" x14ac:dyDescent="0.2">
      <c r="A184" s="287" t="s">
        <v>232</v>
      </c>
      <c r="B184" s="315">
        <v>245911.72328324988</v>
      </c>
      <c r="C184" s="316">
        <v>245911.72328324988</v>
      </c>
    </row>
    <row r="185" spans="1:3" x14ac:dyDescent="0.2">
      <c r="A185" s="287" t="s">
        <v>216</v>
      </c>
      <c r="B185" s="315">
        <v>11723400</v>
      </c>
      <c r="C185" s="316">
        <v>12390874.677483106</v>
      </c>
    </row>
    <row r="186" spans="1:3" x14ac:dyDescent="0.2">
      <c r="A186" s="287" t="s">
        <v>224</v>
      </c>
      <c r="B186" s="315">
        <v>8435309.9988800008</v>
      </c>
      <c r="C186" s="316">
        <v>23884758.644639228</v>
      </c>
    </row>
    <row r="187" spans="1:3" x14ac:dyDescent="0.2">
      <c r="A187" s="287" t="s">
        <v>746</v>
      </c>
      <c r="B187" s="315">
        <v>12469462.954978714</v>
      </c>
      <c r="C187" s="316">
        <v>12469462.954978714</v>
      </c>
    </row>
    <row r="188" spans="1:3" x14ac:dyDescent="0.2">
      <c r="A188" s="287" t="s">
        <v>233</v>
      </c>
      <c r="B188" s="315">
        <v>87825.615458303539</v>
      </c>
      <c r="C188" s="316">
        <v>87825.615458303539</v>
      </c>
    </row>
    <row r="189" spans="1:3" x14ac:dyDescent="0.2">
      <c r="A189" s="287" t="s">
        <v>229</v>
      </c>
      <c r="B189" s="315">
        <v>698260.96126863698</v>
      </c>
      <c r="C189" s="316">
        <v>698260.96126863698</v>
      </c>
    </row>
    <row r="190" spans="1:3" x14ac:dyDescent="0.2">
      <c r="A190" s="287" t="s">
        <v>220</v>
      </c>
      <c r="B190" s="315">
        <v>162143784.00720185</v>
      </c>
      <c r="C190" s="316">
        <v>162143784.00720185</v>
      </c>
    </row>
    <row r="191" spans="1:3" x14ac:dyDescent="0.2">
      <c r="A191" s="287" t="s">
        <v>209</v>
      </c>
      <c r="B191" s="315">
        <v>1284010.4980003976</v>
      </c>
      <c r="C191" s="316">
        <v>1284010.4980003976</v>
      </c>
    </row>
    <row r="192" spans="1:3" x14ac:dyDescent="0.2">
      <c r="A192" s="287" t="s">
        <v>726</v>
      </c>
      <c r="B192" s="315">
        <v>77493.190110267824</v>
      </c>
      <c r="C192" s="316">
        <v>77493.190110267824</v>
      </c>
    </row>
    <row r="193" spans="1:3" x14ac:dyDescent="0.2">
      <c r="A193" s="287" t="s">
        <v>214</v>
      </c>
      <c r="B193" s="315">
        <v>9229470.0340199992</v>
      </c>
      <c r="C193" s="316">
        <v>27791694.789219692</v>
      </c>
    </row>
    <row r="194" spans="1:3" x14ac:dyDescent="0.2">
      <c r="A194" s="287" t="s">
        <v>2079</v>
      </c>
      <c r="B194" s="315">
        <v>16780.472948804403</v>
      </c>
      <c r="C194" s="316">
        <v>16780.472948804403</v>
      </c>
    </row>
    <row r="195" spans="1:3" x14ac:dyDescent="0.2">
      <c r="A195" s="287" t="s">
        <v>731</v>
      </c>
      <c r="B195" s="315">
        <v>6576685.6439085538</v>
      </c>
      <c r="C195" s="316">
        <v>6576685.6439085538</v>
      </c>
    </row>
    <row r="196" spans="1:3" x14ac:dyDescent="0.2">
      <c r="A196" s="287" t="s">
        <v>739</v>
      </c>
      <c r="B196" s="315">
        <v>21734285.198857103</v>
      </c>
      <c r="C196" s="316">
        <v>21734285.198857103</v>
      </c>
    </row>
    <row r="197" spans="1:3" x14ac:dyDescent="0.2">
      <c r="A197" s="287" t="s">
        <v>725</v>
      </c>
      <c r="B197" s="315">
        <v>9625733.5626781825</v>
      </c>
      <c r="C197" s="316">
        <v>9625733.5626781825</v>
      </c>
    </row>
    <row r="198" spans="1:3" x14ac:dyDescent="0.2">
      <c r="A198" s="287" t="s">
        <v>748</v>
      </c>
      <c r="B198" s="315">
        <v>516621.26740178547</v>
      </c>
      <c r="C198" s="316">
        <v>516621.26740178547</v>
      </c>
    </row>
    <row r="199" spans="1:3" x14ac:dyDescent="0.2">
      <c r="A199" s="287" t="s">
        <v>235</v>
      </c>
      <c r="B199" s="315">
        <v>491527.88193038834</v>
      </c>
      <c r="C199" s="316">
        <v>491527.88193038834</v>
      </c>
    </row>
    <row r="200" spans="1:3" x14ac:dyDescent="0.2">
      <c r="A200" s="287" t="s">
        <v>2166</v>
      </c>
      <c r="B200" s="315">
        <v>35869640.053208627</v>
      </c>
      <c r="C200" s="316">
        <v>35869640.053208627</v>
      </c>
    </row>
    <row r="201" spans="1:3" x14ac:dyDescent="0.2">
      <c r="A201" s="287" t="s">
        <v>728</v>
      </c>
      <c r="B201" s="315">
        <v>5194876.2343758512</v>
      </c>
      <c r="C201" s="316">
        <v>5194876.2343758512</v>
      </c>
    </row>
    <row r="202" spans="1:3" x14ac:dyDescent="0.2">
      <c r="A202" s="287" t="s">
        <v>225</v>
      </c>
      <c r="B202" s="315">
        <v>5917996.9723885907</v>
      </c>
      <c r="C202" s="316">
        <v>5917996.9723885907</v>
      </c>
    </row>
    <row r="203" spans="1:3" x14ac:dyDescent="0.2">
      <c r="A203" s="287" t="s">
        <v>238</v>
      </c>
      <c r="B203" s="315">
        <v>10016650.011895824</v>
      </c>
      <c r="C203" s="316">
        <v>10016650.011895824</v>
      </c>
    </row>
    <row r="204" spans="1:3" x14ac:dyDescent="0.2">
      <c r="A204" s="287" t="s">
        <v>724</v>
      </c>
      <c r="B204" s="315">
        <v>886593.31950892799</v>
      </c>
      <c r="C204" s="316">
        <v>724524.42601190403</v>
      </c>
    </row>
    <row r="205" spans="1:3" x14ac:dyDescent="0.2">
      <c r="A205" s="287" t="s">
        <v>2176</v>
      </c>
      <c r="B205" s="315">
        <v>514800</v>
      </c>
      <c r="C205" s="316">
        <v>514800</v>
      </c>
    </row>
    <row r="206" spans="1:3" x14ac:dyDescent="0.2">
      <c r="A206" s="287" t="s">
        <v>745</v>
      </c>
      <c r="B206" s="315">
        <v>2217492.1280196011</v>
      </c>
      <c r="C206" s="316">
        <v>2217492.1280196011</v>
      </c>
    </row>
    <row r="207" spans="1:3" x14ac:dyDescent="0.2">
      <c r="A207" s="287" t="s">
        <v>218</v>
      </c>
      <c r="B207" s="315">
        <v>27323698.409089293</v>
      </c>
      <c r="C207" s="316">
        <v>27323698.409089293</v>
      </c>
    </row>
    <row r="208" spans="1:3" x14ac:dyDescent="0.2">
      <c r="A208" s="287" t="s">
        <v>738</v>
      </c>
      <c r="B208" s="315">
        <v>34732480.313232183</v>
      </c>
      <c r="C208" s="316">
        <v>34732480.313232183</v>
      </c>
    </row>
    <row r="209" spans="1:3" x14ac:dyDescent="0.2">
      <c r="A209" s="287" t="s">
        <v>212</v>
      </c>
      <c r="B209" s="315">
        <v>2678794.1968387319</v>
      </c>
      <c r="C209" s="316">
        <v>2678794.1968387319</v>
      </c>
    </row>
    <row r="210" spans="1:3" x14ac:dyDescent="0.2">
      <c r="A210" s="287" t="s">
        <v>1436</v>
      </c>
      <c r="B210" s="315">
        <v>14877426.617605612</v>
      </c>
      <c r="C210" s="316">
        <v>14877426.617605612</v>
      </c>
    </row>
    <row r="211" spans="1:3" x14ac:dyDescent="0.2">
      <c r="A211" s="287" t="s">
        <v>2165</v>
      </c>
      <c r="B211" s="315">
        <v>180187255.39565289</v>
      </c>
      <c r="C211" s="316">
        <v>202865673.04359052</v>
      </c>
    </row>
    <row r="212" spans="1:3" x14ac:dyDescent="0.2">
      <c r="A212" s="287" t="s">
        <v>727</v>
      </c>
      <c r="B212" s="315">
        <v>5346024.618332142</v>
      </c>
      <c r="C212" s="316">
        <v>5346024.618332142</v>
      </c>
    </row>
    <row r="213" spans="1:3" x14ac:dyDescent="0.2">
      <c r="A213" s="287" t="s">
        <v>888</v>
      </c>
      <c r="B213" s="315">
        <v>1094751.2897085142</v>
      </c>
      <c r="C213" s="316">
        <v>1094751.2897085142</v>
      </c>
    </row>
    <row r="214" spans="1:3" x14ac:dyDescent="0.2">
      <c r="A214" s="287" t="s">
        <v>2177</v>
      </c>
      <c r="B214" s="315">
        <v>585000</v>
      </c>
      <c r="C214" s="316">
        <v>585000</v>
      </c>
    </row>
    <row r="215" spans="1:3" x14ac:dyDescent="0.2">
      <c r="A215" s="287" t="s">
        <v>729</v>
      </c>
      <c r="B215" s="315">
        <v>16574605.963298533</v>
      </c>
      <c r="C215" s="316">
        <v>16574605.963298533</v>
      </c>
    </row>
    <row r="216" spans="1:3" x14ac:dyDescent="0.2">
      <c r="A216" s="287" t="s">
        <v>734</v>
      </c>
      <c r="B216" s="315">
        <v>83812576.185492516</v>
      </c>
      <c r="C216" s="316">
        <v>83812576.185492516</v>
      </c>
    </row>
    <row r="217" spans="1:3" x14ac:dyDescent="0.2">
      <c r="A217" s="287" t="s">
        <v>240</v>
      </c>
      <c r="B217" s="315">
        <v>1412653.019599749</v>
      </c>
      <c r="C217" s="316">
        <v>1412653.019599749</v>
      </c>
    </row>
    <row r="218" spans="1:3" x14ac:dyDescent="0.2">
      <c r="A218" s="287" t="s">
        <v>2178</v>
      </c>
      <c r="B218" s="315">
        <v>331500</v>
      </c>
      <c r="C218" s="316">
        <v>331500</v>
      </c>
    </row>
    <row r="219" spans="1:3" x14ac:dyDescent="0.2">
      <c r="A219" s="287" t="s">
        <v>747</v>
      </c>
      <c r="B219" s="315">
        <v>5424402.6373895928</v>
      </c>
      <c r="C219" s="316">
        <v>5424402.6373895928</v>
      </c>
    </row>
    <row r="220" spans="1:3" x14ac:dyDescent="0.2">
      <c r="A220" s="287" t="s">
        <v>732</v>
      </c>
      <c r="B220" s="315">
        <v>8768914.1911892425</v>
      </c>
      <c r="C220" s="316">
        <v>8768914.1911892425</v>
      </c>
    </row>
    <row r="221" spans="1:3" x14ac:dyDescent="0.2">
      <c r="A221" s="287" t="s">
        <v>2175</v>
      </c>
      <c r="B221" s="315">
        <v>10705039.651799999</v>
      </c>
      <c r="C221" s="316">
        <v>10705039.651800001</v>
      </c>
    </row>
    <row r="222" spans="1:3" x14ac:dyDescent="0.2">
      <c r="A222" s="287" t="s">
        <v>2168</v>
      </c>
      <c r="B222" s="315">
        <v>91357960.100940004</v>
      </c>
      <c r="C222" s="316">
        <v>91357960.100940004</v>
      </c>
    </row>
    <row r="223" spans="1:3" x14ac:dyDescent="0.2">
      <c r="A223" s="287" t="s">
        <v>2167</v>
      </c>
      <c r="B223" s="315">
        <v>66225878.159999996</v>
      </c>
      <c r="C223" s="316">
        <v>66225878.159999996</v>
      </c>
    </row>
    <row r="224" spans="1:3" x14ac:dyDescent="0.2">
      <c r="A224" s="287" t="s">
        <v>2173</v>
      </c>
      <c r="B224" s="315">
        <v>15115043.25708</v>
      </c>
      <c r="C224" s="316">
        <v>15115043.25708</v>
      </c>
    </row>
    <row r="225" spans="1:3" x14ac:dyDescent="0.2">
      <c r="A225" s="287" t="s">
        <v>818</v>
      </c>
      <c r="B225" s="315">
        <v>22617.733960225654</v>
      </c>
      <c r="C225" s="316">
        <v>22617.733960225654</v>
      </c>
    </row>
    <row r="226" spans="1:3" x14ac:dyDescent="0.2">
      <c r="A226" s="287" t="s">
        <v>730</v>
      </c>
      <c r="B226" s="315">
        <v>11165750.737111608</v>
      </c>
      <c r="C226" s="316">
        <v>11165750.737111608</v>
      </c>
    </row>
    <row r="227" spans="1:3" x14ac:dyDescent="0.2">
      <c r="A227" s="287" t="s">
        <v>219</v>
      </c>
      <c r="B227" s="315">
        <v>8423646.6600000001</v>
      </c>
      <c r="C227" s="316">
        <v>18796939.98</v>
      </c>
    </row>
    <row r="228" spans="1:3" x14ac:dyDescent="0.2">
      <c r="A228" s="287" t="s">
        <v>736</v>
      </c>
      <c r="B228" s="315">
        <v>19218265.105025828</v>
      </c>
      <c r="C228" s="316">
        <v>19218265.105025828</v>
      </c>
    </row>
    <row r="229" spans="1:3" x14ac:dyDescent="0.2">
      <c r="A229" s="287" t="s">
        <v>737</v>
      </c>
      <c r="B229" s="315">
        <v>26414345.157880068</v>
      </c>
      <c r="C229" s="316">
        <v>26414345.157880068</v>
      </c>
    </row>
    <row r="230" spans="1:3" x14ac:dyDescent="0.2">
      <c r="A230" s="287" t="s">
        <v>733</v>
      </c>
      <c r="B230" s="315">
        <v>3018650.7220921875</v>
      </c>
      <c r="C230" s="316">
        <v>3018650.7220921875</v>
      </c>
    </row>
    <row r="231" spans="1:3" x14ac:dyDescent="0.2">
      <c r="A231" s="287" t="s">
        <v>735</v>
      </c>
      <c r="B231" s="315">
        <v>33280938.150289916</v>
      </c>
      <c r="C231" s="316">
        <v>33280938.150289916</v>
      </c>
    </row>
    <row r="232" spans="1:3" x14ac:dyDescent="0.2">
      <c r="A232" s="287" t="s">
        <v>2316</v>
      </c>
      <c r="B232" s="315">
        <v>7242712</v>
      </c>
      <c r="C232" s="316">
        <v>19341631.413005248</v>
      </c>
    </row>
    <row r="233" spans="1:3" x14ac:dyDescent="0.2">
      <c r="A233" s="287" t="s">
        <v>2319</v>
      </c>
      <c r="B233" s="315">
        <v>138763076.56926</v>
      </c>
      <c r="C233" s="316">
        <v>138763076.56926</v>
      </c>
    </row>
    <row r="234" spans="1:3" x14ac:dyDescent="0.2">
      <c r="A234" s="287" t="s">
        <v>2318</v>
      </c>
      <c r="B234" s="315">
        <v>10438369.67784</v>
      </c>
      <c r="C234" s="316">
        <v>10438369.67784</v>
      </c>
    </row>
    <row r="235" spans="1:3" x14ac:dyDescent="0.2">
      <c r="A235" s="312" t="s">
        <v>138</v>
      </c>
      <c r="B235" s="315">
        <v>225910333.33333334</v>
      </c>
      <c r="C235" s="316">
        <v>225910333.33333334</v>
      </c>
    </row>
    <row r="236" spans="1:3" x14ac:dyDescent="0.2">
      <c r="A236" s="287" t="s">
        <v>442</v>
      </c>
      <c r="B236" s="315">
        <v>225000000</v>
      </c>
      <c r="C236" s="316">
        <v>225000000</v>
      </c>
    </row>
    <row r="237" spans="1:3" x14ac:dyDescent="0.2">
      <c r="A237" s="287" t="s">
        <v>1020</v>
      </c>
      <c r="B237" s="315">
        <v>583333.33333333337</v>
      </c>
      <c r="C237" s="316">
        <v>583333.33333333337</v>
      </c>
    </row>
    <row r="238" spans="1:3" x14ac:dyDescent="0.2">
      <c r="A238" s="287" t="s">
        <v>2201</v>
      </c>
      <c r="B238" s="315">
        <v>327000</v>
      </c>
      <c r="C238" s="316">
        <v>327000</v>
      </c>
    </row>
    <row r="239" spans="1:3" x14ac:dyDescent="0.2">
      <c r="A239" s="312" t="s">
        <v>140</v>
      </c>
      <c r="B239" s="315">
        <v>235185.8</v>
      </c>
      <c r="C239" s="316">
        <v>235185.8</v>
      </c>
    </row>
    <row r="240" spans="1:3" x14ac:dyDescent="0.2">
      <c r="A240" s="287" t="s">
        <v>444</v>
      </c>
      <c r="B240" s="315">
        <v>235185.8</v>
      </c>
      <c r="C240" s="316">
        <v>235185.8</v>
      </c>
    </row>
    <row r="241" spans="1:3" x14ac:dyDescent="0.2">
      <c r="A241" s="312" t="s">
        <v>526</v>
      </c>
      <c r="B241" s="315">
        <v>21989663.152850486</v>
      </c>
      <c r="C241" s="316">
        <v>175450000</v>
      </c>
    </row>
    <row r="242" spans="1:3" x14ac:dyDescent="0.2">
      <c r="A242" s="287" t="s">
        <v>525</v>
      </c>
      <c r="B242" s="315">
        <v>21989663.152850486</v>
      </c>
      <c r="C242" s="316">
        <v>175450000</v>
      </c>
    </row>
    <row r="243" spans="1:3" x14ac:dyDescent="0.2">
      <c r="A243" s="312" t="s">
        <v>713</v>
      </c>
      <c r="B243" s="315">
        <v>16688626.33</v>
      </c>
      <c r="C243" s="316">
        <v>16688626.33</v>
      </c>
    </row>
    <row r="244" spans="1:3" x14ac:dyDescent="0.2">
      <c r="A244" s="287" t="s">
        <v>313</v>
      </c>
      <c r="B244" s="315">
        <v>16688626.33</v>
      </c>
      <c r="C244" s="316">
        <v>16688626.33</v>
      </c>
    </row>
    <row r="245" spans="1:3" x14ac:dyDescent="0.2">
      <c r="A245" s="312" t="s">
        <v>986</v>
      </c>
      <c r="B245" s="315">
        <v>1298607.0925582319</v>
      </c>
      <c r="C245" s="316">
        <v>1298607.0925582319</v>
      </c>
    </row>
    <row r="246" spans="1:3" x14ac:dyDescent="0.2">
      <c r="A246" s="287" t="s">
        <v>1104</v>
      </c>
      <c r="B246" s="315">
        <v>25831.063370089276</v>
      </c>
      <c r="C246" s="316">
        <v>25831.063370089276</v>
      </c>
    </row>
    <row r="247" spans="1:3" x14ac:dyDescent="0.2">
      <c r="A247" s="287" t="s">
        <v>983</v>
      </c>
      <c r="B247" s="315">
        <v>1000000</v>
      </c>
      <c r="C247" s="316">
        <v>1000000</v>
      </c>
    </row>
    <row r="248" spans="1:3" x14ac:dyDescent="0.2">
      <c r="A248" s="287" t="s">
        <v>989</v>
      </c>
      <c r="B248" s="315">
        <v>14465.395487249994</v>
      </c>
      <c r="C248" s="316">
        <v>14465.395487249994</v>
      </c>
    </row>
    <row r="249" spans="1:3" x14ac:dyDescent="0.2">
      <c r="A249" s="287" t="s">
        <v>985</v>
      </c>
      <c r="B249" s="315">
        <v>258310.63370089277</v>
      </c>
      <c r="C249" s="316">
        <v>258310.63370089277</v>
      </c>
    </row>
    <row r="250" spans="1:3" x14ac:dyDescent="0.2">
      <c r="A250" s="312" t="s">
        <v>1780</v>
      </c>
      <c r="B250" s="315">
        <v>29618737.279259998</v>
      </c>
      <c r="C250" s="316">
        <v>29618737.279259998</v>
      </c>
    </row>
    <row r="251" spans="1:3" x14ac:dyDescent="0.2">
      <c r="A251" s="287" t="s">
        <v>1777</v>
      </c>
      <c r="B251" s="315">
        <v>22288909.279259998</v>
      </c>
      <c r="C251" s="316">
        <v>22288909.279259998</v>
      </c>
    </row>
    <row r="252" spans="1:3" x14ac:dyDescent="0.2">
      <c r="A252" s="287" t="s">
        <v>1778</v>
      </c>
      <c r="B252" s="315">
        <v>7329828</v>
      </c>
      <c r="C252" s="316">
        <v>7329828</v>
      </c>
    </row>
    <row r="253" spans="1:3" x14ac:dyDescent="0.2">
      <c r="A253" s="312" t="s">
        <v>104</v>
      </c>
      <c r="B253" s="315">
        <v>633584609.62320817</v>
      </c>
      <c r="C253" s="316">
        <v>663467059.65473342</v>
      </c>
    </row>
    <row r="254" spans="1:3" x14ac:dyDescent="0.2">
      <c r="A254" s="287" t="s">
        <v>2155</v>
      </c>
      <c r="B254" s="315">
        <v>77929793.288879991</v>
      </c>
      <c r="C254" s="316">
        <v>77929793.288880005</v>
      </c>
    </row>
    <row r="255" spans="1:3" x14ac:dyDescent="0.2">
      <c r="A255" s="287" t="s">
        <v>2152</v>
      </c>
      <c r="B255" s="315">
        <v>894917.98479999998</v>
      </c>
      <c r="C255" s="316">
        <v>894917.98479999998</v>
      </c>
    </row>
    <row r="256" spans="1:3" x14ac:dyDescent="0.2">
      <c r="A256" s="287" t="s">
        <v>194</v>
      </c>
      <c r="B256" s="315">
        <v>2793604.9397484371</v>
      </c>
      <c r="C256" s="316">
        <v>2793604.9397484399</v>
      </c>
    </row>
    <row r="257" spans="1:3" x14ac:dyDescent="0.2">
      <c r="A257" s="287" t="s">
        <v>791</v>
      </c>
      <c r="B257" s="315">
        <v>1226842.5631799998</v>
      </c>
      <c r="C257" s="316">
        <v>12747994.859999999</v>
      </c>
    </row>
    <row r="258" spans="1:3" x14ac:dyDescent="0.2">
      <c r="A258" s="287" t="s">
        <v>196</v>
      </c>
      <c r="B258" s="315">
        <v>2921276.3239038638</v>
      </c>
      <c r="C258" s="316">
        <v>2921276.3239038638</v>
      </c>
    </row>
    <row r="259" spans="1:3" x14ac:dyDescent="0.2">
      <c r="A259" s="287" t="s">
        <v>198</v>
      </c>
      <c r="B259" s="315">
        <v>92570553.008379728</v>
      </c>
      <c r="C259" s="316">
        <v>92570553.008379728</v>
      </c>
    </row>
    <row r="260" spans="1:3" x14ac:dyDescent="0.2">
      <c r="A260" s="287" t="s">
        <v>180</v>
      </c>
      <c r="B260" s="315">
        <v>61863013.04526116</v>
      </c>
      <c r="C260" s="316">
        <v>61863013.045261152</v>
      </c>
    </row>
    <row r="261" spans="1:3" x14ac:dyDescent="0.2">
      <c r="A261" s="287" t="s">
        <v>1961</v>
      </c>
      <c r="B261" s="315">
        <v>16243651.199999999</v>
      </c>
      <c r="C261" s="316">
        <v>16243651.199999999</v>
      </c>
    </row>
    <row r="262" spans="1:3" x14ac:dyDescent="0.2">
      <c r="A262" s="287" t="s">
        <v>2147</v>
      </c>
      <c r="B262" s="315">
        <v>7871239.6773600001</v>
      </c>
      <c r="C262" s="316">
        <v>16737080.981377855</v>
      </c>
    </row>
    <row r="263" spans="1:3" x14ac:dyDescent="0.2">
      <c r="A263" s="287" t="s">
        <v>637</v>
      </c>
      <c r="B263" s="315">
        <v>535262.93725612597</v>
      </c>
      <c r="C263" s="316">
        <v>535262.93725612597</v>
      </c>
    </row>
    <row r="264" spans="1:3" x14ac:dyDescent="0.2">
      <c r="A264" s="287" t="s">
        <v>511</v>
      </c>
      <c r="B264" s="315">
        <v>13065615.199999999</v>
      </c>
      <c r="C264" s="316">
        <v>13065615.199999999</v>
      </c>
    </row>
    <row r="265" spans="1:3" x14ac:dyDescent="0.2">
      <c r="A265" s="287" t="s">
        <v>790</v>
      </c>
      <c r="B265" s="315">
        <v>939834.83129390876</v>
      </c>
      <c r="C265" s="316">
        <v>939834.83129390865</v>
      </c>
    </row>
    <row r="266" spans="1:3" x14ac:dyDescent="0.2">
      <c r="A266" s="287" t="s">
        <v>182</v>
      </c>
      <c r="B266" s="315">
        <v>29903684.579404734</v>
      </c>
      <c r="C266" s="316">
        <v>48879722.63600789</v>
      </c>
    </row>
    <row r="267" spans="1:3" x14ac:dyDescent="0.2">
      <c r="A267" s="287" t="s">
        <v>2150</v>
      </c>
      <c r="B267" s="315">
        <v>17592144.18</v>
      </c>
      <c r="C267" s="316">
        <v>17592144.18</v>
      </c>
    </row>
    <row r="268" spans="1:3" x14ac:dyDescent="0.2">
      <c r="A268" s="287" t="s">
        <v>796</v>
      </c>
      <c r="B268" s="315">
        <v>4638943.2694799993</v>
      </c>
      <c r="C268" s="316">
        <v>4638943.2694800003</v>
      </c>
    </row>
    <row r="269" spans="1:3" x14ac:dyDescent="0.2">
      <c r="A269" s="287" t="s">
        <v>1844</v>
      </c>
      <c r="B269" s="315">
        <v>12590854.577815307</v>
      </c>
      <c r="C269" s="316">
        <v>10952574.1</v>
      </c>
    </row>
    <row r="270" spans="1:3" x14ac:dyDescent="0.2">
      <c r="A270" s="287" t="s">
        <v>792</v>
      </c>
      <c r="B270" s="315">
        <v>12038436.949948048</v>
      </c>
      <c r="C270" s="316">
        <v>10785058.715008</v>
      </c>
    </row>
    <row r="271" spans="1:3" x14ac:dyDescent="0.2">
      <c r="A271" s="287" t="s">
        <v>184</v>
      </c>
      <c r="B271" s="315">
        <v>10266136.338314375</v>
      </c>
      <c r="C271" s="316">
        <v>10266136.338314375</v>
      </c>
    </row>
    <row r="272" spans="1:3" x14ac:dyDescent="0.2">
      <c r="A272" s="287" t="s">
        <v>1845</v>
      </c>
      <c r="B272" s="315">
        <v>143391612.78031623</v>
      </c>
      <c r="C272" s="316">
        <v>73322988.553156272</v>
      </c>
    </row>
    <row r="273" spans="1:3" x14ac:dyDescent="0.2">
      <c r="A273" s="287" t="s">
        <v>203</v>
      </c>
      <c r="B273" s="315">
        <v>5942395.5697309906</v>
      </c>
      <c r="C273" s="316">
        <v>5942395.5697309906</v>
      </c>
    </row>
    <row r="274" spans="1:3" x14ac:dyDescent="0.2">
      <c r="A274" s="287" t="s">
        <v>195</v>
      </c>
      <c r="B274" s="315">
        <v>8288358.5052725915</v>
      </c>
      <c r="C274" s="316">
        <v>8288358.5052725924</v>
      </c>
    </row>
    <row r="275" spans="1:3" x14ac:dyDescent="0.2">
      <c r="A275" s="287" t="s">
        <v>207</v>
      </c>
      <c r="B275" s="315">
        <v>503350.81690603582</v>
      </c>
      <c r="C275" s="316">
        <v>503350.81690603582</v>
      </c>
    </row>
    <row r="276" spans="1:3" x14ac:dyDescent="0.2">
      <c r="A276" s="287" t="s">
        <v>186</v>
      </c>
      <c r="B276" s="315">
        <v>1808174.4359062493</v>
      </c>
      <c r="C276" s="316">
        <v>1808174.4359062493</v>
      </c>
    </row>
    <row r="277" spans="1:3" x14ac:dyDescent="0.2">
      <c r="A277" s="287" t="s">
        <v>1850</v>
      </c>
      <c r="B277" s="315">
        <v>521869.13</v>
      </c>
      <c r="C277" s="316">
        <v>521869.13</v>
      </c>
    </row>
    <row r="278" spans="1:3" x14ac:dyDescent="0.2">
      <c r="A278" s="287" t="s">
        <v>1839</v>
      </c>
      <c r="B278" s="315">
        <v>4048742.88</v>
      </c>
      <c r="C278" s="316">
        <v>65069100</v>
      </c>
    </row>
    <row r="279" spans="1:3" x14ac:dyDescent="0.2">
      <c r="A279" s="287" t="s">
        <v>789</v>
      </c>
      <c r="B279" s="315">
        <v>1019152.8638744314</v>
      </c>
      <c r="C279" s="316">
        <v>1019152.8638744314</v>
      </c>
    </row>
    <row r="280" spans="1:3" x14ac:dyDescent="0.2">
      <c r="A280" s="287" t="s">
        <v>1833</v>
      </c>
      <c r="B280" s="315">
        <v>5560537.6200000001</v>
      </c>
      <c r="C280" s="316">
        <v>5560537.6200000001</v>
      </c>
    </row>
    <row r="281" spans="1:3" x14ac:dyDescent="0.2">
      <c r="A281" s="287" t="s">
        <v>1846</v>
      </c>
      <c r="B281" s="315">
        <v>27708575.872793265</v>
      </c>
      <c r="C281" s="316">
        <v>26538575.872793265</v>
      </c>
    </row>
    <row r="282" spans="1:3" x14ac:dyDescent="0.2">
      <c r="A282" s="287" t="s">
        <v>505</v>
      </c>
      <c r="B282" s="315">
        <v>10552975.869999999</v>
      </c>
      <c r="C282" s="316">
        <v>10552975.869999999</v>
      </c>
    </row>
    <row r="283" spans="1:3" x14ac:dyDescent="0.2">
      <c r="A283" s="287" t="s">
        <v>2202</v>
      </c>
      <c r="B283" s="315">
        <v>1308000</v>
      </c>
      <c r="C283" s="316">
        <v>1308000</v>
      </c>
    </row>
    <row r="284" spans="1:3" x14ac:dyDescent="0.2">
      <c r="A284" s="287" t="s">
        <v>202</v>
      </c>
      <c r="B284" s="315">
        <v>3398274.5502885701</v>
      </c>
      <c r="C284" s="316">
        <v>3398274.5502885701</v>
      </c>
    </row>
    <row r="285" spans="1:3" x14ac:dyDescent="0.2">
      <c r="A285" s="287" t="s">
        <v>193</v>
      </c>
      <c r="B285" s="315">
        <v>591846.15600047098</v>
      </c>
      <c r="C285" s="316">
        <v>4221190.3499999996</v>
      </c>
    </row>
    <row r="286" spans="1:3" x14ac:dyDescent="0.2">
      <c r="A286" s="287" t="s">
        <v>200</v>
      </c>
      <c r="B286" s="315">
        <v>53054937.677093774</v>
      </c>
      <c r="C286" s="316">
        <v>53054937.677093774</v>
      </c>
    </row>
    <row r="287" spans="1:3" x14ac:dyDescent="0.2">
      <c r="A287" s="312" t="s">
        <v>419</v>
      </c>
      <c r="B287" s="315">
        <v>59121162.834742196</v>
      </c>
      <c r="C287" s="316">
        <v>56895073.207162201</v>
      </c>
    </row>
    <row r="288" spans="1:3" x14ac:dyDescent="0.2">
      <c r="A288" s="287" t="s">
        <v>324</v>
      </c>
      <c r="B288" s="315">
        <v>42207.203073026962</v>
      </c>
      <c r="C288" s="316">
        <v>42207.203073026962</v>
      </c>
    </row>
    <row r="289" spans="1:3" x14ac:dyDescent="0.2">
      <c r="A289" s="287" t="s">
        <v>626</v>
      </c>
      <c r="B289" s="315">
        <v>491979.01362902491</v>
      </c>
      <c r="C289" s="316">
        <v>491979.01362902491</v>
      </c>
    </row>
    <row r="290" spans="1:3" x14ac:dyDescent="0.2">
      <c r="A290" s="287" t="s">
        <v>2345</v>
      </c>
      <c r="B290" s="315">
        <v>58586976.618040144</v>
      </c>
      <c r="C290" s="316">
        <v>56360886.99046015</v>
      </c>
    </row>
    <row r="291" spans="1:3" x14ac:dyDescent="0.2">
      <c r="A291" s="312" t="s">
        <v>1936</v>
      </c>
      <c r="B291" s="315">
        <v>477810.4</v>
      </c>
      <c r="C291" s="316">
        <v>477810.4</v>
      </c>
    </row>
    <row r="292" spans="1:3" x14ac:dyDescent="0.2">
      <c r="A292" s="287" t="s">
        <v>1933</v>
      </c>
      <c r="B292" s="315">
        <v>477810.4</v>
      </c>
      <c r="C292" s="316">
        <v>477810.4</v>
      </c>
    </row>
    <row r="293" spans="1:3" x14ac:dyDescent="0.2">
      <c r="A293" s="312" t="s">
        <v>1786</v>
      </c>
      <c r="B293" s="315">
        <v>96141043.694419995</v>
      </c>
      <c r="C293" s="316">
        <v>96141043.694419995</v>
      </c>
    </row>
    <row r="294" spans="1:3" x14ac:dyDescent="0.2">
      <c r="A294" s="287" t="s">
        <v>2117</v>
      </c>
      <c r="B294" s="315">
        <v>28920598.074420001</v>
      </c>
      <c r="C294" s="316">
        <v>28920598.074420001</v>
      </c>
    </row>
    <row r="295" spans="1:3" x14ac:dyDescent="0.2">
      <c r="A295" s="287" t="s">
        <v>1807</v>
      </c>
      <c r="B295" s="315">
        <v>4227109</v>
      </c>
      <c r="C295" s="316">
        <v>4227109</v>
      </c>
    </row>
    <row r="296" spans="1:3" x14ac:dyDescent="0.2">
      <c r="A296" s="287" t="s">
        <v>1790</v>
      </c>
      <c r="B296" s="315">
        <v>17162062.539999999</v>
      </c>
      <c r="C296" s="316">
        <v>17162062.539999999</v>
      </c>
    </row>
    <row r="297" spans="1:3" x14ac:dyDescent="0.2">
      <c r="A297" s="287" t="s">
        <v>2119</v>
      </c>
      <c r="B297" s="315">
        <v>99060</v>
      </c>
      <c r="C297" s="316">
        <v>99060</v>
      </c>
    </row>
    <row r="298" spans="1:3" x14ac:dyDescent="0.2">
      <c r="A298" s="287" t="s">
        <v>1794</v>
      </c>
      <c r="B298" s="315">
        <v>18026580</v>
      </c>
      <c r="C298" s="316">
        <v>18026580</v>
      </c>
    </row>
    <row r="299" spans="1:3" x14ac:dyDescent="0.2">
      <c r="A299" s="287" t="s">
        <v>1792</v>
      </c>
      <c r="B299" s="315">
        <v>3978000</v>
      </c>
      <c r="C299" s="316">
        <v>3978000</v>
      </c>
    </row>
    <row r="300" spans="1:3" x14ac:dyDescent="0.2">
      <c r="A300" s="287" t="s">
        <v>1785</v>
      </c>
      <c r="B300" s="315">
        <v>6853014.9500000002</v>
      </c>
      <c r="C300" s="316">
        <v>6853014.9500000002</v>
      </c>
    </row>
    <row r="301" spans="1:3" x14ac:dyDescent="0.2">
      <c r="A301" s="287" t="s">
        <v>1797</v>
      </c>
      <c r="B301" s="315">
        <v>2400997.91</v>
      </c>
      <c r="C301" s="316">
        <v>2400997.91</v>
      </c>
    </row>
    <row r="302" spans="1:3" x14ac:dyDescent="0.2">
      <c r="A302" s="287" t="s">
        <v>1805</v>
      </c>
      <c r="B302" s="315">
        <v>2975884.74</v>
      </c>
      <c r="C302" s="316">
        <v>2975884.74</v>
      </c>
    </row>
    <row r="303" spans="1:3" x14ac:dyDescent="0.2">
      <c r="A303" s="287" t="s">
        <v>1801</v>
      </c>
      <c r="B303" s="315">
        <v>11497736.48</v>
      </c>
      <c r="C303" s="316">
        <v>11497736.48</v>
      </c>
    </row>
    <row r="304" spans="1:3" x14ac:dyDescent="0.2">
      <c r="A304" s="312" t="s">
        <v>269</v>
      </c>
      <c r="B304" s="315">
        <v>56378820.849995926</v>
      </c>
      <c r="C304" s="316">
        <v>103015400.60265367</v>
      </c>
    </row>
    <row r="305" spans="1:3" x14ac:dyDescent="0.2">
      <c r="A305" s="287" t="s">
        <v>2237</v>
      </c>
      <c r="B305" s="315">
        <v>1128648.6179185081</v>
      </c>
      <c r="C305" s="316">
        <v>1128648.6179185081</v>
      </c>
    </row>
    <row r="306" spans="1:3" x14ac:dyDescent="0.2">
      <c r="A306" s="287" t="s">
        <v>290</v>
      </c>
      <c r="B306" s="315">
        <v>626523.3320367455</v>
      </c>
      <c r="C306" s="316">
        <v>626523.3320367455</v>
      </c>
    </row>
    <row r="307" spans="1:3" x14ac:dyDescent="0.2">
      <c r="A307" s="287" t="s">
        <v>285</v>
      </c>
      <c r="B307" s="315">
        <v>4662339.2183183972</v>
      </c>
      <c r="C307" s="316">
        <v>4662339.2183183972</v>
      </c>
    </row>
    <row r="308" spans="1:3" x14ac:dyDescent="0.2">
      <c r="A308" s="287" t="s">
        <v>2233</v>
      </c>
      <c r="B308" s="315">
        <v>361759.07784660591</v>
      </c>
      <c r="C308" s="316">
        <v>361759.07784660591</v>
      </c>
    </row>
    <row r="309" spans="1:3" x14ac:dyDescent="0.2">
      <c r="A309" s="287" t="s">
        <v>2224</v>
      </c>
      <c r="B309" s="315">
        <v>7284911</v>
      </c>
      <c r="C309" s="316">
        <v>7284911</v>
      </c>
    </row>
    <row r="310" spans="1:3" x14ac:dyDescent="0.2">
      <c r="A310" s="287" t="s">
        <v>2223</v>
      </c>
      <c r="B310" s="315">
        <v>7220542.5300000003</v>
      </c>
      <c r="C310" s="316">
        <v>7220542.5300000003</v>
      </c>
    </row>
    <row r="311" spans="1:3" x14ac:dyDescent="0.2">
      <c r="A311" s="311" t="s">
        <v>2231</v>
      </c>
      <c r="B311" s="315">
        <v>320000</v>
      </c>
      <c r="C311" s="316">
        <v>320000</v>
      </c>
    </row>
    <row r="312" spans="1:3" x14ac:dyDescent="0.2">
      <c r="A312" s="287" t="s">
        <v>288</v>
      </c>
      <c r="B312" s="315">
        <v>5329307.3039762713</v>
      </c>
      <c r="C312" s="316">
        <v>5329307.3039762713</v>
      </c>
    </row>
    <row r="313" spans="1:3" x14ac:dyDescent="0.2">
      <c r="A313" s="287" t="s">
        <v>2235</v>
      </c>
      <c r="B313" s="315">
        <v>560410.83417057607</v>
      </c>
      <c r="C313" s="316">
        <v>560410.83417057607</v>
      </c>
    </row>
    <row r="314" spans="1:3" x14ac:dyDescent="0.2">
      <c r="A314" s="287" t="s">
        <v>2236</v>
      </c>
      <c r="B314" s="315">
        <v>157294.409988826</v>
      </c>
      <c r="C314" s="316">
        <v>157294.409988826</v>
      </c>
    </row>
    <row r="315" spans="1:3" x14ac:dyDescent="0.2">
      <c r="A315" s="287" t="s">
        <v>273</v>
      </c>
      <c r="B315" s="315">
        <v>1180618.2550947666</v>
      </c>
      <c r="C315" s="316">
        <v>1180618.2550947666</v>
      </c>
    </row>
    <row r="316" spans="1:3" x14ac:dyDescent="0.2">
      <c r="A316" s="287" t="s">
        <v>2232</v>
      </c>
      <c r="B316" s="315">
        <v>1186635.6838218304</v>
      </c>
      <c r="C316" s="316">
        <v>1186635.6838218304</v>
      </c>
    </row>
    <row r="317" spans="1:3" x14ac:dyDescent="0.2">
      <c r="A317" s="287" t="s">
        <v>2234</v>
      </c>
      <c r="B317" s="315">
        <v>13503734.013013363</v>
      </c>
      <c r="C317" s="316">
        <v>13503734.013013363</v>
      </c>
    </row>
    <row r="318" spans="1:3" x14ac:dyDescent="0.2">
      <c r="A318" s="287" t="s">
        <v>277</v>
      </c>
      <c r="B318" s="315">
        <v>967053.2984755995</v>
      </c>
      <c r="C318" s="316">
        <v>967053.2984755995</v>
      </c>
    </row>
    <row r="319" spans="1:3" x14ac:dyDescent="0.2">
      <c r="A319" s="287" t="s">
        <v>687</v>
      </c>
      <c r="B319" s="315">
        <v>88000</v>
      </c>
      <c r="C319" s="316">
        <v>88000</v>
      </c>
    </row>
    <row r="320" spans="1:3" x14ac:dyDescent="0.2">
      <c r="A320" s="287" t="s">
        <v>688</v>
      </c>
      <c r="B320" s="315">
        <v>320000</v>
      </c>
      <c r="C320" s="316">
        <v>320000</v>
      </c>
    </row>
    <row r="321" spans="1:3" x14ac:dyDescent="0.2">
      <c r="A321" s="287" t="s">
        <v>2198</v>
      </c>
      <c r="B321" s="315">
        <v>600590</v>
      </c>
      <c r="C321" s="316">
        <v>600590</v>
      </c>
    </row>
    <row r="322" spans="1:3" x14ac:dyDescent="0.2">
      <c r="A322" s="287" t="s">
        <v>295</v>
      </c>
      <c r="B322" s="315">
        <v>2483558.7651102506</v>
      </c>
      <c r="C322" s="316">
        <v>2483558.7651102506</v>
      </c>
    </row>
    <row r="323" spans="1:3" x14ac:dyDescent="0.2">
      <c r="A323" s="287" t="s">
        <v>262</v>
      </c>
      <c r="B323" s="315">
        <v>1366278.4015709851</v>
      </c>
      <c r="C323" s="316">
        <v>1366278.4015709851</v>
      </c>
    </row>
    <row r="324" spans="1:3" x14ac:dyDescent="0.2">
      <c r="A324" s="287" t="s">
        <v>1147</v>
      </c>
      <c r="B324" s="315">
        <v>832742.10669030191</v>
      </c>
      <c r="C324" s="316">
        <v>832742.10669030191</v>
      </c>
    </row>
    <row r="325" spans="1:3" x14ac:dyDescent="0.2">
      <c r="A325" s="287" t="s">
        <v>691</v>
      </c>
      <c r="B325" s="315">
        <v>297677</v>
      </c>
      <c r="C325" s="316">
        <v>297677</v>
      </c>
    </row>
    <row r="326" spans="1:3" x14ac:dyDescent="0.2">
      <c r="A326" s="287" t="s">
        <v>281</v>
      </c>
      <c r="B326" s="315">
        <v>1224157.6429759662</v>
      </c>
      <c r="C326" s="316">
        <v>1224157.6429759662</v>
      </c>
    </row>
    <row r="327" spans="1:3" x14ac:dyDescent="0.2">
      <c r="A327" s="287" t="s">
        <v>1435</v>
      </c>
      <c r="B327" s="315">
        <v>356417.69774936943</v>
      </c>
      <c r="C327" s="316">
        <v>559314.00532096613</v>
      </c>
    </row>
    <row r="328" spans="1:3" x14ac:dyDescent="0.2">
      <c r="A328" s="287" t="s">
        <v>291</v>
      </c>
      <c r="B328" s="315">
        <v>239542.08657118049</v>
      </c>
      <c r="C328" s="316">
        <v>239542.08657118049</v>
      </c>
    </row>
    <row r="329" spans="1:3" x14ac:dyDescent="0.2">
      <c r="A329" s="287" t="s">
        <v>689</v>
      </c>
      <c r="B329" s="315">
        <v>60000</v>
      </c>
      <c r="C329" s="316">
        <v>60000</v>
      </c>
    </row>
    <row r="330" spans="1:3" x14ac:dyDescent="0.2">
      <c r="A330" s="287" t="s">
        <v>690</v>
      </c>
      <c r="B330" s="315">
        <v>250000</v>
      </c>
      <c r="C330" s="316">
        <v>250000</v>
      </c>
    </row>
    <row r="331" spans="1:3" x14ac:dyDescent="0.2">
      <c r="A331" s="287" t="s">
        <v>265</v>
      </c>
      <c r="B331" s="315">
        <v>171001.68641920207</v>
      </c>
      <c r="C331" s="316">
        <v>171001.68641920207</v>
      </c>
    </row>
    <row r="332" spans="1:3" x14ac:dyDescent="0.2">
      <c r="A332" s="287" t="s">
        <v>947</v>
      </c>
      <c r="B332" s="315">
        <v>32761.333333333332</v>
      </c>
      <c r="C332" s="316">
        <v>32761.333333333332</v>
      </c>
    </row>
    <row r="333" spans="1:3" x14ac:dyDescent="0.2">
      <c r="A333" s="287" t="s">
        <v>2315</v>
      </c>
      <c r="B333" s="315">
        <v>3566316.554913858</v>
      </c>
      <c r="C333" s="316">
        <v>50000000</v>
      </c>
    </row>
    <row r="334" spans="1:3" x14ac:dyDescent="0.2">
      <c r="A334" s="312" t="s">
        <v>1091</v>
      </c>
      <c r="B334" s="315">
        <v>713892.68506214337</v>
      </c>
      <c r="C334" s="316">
        <v>713892.68506214337</v>
      </c>
    </row>
    <row r="335" spans="1:3" x14ac:dyDescent="0.2">
      <c r="A335" s="287" t="s">
        <v>683</v>
      </c>
      <c r="B335" s="315">
        <v>713892.68506214337</v>
      </c>
      <c r="C335" s="316">
        <v>713892.68506214337</v>
      </c>
    </row>
    <row r="336" spans="1:3" x14ac:dyDescent="0.2">
      <c r="A336" s="312" t="s">
        <v>979</v>
      </c>
      <c r="B336" s="315">
        <v>545552.05837628548</v>
      </c>
      <c r="C336" s="316">
        <v>545552.05837628548</v>
      </c>
    </row>
    <row r="337" spans="1:3" x14ac:dyDescent="0.2">
      <c r="A337" s="287" t="s">
        <v>972</v>
      </c>
      <c r="B337" s="315">
        <v>28930.7909745</v>
      </c>
      <c r="C337" s="316">
        <v>28930.7909745</v>
      </c>
    </row>
    <row r="338" spans="1:3" x14ac:dyDescent="0.2">
      <c r="A338" s="287" t="s">
        <v>973</v>
      </c>
      <c r="B338" s="315">
        <v>516621.26740178547</v>
      </c>
      <c r="C338" s="316">
        <v>516621.26740178547</v>
      </c>
    </row>
    <row r="339" spans="1:3" x14ac:dyDescent="0.2">
      <c r="A339" s="312" t="s">
        <v>108</v>
      </c>
      <c r="B339" s="315">
        <v>4625657.3640637258</v>
      </c>
      <c r="C339" s="316">
        <v>4625657.3640637258</v>
      </c>
    </row>
    <row r="340" spans="1:3" x14ac:dyDescent="0.2">
      <c r="A340" s="287" t="s">
        <v>1963</v>
      </c>
      <c r="B340" s="315">
        <v>2303607.2804381382</v>
      </c>
      <c r="C340" s="316">
        <v>2303607.2804381382</v>
      </c>
    </row>
    <row r="341" spans="1:3" x14ac:dyDescent="0.2">
      <c r="A341" s="287" t="s">
        <v>300</v>
      </c>
      <c r="B341" s="315">
        <v>540680.23323896225</v>
      </c>
      <c r="C341" s="316">
        <v>540680.23323896225</v>
      </c>
    </row>
    <row r="342" spans="1:3" x14ac:dyDescent="0.2">
      <c r="A342" s="287" t="s">
        <v>297</v>
      </c>
      <c r="B342" s="315">
        <v>618216.69120696897</v>
      </c>
      <c r="C342" s="316">
        <v>618216.69120696897</v>
      </c>
    </row>
    <row r="343" spans="1:3" x14ac:dyDescent="0.2">
      <c r="A343" s="287" t="s">
        <v>305</v>
      </c>
      <c r="B343" s="315">
        <v>1163153.1591796565</v>
      </c>
      <c r="C343" s="316">
        <v>1163153.1591796565</v>
      </c>
    </row>
    <row r="344" spans="1:3" x14ac:dyDescent="0.2">
      <c r="A344" s="312" t="s">
        <v>2305</v>
      </c>
      <c r="B344" s="315">
        <v>476135654.27338511</v>
      </c>
      <c r="C344" s="316">
        <v>476135654.27338511</v>
      </c>
    </row>
    <row r="345" spans="1:3" x14ac:dyDescent="0.2">
      <c r="A345" s="287" t="s">
        <v>2292</v>
      </c>
      <c r="B345" s="315">
        <v>18000000</v>
      </c>
      <c r="C345" s="316">
        <v>18000000</v>
      </c>
    </row>
    <row r="346" spans="1:3" x14ac:dyDescent="0.2">
      <c r="A346" s="287" t="s">
        <v>1650</v>
      </c>
      <c r="B346" s="315">
        <v>10000000</v>
      </c>
      <c r="C346" s="316">
        <v>10000000</v>
      </c>
    </row>
    <row r="347" spans="1:3" x14ac:dyDescent="0.2">
      <c r="A347" s="287" t="s">
        <v>2299</v>
      </c>
      <c r="B347" s="315">
        <v>46000000</v>
      </c>
      <c r="C347" s="316">
        <v>46000000</v>
      </c>
    </row>
    <row r="348" spans="1:3" x14ac:dyDescent="0.2">
      <c r="A348" s="287" t="s">
        <v>2290</v>
      </c>
      <c r="B348" s="315">
        <v>29839126</v>
      </c>
      <c r="C348" s="316">
        <v>29839126</v>
      </c>
    </row>
    <row r="349" spans="1:3" x14ac:dyDescent="0.2">
      <c r="A349" s="287" t="s">
        <v>2301</v>
      </c>
      <c r="B349" s="315">
        <v>213953865</v>
      </c>
      <c r="C349" s="316">
        <v>213953865</v>
      </c>
    </row>
    <row r="350" spans="1:3" x14ac:dyDescent="0.2">
      <c r="A350" s="287" t="s">
        <v>2304</v>
      </c>
      <c r="B350" s="315">
        <v>35000000</v>
      </c>
      <c r="C350" s="316">
        <v>35000000</v>
      </c>
    </row>
    <row r="351" spans="1:3" x14ac:dyDescent="0.2">
      <c r="A351" s="287" t="s">
        <v>706</v>
      </c>
      <c r="B351" s="315">
        <v>4600000</v>
      </c>
      <c r="C351" s="316">
        <v>4600000</v>
      </c>
    </row>
    <row r="352" spans="1:3" x14ac:dyDescent="0.2">
      <c r="A352" s="287" t="s">
        <v>1656</v>
      </c>
      <c r="B352" s="315">
        <v>32513550</v>
      </c>
      <c r="C352" s="316">
        <v>32513550</v>
      </c>
    </row>
    <row r="353" spans="1:3" x14ac:dyDescent="0.2">
      <c r="A353" s="287" t="s">
        <v>2303</v>
      </c>
      <c r="B353" s="315">
        <v>50000000</v>
      </c>
      <c r="C353" s="316">
        <v>50000000</v>
      </c>
    </row>
    <row r="354" spans="1:3" x14ac:dyDescent="0.2">
      <c r="A354" s="287" t="s">
        <v>243</v>
      </c>
      <c r="B354" s="315">
        <v>26229113.273385111</v>
      </c>
      <c r="C354" s="316">
        <v>26229113.273385111</v>
      </c>
    </row>
    <row r="355" spans="1:3" x14ac:dyDescent="0.2">
      <c r="A355" s="287" t="s">
        <v>708</v>
      </c>
      <c r="B355" s="315">
        <v>10000000</v>
      </c>
      <c r="C355" s="316">
        <v>10000000</v>
      </c>
    </row>
    <row r="356" spans="1:3" x14ac:dyDescent="0.2">
      <c r="A356" s="312" t="s">
        <v>125</v>
      </c>
      <c r="B356" s="315">
        <v>60338522.104610674</v>
      </c>
      <c r="C356" s="316">
        <v>59215523.456231773</v>
      </c>
    </row>
    <row r="357" spans="1:3" x14ac:dyDescent="0.2">
      <c r="A357" s="287" t="s">
        <v>2164</v>
      </c>
      <c r="B357" s="315">
        <v>22489261.800381724</v>
      </c>
      <c r="C357" s="316">
        <v>22489261.800381724</v>
      </c>
    </row>
    <row r="358" spans="1:3" x14ac:dyDescent="0.2">
      <c r="A358" s="287" t="s">
        <v>355</v>
      </c>
      <c r="B358" s="315">
        <v>5336617.2801601728</v>
      </c>
      <c r="C358" s="316">
        <v>5336617.2801601728</v>
      </c>
    </row>
    <row r="359" spans="1:3" x14ac:dyDescent="0.2">
      <c r="A359" s="287" t="s">
        <v>352</v>
      </c>
      <c r="B359" s="315">
        <v>1653188.0556857134</v>
      </c>
      <c r="C359" s="316">
        <v>1653188.0556857134</v>
      </c>
    </row>
    <row r="360" spans="1:3" x14ac:dyDescent="0.2">
      <c r="A360" s="287" t="s">
        <v>349</v>
      </c>
      <c r="B360" s="315">
        <v>4703865.3590139262</v>
      </c>
      <c r="C360" s="316">
        <v>4703865.3590139262</v>
      </c>
    </row>
    <row r="361" spans="1:3" x14ac:dyDescent="0.2">
      <c r="A361" s="287" t="s">
        <v>358</v>
      </c>
      <c r="B361" s="315">
        <v>502001.28643241845</v>
      </c>
      <c r="C361" s="316">
        <v>502001.28643241845</v>
      </c>
    </row>
    <row r="362" spans="1:3" x14ac:dyDescent="0.2">
      <c r="A362" s="287" t="s">
        <v>1962</v>
      </c>
      <c r="B362" s="315">
        <v>22959765.302476719</v>
      </c>
      <c r="C362" s="316">
        <v>22959765.302476719</v>
      </c>
    </row>
    <row r="363" spans="1:3" x14ac:dyDescent="0.2">
      <c r="A363" s="287" t="s">
        <v>359</v>
      </c>
      <c r="B363" s="315">
        <v>2693823.0204600003</v>
      </c>
      <c r="C363" s="316">
        <v>1570824.3720811014</v>
      </c>
    </row>
    <row r="364" spans="1:3" x14ac:dyDescent="0.2">
      <c r="A364" s="312" t="s">
        <v>1889</v>
      </c>
      <c r="B364" s="315">
        <v>217808.81</v>
      </c>
      <c r="C364" s="316">
        <v>217808.81</v>
      </c>
    </row>
    <row r="365" spans="1:3" x14ac:dyDescent="0.2">
      <c r="A365" s="287" t="s">
        <v>1886</v>
      </c>
      <c r="B365" s="315">
        <v>217808.81</v>
      </c>
      <c r="C365" s="316">
        <v>217808.81</v>
      </c>
    </row>
    <row r="366" spans="1:3" x14ac:dyDescent="0.2">
      <c r="A366" s="312" t="s">
        <v>420</v>
      </c>
      <c r="B366" s="315">
        <v>738493.17088214261</v>
      </c>
      <c r="C366" s="316">
        <v>738493.17088214261</v>
      </c>
    </row>
    <row r="367" spans="1:3" x14ac:dyDescent="0.2">
      <c r="A367" s="287" t="s">
        <v>311</v>
      </c>
      <c r="B367" s="315">
        <v>619945.52088214259</v>
      </c>
      <c r="C367" s="316">
        <v>619945.52088214259</v>
      </c>
    </row>
    <row r="368" spans="1:3" x14ac:dyDescent="0.2">
      <c r="A368" s="287" t="s">
        <v>1812</v>
      </c>
      <c r="B368" s="315">
        <v>118547.65</v>
      </c>
      <c r="C368" s="316">
        <v>118547.65</v>
      </c>
    </row>
    <row r="369" spans="1:3" x14ac:dyDescent="0.2">
      <c r="A369" s="312" t="s">
        <v>452</v>
      </c>
      <c r="B369" s="315">
        <v>1432273.0358938186</v>
      </c>
      <c r="C369" s="316">
        <v>1432273.0358938186</v>
      </c>
    </row>
    <row r="370" spans="1:3" x14ac:dyDescent="0.2">
      <c r="A370" s="287" t="s">
        <v>645</v>
      </c>
      <c r="B370" s="315">
        <v>1432273.0358938186</v>
      </c>
      <c r="C370" s="316">
        <v>1432273.0358938186</v>
      </c>
    </row>
    <row r="371" spans="1:3" x14ac:dyDescent="0.2">
      <c r="A371" s="312" t="s">
        <v>335</v>
      </c>
      <c r="B371" s="315">
        <v>2068747.3808781097</v>
      </c>
      <c r="C371" s="316">
        <v>2661433.916617549</v>
      </c>
    </row>
    <row r="372" spans="1:3" x14ac:dyDescent="0.2">
      <c r="A372" s="287" t="s">
        <v>336</v>
      </c>
      <c r="B372" s="315">
        <v>1986136.5404929598</v>
      </c>
      <c r="C372" s="316">
        <v>2578823.0762323993</v>
      </c>
    </row>
    <row r="373" spans="1:3" x14ac:dyDescent="0.2">
      <c r="A373" s="287" t="s">
        <v>330</v>
      </c>
      <c r="B373" s="315">
        <v>82610.840385149917</v>
      </c>
      <c r="C373" s="316">
        <v>82610.840385149917</v>
      </c>
    </row>
    <row r="374" spans="1:3" x14ac:dyDescent="0.2">
      <c r="A374" s="312" t="s">
        <v>2128</v>
      </c>
      <c r="B374" s="315">
        <v>10627298.25612</v>
      </c>
      <c r="C374" s="316">
        <v>10627298.25612</v>
      </c>
    </row>
    <row r="375" spans="1:3" x14ac:dyDescent="0.2">
      <c r="A375" s="287" t="s">
        <v>2127</v>
      </c>
      <c r="B375" s="315">
        <v>10627298.25612</v>
      </c>
      <c r="C375" s="316">
        <v>10627298.25612</v>
      </c>
    </row>
    <row r="376" spans="1:3" x14ac:dyDescent="0.2">
      <c r="A376" s="312" t="s">
        <v>1884</v>
      </c>
      <c r="B376" s="315">
        <v>847788.90077999991</v>
      </c>
      <c r="C376" s="316">
        <v>2118762.75</v>
      </c>
    </row>
    <row r="377" spans="1:3" x14ac:dyDescent="0.2">
      <c r="A377" s="287" t="s">
        <v>1883</v>
      </c>
      <c r="B377" s="315">
        <v>847788.90077999991</v>
      </c>
      <c r="C377" s="316">
        <v>2118762.75</v>
      </c>
    </row>
    <row r="378" spans="1:3" x14ac:dyDescent="0.2">
      <c r="A378" s="312" t="s">
        <v>1945</v>
      </c>
      <c r="B378" s="315">
        <v>22495435.720000003</v>
      </c>
      <c r="C378" s="316">
        <v>22495435.720000003</v>
      </c>
    </row>
    <row r="379" spans="1:3" x14ac:dyDescent="0.2">
      <c r="A379" s="287" t="s">
        <v>1943</v>
      </c>
      <c r="B379" s="315">
        <v>16996399.050000001</v>
      </c>
      <c r="C379" s="316">
        <v>16996399.050000001</v>
      </c>
    </row>
    <row r="380" spans="1:3" x14ac:dyDescent="0.2">
      <c r="A380" s="287" t="s">
        <v>1952</v>
      </c>
      <c r="B380" s="315">
        <v>4721464.28</v>
      </c>
      <c r="C380" s="316">
        <v>4721464.28</v>
      </c>
    </row>
    <row r="381" spans="1:3" x14ac:dyDescent="0.2">
      <c r="A381" s="287" t="s">
        <v>1949</v>
      </c>
      <c r="B381" s="315">
        <v>777572.39</v>
      </c>
      <c r="C381" s="316">
        <v>777572.39</v>
      </c>
    </row>
    <row r="382" spans="1:3" x14ac:dyDescent="0.2">
      <c r="A382" s="312" t="s">
        <v>316</v>
      </c>
      <c r="B382" s="315">
        <v>91010000.947236732</v>
      </c>
      <c r="C382" s="316">
        <v>92273038.294108927</v>
      </c>
    </row>
    <row r="383" spans="1:3" x14ac:dyDescent="0.2">
      <c r="A383" s="287" t="s">
        <v>650</v>
      </c>
      <c r="B383" s="315">
        <v>1567483.6871513617</v>
      </c>
      <c r="C383" s="316">
        <v>1567483.6871513617</v>
      </c>
    </row>
    <row r="384" spans="1:3" x14ac:dyDescent="0.2">
      <c r="A384" s="287" t="s">
        <v>2130</v>
      </c>
      <c r="B384" s="315">
        <v>24589.5</v>
      </c>
      <c r="C384" s="316">
        <v>24589.5</v>
      </c>
    </row>
    <row r="385" spans="1:3" x14ac:dyDescent="0.2">
      <c r="A385" s="287" t="s">
        <v>491</v>
      </c>
      <c r="B385" s="315">
        <v>1465411.69866</v>
      </c>
      <c r="C385" s="316">
        <v>1465411.69866</v>
      </c>
    </row>
    <row r="386" spans="1:3" x14ac:dyDescent="0.2">
      <c r="A386" s="287" t="s">
        <v>2132</v>
      </c>
      <c r="B386" s="315">
        <v>47890.6662</v>
      </c>
      <c r="C386" s="316">
        <v>47890.6662</v>
      </c>
    </row>
    <row r="387" spans="1:3" x14ac:dyDescent="0.2">
      <c r="A387" s="287" t="s">
        <v>322</v>
      </c>
      <c r="B387" s="315">
        <v>1956029.7703083153</v>
      </c>
      <c r="C387" s="316">
        <v>3219067.1171805258</v>
      </c>
    </row>
    <row r="388" spans="1:3" x14ac:dyDescent="0.2">
      <c r="A388" s="287" t="s">
        <v>315</v>
      </c>
      <c r="B388" s="315">
        <v>18250475.69423892</v>
      </c>
      <c r="C388" s="316">
        <v>18250475.69423892</v>
      </c>
    </row>
    <row r="389" spans="1:3" x14ac:dyDescent="0.2">
      <c r="A389" s="287" t="s">
        <v>320</v>
      </c>
      <c r="B389" s="315">
        <v>46013924.813220002</v>
      </c>
      <c r="C389" s="316">
        <v>46013924.813219994</v>
      </c>
    </row>
    <row r="390" spans="1:3" x14ac:dyDescent="0.2">
      <c r="A390" s="287" t="s">
        <v>319</v>
      </c>
      <c r="B390" s="315">
        <v>10503968.488714281</v>
      </c>
      <c r="C390" s="316">
        <v>10503968.488714281</v>
      </c>
    </row>
    <row r="391" spans="1:3" x14ac:dyDescent="0.2">
      <c r="A391" s="287" t="s">
        <v>321</v>
      </c>
      <c r="B391" s="315">
        <v>11180226.628743859</v>
      </c>
      <c r="C391" s="316">
        <v>11180226.628743859</v>
      </c>
    </row>
    <row r="392" spans="1:3" x14ac:dyDescent="0.2">
      <c r="A392" s="312" t="s">
        <v>660</v>
      </c>
      <c r="B392" s="315">
        <v>38832.464329176823</v>
      </c>
      <c r="C392" s="316">
        <v>194162.32164588411</v>
      </c>
    </row>
    <row r="393" spans="1:3" x14ac:dyDescent="0.2">
      <c r="A393" s="287" t="s">
        <v>652</v>
      </c>
      <c r="B393" s="315">
        <v>38832.464329176823</v>
      </c>
      <c r="C393" s="316">
        <v>194162.32164588411</v>
      </c>
    </row>
    <row r="394" spans="1:3" x14ac:dyDescent="0.2">
      <c r="A394" s="312" t="s">
        <v>661</v>
      </c>
      <c r="B394" s="315">
        <v>204181.19404809564</v>
      </c>
      <c r="C394" s="316">
        <v>204181.19404809564</v>
      </c>
    </row>
    <row r="395" spans="1:3" x14ac:dyDescent="0.2">
      <c r="A395" s="287" t="s">
        <v>653</v>
      </c>
      <c r="B395" s="315">
        <v>204181.19404809564</v>
      </c>
      <c r="C395" s="316">
        <v>204181.19404809564</v>
      </c>
    </row>
    <row r="396" spans="1:3" x14ac:dyDescent="0.2">
      <c r="A396" s="312" t="s">
        <v>451</v>
      </c>
      <c r="B396" s="315">
        <v>829693.39800000004</v>
      </c>
      <c r="C396" s="316">
        <v>829693.39800000004</v>
      </c>
    </row>
    <row r="397" spans="1:3" x14ac:dyDescent="0.2">
      <c r="A397" s="287" t="s">
        <v>447</v>
      </c>
      <c r="B397" s="315">
        <v>829693.39800000004</v>
      </c>
      <c r="C397" s="316">
        <v>829693.39800000004</v>
      </c>
    </row>
    <row r="398" spans="1:3" x14ac:dyDescent="0.2">
      <c r="A398" s="312" t="s">
        <v>1236</v>
      </c>
      <c r="B398" s="315">
        <v>27654.736444017577</v>
      </c>
      <c r="C398" s="316">
        <v>27654.736444017577</v>
      </c>
    </row>
    <row r="399" spans="1:3" x14ac:dyDescent="0.2">
      <c r="A399" s="287" t="s">
        <v>1060</v>
      </c>
      <c r="B399" s="315">
        <v>27654.736444017577</v>
      </c>
      <c r="C399" s="316">
        <v>27654.736444017577</v>
      </c>
    </row>
    <row r="400" spans="1:3" x14ac:dyDescent="0.2">
      <c r="A400" s="312" t="s">
        <v>366</v>
      </c>
      <c r="B400" s="315">
        <v>457254063.85623795</v>
      </c>
      <c r="C400" s="316">
        <v>791266473.80086696</v>
      </c>
    </row>
    <row r="401" spans="1:3" x14ac:dyDescent="0.2">
      <c r="A401" s="287" t="s">
        <v>385</v>
      </c>
      <c r="B401" s="315">
        <v>14118471.197441656</v>
      </c>
      <c r="C401" s="316">
        <v>14118471.197441656</v>
      </c>
    </row>
    <row r="402" spans="1:3" x14ac:dyDescent="0.2">
      <c r="A402" s="287" t="s">
        <v>556</v>
      </c>
      <c r="B402" s="315">
        <v>8337480.1889537731</v>
      </c>
      <c r="C402" s="316">
        <v>8337480.1889537731</v>
      </c>
    </row>
    <row r="403" spans="1:3" x14ac:dyDescent="0.2">
      <c r="A403" s="287" t="s">
        <v>586</v>
      </c>
      <c r="B403" s="315">
        <v>1752063.1668112066</v>
      </c>
      <c r="C403" s="316">
        <v>1752063.1668112066</v>
      </c>
    </row>
    <row r="404" spans="1:3" x14ac:dyDescent="0.2">
      <c r="A404" s="287" t="s">
        <v>588</v>
      </c>
      <c r="B404" s="315">
        <v>177123.40122871631</v>
      </c>
      <c r="C404" s="316">
        <v>177123.40122871631</v>
      </c>
    </row>
    <row r="405" spans="1:3" x14ac:dyDescent="0.2">
      <c r="A405" s="287" t="s">
        <v>574</v>
      </c>
      <c r="B405" s="315">
        <v>3242775.5976440655</v>
      </c>
      <c r="C405" s="316">
        <v>3242775.5976440655</v>
      </c>
    </row>
    <row r="406" spans="1:3" x14ac:dyDescent="0.2">
      <c r="A406" s="287" t="s">
        <v>559</v>
      </c>
      <c r="B406" s="315">
        <v>2852880.7959670243</v>
      </c>
      <c r="C406" s="316">
        <v>2852880.7959670243</v>
      </c>
    </row>
    <row r="407" spans="1:3" x14ac:dyDescent="0.2">
      <c r="A407" s="287" t="s">
        <v>585</v>
      </c>
      <c r="B407" s="315">
        <v>1321629.460357531</v>
      </c>
      <c r="C407" s="316">
        <v>1321629.460357531</v>
      </c>
    </row>
    <row r="408" spans="1:3" x14ac:dyDescent="0.2">
      <c r="A408" s="287" t="s">
        <v>611</v>
      </c>
      <c r="B408" s="315">
        <v>4712499.2357879896</v>
      </c>
      <c r="C408" s="316">
        <v>4712499.2357879896</v>
      </c>
    </row>
    <row r="409" spans="1:3" x14ac:dyDescent="0.2">
      <c r="A409" s="287" t="s">
        <v>614</v>
      </c>
      <c r="B409" s="315">
        <v>309972.7604410713</v>
      </c>
      <c r="C409" s="316">
        <v>309972.7604410713</v>
      </c>
    </row>
    <row r="410" spans="1:3" x14ac:dyDescent="0.2">
      <c r="A410" s="287" t="s">
        <v>564</v>
      </c>
      <c r="B410" s="315">
        <v>5450446.1189032905</v>
      </c>
      <c r="C410" s="316">
        <v>5450446.1189032905</v>
      </c>
    </row>
    <row r="411" spans="1:3" x14ac:dyDescent="0.2">
      <c r="A411" s="287" t="s">
        <v>557</v>
      </c>
      <c r="B411" s="315">
        <v>4919936.3721394418</v>
      </c>
      <c r="C411" s="316">
        <v>4919936.3721394418</v>
      </c>
    </row>
    <row r="412" spans="1:3" x14ac:dyDescent="0.2">
      <c r="A412" s="287" t="s">
        <v>555</v>
      </c>
      <c r="B412" s="315">
        <v>23764578.300482132</v>
      </c>
      <c r="C412" s="316">
        <v>23764578.300482132</v>
      </c>
    </row>
    <row r="413" spans="1:3" x14ac:dyDescent="0.2">
      <c r="A413" s="287" t="s">
        <v>571</v>
      </c>
      <c r="B413" s="315">
        <v>7721880.67223843</v>
      </c>
      <c r="C413" s="316">
        <v>7721880.67223843</v>
      </c>
    </row>
    <row r="414" spans="1:3" x14ac:dyDescent="0.2">
      <c r="A414" s="287" t="s">
        <v>569</v>
      </c>
      <c r="B414" s="315">
        <v>980257.8576188439</v>
      </c>
      <c r="C414" s="316">
        <v>980257.8576188439</v>
      </c>
    </row>
    <row r="415" spans="1:3" x14ac:dyDescent="0.2">
      <c r="A415" s="287" t="s">
        <v>558</v>
      </c>
      <c r="B415" s="315">
        <v>2546467.2459047735</v>
      </c>
      <c r="C415" s="316">
        <v>2546467.2459047735</v>
      </c>
    </row>
    <row r="416" spans="1:3" x14ac:dyDescent="0.2">
      <c r="A416" s="287" t="s">
        <v>468</v>
      </c>
      <c r="B416" s="315">
        <v>27893729.68</v>
      </c>
      <c r="C416" s="316">
        <v>27893729.68</v>
      </c>
    </row>
    <row r="417" spans="1:3" x14ac:dyDescent="0.2">
      <c r="A417" s="287" t="s">
        <v>572</v>
      </c>
      <c r="B417" s="315">
        <v>2306997.2150125373</v>
      </c>
      <c r="C417" s="316">
        <v>2306997.2150125373</v>
      </c>
    </row>
    <row r="418" spans="1:3" x14ac:dyDescent="0.2">
      <c r="A418" s="287" t="s">
        <v>575</v>
      </c>
      <c r="B418" s="315">
        <v>935084.49399723171</v>
      </c>
      <c r="C418" s="316">
        <v>935084.49399723171</v>
      </c>
    </row>
    <row r="419" spans="1:3" x14ac:dyDescent="0.2">
      <c r="A419" s="287" t="s">
        <v>568</v>
      </c>
      <c r="B419" s="315">
        <v>900799.37904755992</v>
      </c>
      <c r="C419" s="316">
        <v>900799.37904755992</v>
      </c>
    </row>
    <row r="420" spans="1:3" x14ac:dyDescent="0.2">
      <c r="A420" s="287" t="s">
        <v>939</v>
      </c>
      <c r="B420" s="315">
        <v>7390512.3635745561</v>
      </c>
      <c r="C420" s="316">
        <v>7390512.3635745561</v>
      </c>
    </row>
    <row r="421" spans="1:3" x14ac:dyDescent="0.2">
      <c r="A421" s="287" t="s">
        <v>596</v>
      </c>
      <c r="B421" s="315">
        <v>1162397.8516540173</v>
      </c>
      <c r="C421" s="316">
        <v>1162397.8516540173</v>
      </c>
    </row>
    <row r="422" spans="1:3" x14ac:dyDescent="0.2">
      <c r="A422" s="287" t="s">
        <v>590</v>
      </c>
      <c r="B422" s="315">
        <v>1239891.0417642852</v>
      </c>
      <c r="C422" s="316">
        <v>1239891.0417642852</v>
      </c>
    </row>
    <row r="423" spans="1:3" x14ac:dyDescent="0.2">
      <c r="A423" s="287" t="s">
        <v>594</v>
      </c>
      <c r="B423" s="315">
        <v>447695.02178518521</v>
      </c>
      <c r="C423" s="316">
        <v>447695.02178518521</v>
      </c>
    </row>
    <row r="424" spans="1:3" x14ac:dyDescent="0.2">
      <c r="A424" s="287" t="s">
        <v>593</v>
      </c>
      <c r="B424" s="315">
        <v>548413.9657140245</v>
      </c>
      <c r="C424" s="316">
        <v>548413.9657140245</v>
      </c>
    </row>
    <row r="425" spans="1:3" x14ac:dyDescent="0.2">
      <c r="A425" s="287" t="s">
        <v>595</v>
      </c>
      <c r="B425" s="315">
        <v>725253.4993191727</v>
      </c>
      <c r="C425" s="316">
        <v>725253.4993191727</v>
      </c>
    </row>
    <row r="426" spans="1:3" x14ac:dyDescent="0.2">
      <c r="A426" s="287" t="s">
        <v>589</v>
      </c>
      <c r="B426" s="315">
        <v>1239891.0417642852</v>
      </c>
      <c r="C426" s="316">
        <v>1239891.0417642852</v>
      </c>
    </row>
    <row r="427" spans="1:3" x14ac:dyDescent="0.2">
      <c r="A427" s="287" t="s">
        <v>377</v>
      </c>
      <c r="B427" s="315">
        <v>622410.01670571405</v>
      </c>
      <c r="C427" s="316">
        <v>622410.01670571405</v>
      </c>
    </row>
    <row r="428" spans="1:3" x14ac:dyDescent="0.2">
      <c r="A428" s="287" t="s">
        <v>1437</v>
      </c>
      <c r="B428" s="315">
        <v>245342.27005191005</v>
      </c>
      <c r="C428" s="316">
        <v>245342.27005191005</v>
      </c>
    </row>
    <row r="429" spans="1:3" x14ac:dyDescent="0.2">
      <c r="A429" s="287" t="s">
        <v>364</v>
      </c>
      <c r="B429" s="315">
        <v>12333751.804060001</v>
      </c>
      <c r="C429" s="316">
        <v>21918607.075307667</v>
      </c>
    </row>
    <row r="430" spans="1:3" x14ac:dyDescent="0.2">
      <c r="A430" s="287" t="s">
        <v>573</v>
      </c>
      <c r="B430" s="315">
        <v>933510.79469958728</v>
      </c>
      <c r="C430" s="316">
        <v>933510.79469958728</v>
      </c>
    </row>
    <row r="431" spans="1:3" x14ac:dyDescent="0.2">
      <c r="A431" s="287" t="s">
        <v>375</v>
      </c>
      <c r="B431" s="315">
        <v>12458252.1335</v>
      </c>
      <c r="C431" s="316">
        <v>14535889.523290906</v>
      </c>
    </row>
    <row r="432" spans="1:3" x14ac:dyDescent="0.2">
      <c r="A432" s="287" t="s">
        <v>369</v>
      </c>
      <c r="B432" s="315">
        <v>13821409.12542</v>
      </c>
      <c r="C432" s="316">
        <v>20646355.082341269</v>
      </c>
    </row>
    <row r="433" spans="1:3" x14ac:dyDescent="0.2">
      <c r="A433" s="287" t="s">
        <v>602</v>
      </c>
      <c r="B433" s="315">
        <v>8000000</v>
      </c>
      <c r="C433" s="316">
        <v>8000000</v>
      </c>
    </row>
    <row r="434" spans="1:3" x14ac:dyDescent="0.2">
      <c r="A434" s="287" t="s">
        <v>384</v>
      </c>
      <c r="B434" s="315">
        <v>12654395.789728075</v>
      </c>
      <c r="C434" s="316">
        <v>21793004.806960002</v>
      </c>
    </row>
    <row r="435" spans="1:3" x14ac:dyDescent="0.2">
      <c r="A435" s="287" t="s">
        <v>597</v>
      </c>
      <c r="B435" s="315">
        <v>1209152.9442776083</v>
      </c>
      <c r="C435" s="316">
        <v>1209152.9442776083</v>
      </c>
    </row>
    <row r="436" spans="1:3" x14ac:dyDescent="0.2">
      <c r="A436" s="287" t="s">
        <v>617</v>
      </c>
      <c r="B436" s="315">
        <v>1112478.5984215455</v>
      </c>
      <c r="C436" s="316">
        <v>1112478.5984215455</v>
      </c>
    </row>
    <row r="437" spans="1:3" x14ac:dyDescent="0.2">
      <c r="A437" s="287" t="s">
        <v>390</v>
      </c>
      <c r="B437" s="315">
        <v>14377282.471247666</v>
      </c>
      <c r="C437" s="316">
        <v>14377282.471247666</v>
      </c>
    </row>
    <row r="438" spans="1:3" x14ac:dyDescent="0.2">
      <c r="A438" s="287" t="s">
        <v>567</v>
      </c>
      <c r="B438" s="315">
        <v>35641547.401481137</v>
      </c>
      <c r="C438" s="316">
        <v>35641547.401481137</v>
      </c>
    </row>
    <row r="439" spans="1:3" x14ac:dyDescent="0.2">
      <c r="A439" s="287" t="s">
        <v>380</v>
      </c>
      <c r="B439" s="315">
        <v>1382142.7966022249</v>
      </c>
      <c r="C439" s="316">
        <v>1382142.7966022249</v>
      </c>
    </row>
    <row r="440" spans="1:3" x14ac:dyDescent="0.2">
      <c r="A440" s="287" t="s">
        <v>584</v>
      </c>
      <c r="B440" s="315">
        <v>3526158.3501136913</v>
      </c>
      <c r="C440" s="316">
        <v>3526158.3501136913</v>
      </c>
    </row>
    <row r="441" spans="1:3" x14ac:dyDescent="0.2">
      <c r="A441" s="287" t="s">
        <v>601</v>
      </c>
      <c r="B441" s="315">
        <v>6000000</v>
      </c>
      <c r="C441" s="316">
        <v>6000000</v>
      </c>
    </row>
    <row r="442" spans="1:3" x14ac:dyDescent="0.2">
      <c r="A442" s="287" t="s">
        <v>587</v>
      </c>
      <c r="B442" s="315">
        <v>2292085.1646067668</v>
      </c>
      <c r="C442" s="316">
        <v>2292085.1646067668</v>
      </c>
    </row>
    <row r="443" spans="1:3" x14ac:dyDescent="0.2">
      <c r="A443" s="287" t="s">
        <v>565</v>
      </c>
      <c r="B443" s="315">
        <v>227313.35765678561</v>
      </c>
      <c r="C443" s="316">
        <v>227313.35765678561</v>
      </c>
    </row>
    <row r="444" spans="1:3" x14ac:dyDescent="0.2">
      <c r="A444" s="287" t="s">
        <v>372</v>
      </c>
      <c r="B444" s="315">
        <v>8009734.5248315651</v>
      </c>
      <c r="C444" s="316">
        <v>8009734.5248315651</v>
      </c>
    </row>
    <row r="445" spans="1:3" x14ac:dyDescent="0.2">
      <c r="A445" s="287" t="s">
        <v>371</v>
      </c>
      <c r="B445" s="315">
        <v>2606655.5622800002</v>
      </c>
      <c r="C445" s="316">
        <v>7182891.0667171627</v>
      </c>
    </row>
    <row r="446" spans="1:3" x14ac:dyDescent="0.2">
      <c r="A446" s="287" t="s">
        <v>367</v>
      </c>
      <c r="B446" s="315">
        <v>177823727.19499999</v>
      </c>
      <c r="C446" s="316">
        <v>479633854</v>
      </c>
    </row>
    <row r="447" spans="1:3" x14ac:dyDescent="0.2">
      <c r="A447" s="287" t="s">
        <v>566</v>
      </c>
      <c r="B447" s="315">
        <v>13367949.128423655</v>
      </c>
      <c r="C447" s="316">
        <v>13367949.128423655</v>
      </c>
    </row>
    <row r="448" spans="1:3" x14ac:dyDescent="0.2">
      <c r="A448" s="287" t="s">
        <v>570</v>
      </c>
      <c r="B448" s="315">
        <v>204830.00009945992</v>
      </c>
      <c r="C448" s="316">
        <v>204830.00009945992</v>
      </c>
    </row>
    <row r="449" spans="1:3" x14ac:dyDescent="0.2">
      <c r="A449" s="287" t="s">
        <v>579</v>
      </c>
      <c r="B449" s="315">
        <v>1404806.5014777877</v>
      </c>
      <c r="C449" s="316">
        <v>1404806.5014777877</v>
      </c>
    </row>
    <row r="450" spans="1:3" x14ac:dyDescent="0.2">
      <c r="A450" s="312" t="s">
        <v>2314</v>
      </c>
      <c r="B450" s="315">
        <v>377133.52520330343</v>
      </c>
      <c r="C450" s="316">
        <v>377133.52520330343</v>
      </c>
    </row>
    <row r="451" spans="1:3" x14ac:dyDescent="0.2">
      <c r="A451" s="287" t="s">
        <v>308</v>
      </c>
      <c r="B451" s="315">
        <v>377133.52520330343</v>
      </c>
      <c r="C451" s="316">
        <v>377133.52520330343</v>
      </c>
    </row>
    <row r="452" spans="1:3" x14ac:dyDescent="0.2">
      <c r="A452" s="312" t="s">
        <v>2339</v>
      </c>
      <c r="B452" s="315">
        <v>4520624.1295800004</v>
      </c>
      <c r="C452" s="316">
        <v>4520624.1295800004</v>
      </c>
    </row>
    <row r="453" spans="1:3" x14ac:dyDescent="0.2">
      <c r="A453" s="287" t="s">
        <v>2325</v>
      </c>
      <c r="B453" s="315">
        <v>4520624.1295800004</v>
      </c>
      <c r="C453" s="316">
        <v>4520624.1295800004</v>
      </c>
    </row>
    <row r="454" spans="1:3" x14ac:dyDescent="0.2">
      <c r="A454" s="312" t="s">
        <v>2342</v>
      </c>
      <c r="B454" s="315">
        <v>1459703.8583399998</v>
      </c>
      <c r="C454" s="316">
        <v>1459703.8583399998</v>
      </c>
    </row>
    <row r="455" spans="1:3" x14ac:dyDescent="0.2">
      <c r="A455" s="287" t="s">
        <v>2326</v>
      </c>
      <c r="B455" s="315">
        <v>1459703.8583399998</v>
      </c>
      <c r="C455" s="316">
        <v>1459703.8583399998</v>
      </c>
    </row>
    <row r="456" spans="1:3" x14ac:dyDescent="0.2">
      <c r="A456" s="312" t="s">
        <v>2365</v>
      </c>
      <c r="B456" s="315">
        <v>9599643.1580399983</v>
      </c>
      <c r="C456" s="316">
        <v>9599643.1580400001</v>
      </c>
    </row>
    <row r="457" spans="1:3" x14ac:dyDescent="0.2">
      <c r="A457" s="287" t="s">
        <v>2367</v>
      </c>
      <c r="B457" s="315">
        <v>1923480</v>
      </c>
      <c r="C457" s="316">
        <v>1923480</v>
      </c>
    </row>
    <row r="458" spans="1:3" x14ac:dyDescent="0.2">
      <c r="A458" s="287" t="s">
        <v>2364</v>
      </c>
      <c r="B458" s="315">
        <v>7676163.1580399992</v>
      </c>
      <c r="C458" s="316">
        <v>7676163.1580400001</v>
      </c>
    </row>
    <row r="459" spans="1:3" x14ac:dyDescent="0.2">
      <c r="A459" s="312" t="s">
        <v>2328</v>
      </c>
      <c r="B459" s="315">
        <v>39318855.731219999</v>
      </c>
      <c r="C459" s="316">
        <v>39318855.731219999</v>
      </c>
    </row>
    <row r="460" spans="1:3" x14ac:dyDescent="0.2">
      <c r="A460" s="287" t="s">
        <v>2327</v>
      </c>
      <c r="B460" s="315">
        <v>39318855.731219999</v>
      </c>
      <c r="C460" s="316">
        <v>39318855.731219999</v>
      </c>
    </row>
    <row r="461" spans="1:3" x14ac:dyDescent="0.2">
      <c r="A461" s="312" t="s">
        <v>2349</v>
      </c>
      <c r="B461" s="315">
        <v>4185935.2173600001</v>
      </c>
      <c r="C461" s="316">
        <v>4185935.2173600001</v>
      </c>
    </row>
    <row r="462" spans="1:3" x14ac:dyDescent="0.2">
      <c r="A462" s="287" t="s">
        <v>2347</v>
      </c>
      <c r="B462" s="315">
        <v>4185935.2173600001</v>
      </c>
      <c r="C462" s="316">
        <v>4185935.2173600001</v>
      </c>
    </row>
    <row r="463" spans="1:3" x14ac:dyDescent="0.2">
      <c r="A463" s="312" t="s">
        <v>2397</v>
      </c>
      <c r="B463" s="315">
        <v>4684.9132200000004</v>
      </c>
      <c r="C463" s="316">
        <v>4684.9132200000004</v>
      </c>
    </row>
    <row r="464" spans="1:3" x14ac:dyDescent="0.2">
      <c r="A464" s="287" t="s">
        <v>2396</v>
      </c>
      <c r="B464" s="315">
        <v>4684.9132200000004</v>
      </c>
      <c r="C464" s="316">
        <v>4684.9132200000004</v>
      </c>
    </row>
    <row r="465" spans="1:3" x14ac:dyDescent="0.2">
      <c r="A465" s="312" t="s">
        <v>2417</v>
      </c>
      <c r="B465" s="315">
        <v>7800</v>
      </c>
      <c r="C465" s="316">
        <v>7800</v>
      </c>
    </row>
    <row r="466" spans="1:3" x14ac:dyDescent="0.2">
      <c r="A466" s="287" t="s">
        <v>2416</v>
      </c>
      <c r="B466" s="315">
        <v>7800</v>
      </c>
      <c r="C466" s="316">
        <v>7800</v>
      </c>
    </row>
    <row r="467" spans="1:3" x14ac:dyDescent="0.2">
      <c r="A467" s="312" t="s">
        <v>2392</v>
      </c>
      <c r="B467" s="315">
        <v>39000</v>
      </c>
      <c r="C467" s="316">
        <v>39000</v>
      </c>
    </row>
    <row r="468" spans="1:3" x14ac:dyDescent="0.2">
      <c r="A468" s="287" t="s">
        <v>2391</v>
      </c>
      <c r="B468" s="315">
        <v>39000</v>
      </c>
      <c r="C468" s="316">
        <v>39000</v>
      </c>
    </row>
    <row r="469" spans="1:3" x14ac:dyDescent="0.2">
      <c r="A469" s="312" t="s">
        <v>2372</v>
      </c>
      <c r="B469" s="315">
        <v>4143961.4946600003</v>
      </c>
      <c r="C469" s="316">
        <v>4143961.4946600003</v>
      </c>
    </row>
    <row r="470" spans="1:3" x14ac:dyDescent="0.2">
      <c r="A470" s="287" t="s">
        <v>2371</v>
      </c>
      <c r="B470" s="315">
        <v>4143961.4946600003</v>
      </c>
      <c r="C470" s="316">
        <v>4143961.4946600003</v>
      </c>
    </row>
    <row r="471" spans="1:3" x14ac:dyDescent="0.2">
      <c r="A471" s="312" t="s">
        <v>2409</v>
      </c>
      <c r="B471" s="315">
        <v>12050.9252</v>
      </c>
      <c r="C471" s="316">
        <v>15325.970399999998</v>
      </c>
    </row>
    <row r="472" spans="1:3" x14ac:dyDescent="0.2">
      <c r="A472" s="287" t="s">
        <v>2407</v>
      </c>
      <c r="B472" s="315">
        <v>1640</v>
      </c>
      <c r="C472" s="316">
        <v>4915.0451999999996</v>
      </c>
    </row>
    <row r="473" spans="1:3" x14ac:dyDescent="0.2">
      <c r="A473" s="287" t="s">
        <v>2412</v>
      </c>
      <c r="B473" s="315">
        <v>10410.9252</v>
      </c>
      <c r="C473" s="316">
        <v>10410.9252</v>
      </c>
    </row>
    <row r="474" spans="1:3" x14ac:dyDescent="0.2">
      <c r="A474" s="312" t="s">
        <v>2352</v>
      </c>
      <c r="B474" s="315">
        <v>7960000</v>
      </c>
      <c r="C474" s="316">
        <v>7960000</v>
      </c>
    </row>
    <row r="475" spans="1:3" x14ac:dyDescent="0.2">
      <c r="A475" s="287" t="s">
        <v>2385</v>
      </c>
      <c r="B475" s="315">
        <v>3000000</v>
      </c>
      <c r="C475" s="316">
        <v>3000000</v>
      </c>
    </row>
    <row r="476" spans="1:3" x14ac:dyDescent="0.2">
      <c r="A476" s="287" t="s">
        <v>2351</v>
      </c>
      <c r="B476" s="315">
        <v>960000</v>
      </c>
      <c r="C476" s="316">
        <v>960000</v>
      </c>
    </row>
    <row r="477" spans="1:3" x14ac:dyDescent="0.2">
      <c r="A477" s="287" t="s">
        <v>2386</v>
      </c>
      <c r="B477" s="315">
        <v>4000000</v>
      </c>
      <c r="C477" s="316">
        <v>4000000</v>
      </c>
    </row>
    <row r="478" spans="1:3" x14ac:dyDescent="0.2">
      <c r="A478" s="312" t="s">
        <v>2336</v>
      </c>
      <c r="B478" s="315">
        <v>392340</v>
      </c>
      <c r="C478" s="316">
        <v>392340</v>
      </c>
    </row>
    <row r="479" spans="1:3" x14ac:dyDescent="0.2">
      <c r="A479" s="287" t="s">
        <v>2335</v>
      </c>
      <c r="B479" s="315">
        <v>392340</v>
      </c>
      <c r="C479" s="316">
        <v>392340</v>
      </c>
    </row>
    <row r="480" spans="1:3" x14ac:dyDescent="0.2">
      <c r="A480" s="312" t="s">
        <v>2360</v>
      </c>
      <c r="B480" s="315">
        <v>2116888.1042400002</v>
      </c>
      <c r="C480" s="316">
        <v>2116888.1042400002</v>
      </c>
    </row>
    <row r="481" spans="1:3" x14ac:dyDescent="0.2">
      <c r="A481" s="287" t="s">
        <v>2359</v>
      </c>
      <c r="B481" s="315">
        <v>1058842.83024</v>
      </c>
      <c r="C481" s="316">
        <v>1058842.83024</v>
      </c>
    </row>
    <row r="482" spans="1:3" x14ac:dyDescent="0.2">
      <c r="A482" s="287" t="s">
        <v>2363</v>
      </c>
      <c r="B482" s="315">
        <v>1058045.274</v>
      </c>
      <c r="C482" s="316">
        <v>1058045.274</v>
      </c>
    </row>
    <row r="483" spans="1:3" ht="16" thickBot="1" x14ac:dyDescent="0.25">
      <c r="A483" s="269" t="s">
        <v>1452</v>
      </c>
      <c r="B483" s="323">
        <v>4758639619.7125206</v>
      </c>
      <c r="C483" s="317">
        <v>5615133709.0568686</v>
      </c>
    </row>
    <row r="484" spans="1:3" x14ac:dyDescent="0.2">
      <c r="B484"/>
      <c r="C484"/>
    </row>
    <row r="485" spans="1:3" x14ac:dyDescent="0.2">
      <c r="B485"/>
      <c r="C485"/>
    </row>
    <row r="486" spans="1:3" x14ac:dyDescent="0.2">
      <c r="B486"/>
      <c r="C486"/>
    </row>
    <row r="487" spans="1:3" x14ac:dyDescent="0.2">
      <c r="B487"/>
      <c r="C487"/>
    </row>
    <row r="488" spans="1:3" x14ac:dyDescent="0.2">
      <c r="B488"/>
      <c r="C488"/>
    </row>
    <row r="489" spans="1:3" x14ac:dyDescent="0.2">
      <c r="B489"/>
      <c r="C489"/>
    </row>
    <row r="490" spans="1:3" x14ac:dyDescent="0.2">
      <c r="B490"/>
      <c r="C490"/>
    </row>
    <row r="491" spans="1:3" x14ac:dyDescent="0.2">
      <c r="B491"/>
      <c r="C491"/>
    </row>
    <row r="492" spans="1:3" x14ac:dyDescent="0.2">
      <c r="B492"/>
      <c r="C492"/>
    </row>
    <row r="493" spans="1:3" x14ac:dyDescent="0.2">
      <c r="B493"/>
      <c r="C493"/>
    </row>
    <row r="494" spans="1:3" x14ac:dyDescent="0.2">
      <c r="B494"/>
      <c r="C494"/>
    </row>
    <row r="495" spans="1:3" x14ac:dyDescent="0.2">
      <c r="B495"/>
      <c r="C495"/>
    </row>
    <row r="496" spans="1:3" x14ac:dyDescent="0.2">
      <c r="B496"/>
      <c r="C496"/>
    </row>
    <row r="497" spans="2:3" x14ac:dyDescent="0.2">
      <c r="B497"/>
      <c r="C497"/>
    </row>
    <row r="498" spans="2:3" x14ac:dyDescent="0.2">
      <c r="B498"/>
      <c r="C498"/>
    </row>
    <row r="499" spans="2:3" x14ac:dyDescent="0.2">
      <c r="B499"/>
      <c r="C499"/>
    </row>
    <row r="500" spans="2:3" x14ac:dyDescent="0.2">
      <c r="B500"/>
      <c r="C500"/>
    </row>
    <row r="501" spans="2:3" x14ac:dyDescent="0.2">
      <c r="B501"/>
      <c r="C501"/>
    </row>
    <row r="502" spans="2:3" x14ac:dyDescent="0.2">
      <c r="B502"/>
      <c r="C502"/>
    </row>
    <row r="503" spans="2:3" x14ac:dyDescent="0.2">
      <c r="B503"/>
      <c r="C503"/>
    </row>
    <row r="504" spans="2:3" x14ac:dyDescent="0.2">
      <c r="B504"/>
      <c r="C504"/>
    </row>
    <row r="505" spans="2:3" x14ac:dyDescent="0.2">
      <c r="B505"/>
      <c r="C505"/>
    </row>
    <row r="506" spans="2:3" x14ac:dyDescent="0.2">
      <c r="B506"/>
      <c r="C506"/>
    </row>
    <row r="507" spans="2:3" x14ac:dyDescent="0.2">
      <c r="B507"/>
      <c r="C507"/>
    </row>
    <row r="508" spans="2:3" x14ac:dyDescent="0.2">
      <c r="B508"/>
      <c r="C508"/>
    </row>
    <row r="509" spans="2:3" x14ac:dyDescent="0.2">
      <c r="B509"/>
      <c r="C509"/>
    </row>
    <row r="510" spans="2:3" x14ac:dyDescent="0.2">
      <c r="B510"/>
      <c r="C510"/>
    </row>
    <row r="511" spans="2:3" x14ac:dyDescent="0.2">
      <c r="B511"/>
      <c r="C511"/>
    </row>
    <row r="512" spans="2:3" x14ac:dyDescent="0.2">
      <c r="B512"/>
      <c r="C512"/>
    </row>
    <row r="513" spans="2:3" x14ac:dyDescent="0.2">
      <c r="B513"/>
      <c r="C513"/>
    </row>
    <row r="514" spans="2:3" x14ac:dyDescent="0.2">
      <c r="B514"/>
      <c r="C514"/>
    </row>
    <row r="515" spans="2:3" x14ac:dyDescent="0.2">
      <c r="B515"/>
      <c r="C515"/>
    </row>
    <row r="516" spans="2:3" x14ac:dyDescent="0.2">
      <c r="B516"/>
      <c r="C516"/>
    </row>
    <row r="517" spans="2:3" x14ac:dyDescent="0.2">
      <c r="B517"/>
      <c r="C517"/>
    </row>
    <row r="518" spans="2:3" x14ac:dyDescent="0.2">
      <c r="B518"/>
      <c r="C518"/>
    </row>
    <row r="519" spans="2:3" x14ac:dyDescent="0.2">
      <c r="B519"/>
      <c r="C519"/>
    </row>
    <row r="520" spans="2:3" x14ac:dyDescent="0.2">
      <c r="B520"/>
      <c r="C520"/>
    </row>
    <row r="521" spans="2:3" x14ac:dyDescent="0.2">
      <c r="B521"/>
      <c r="C521"/>
    </row>
    <row r="522" spans="2:3" x14ac:dyDescent="0.2">
      <c r="B522"/>
      <c r="C522"/>
    </row>
    <row r="523" spans="2:3" x14ac:dyDescent="0.2">
      <c r="B523"/>
      <c r="C523"/>
    </row>
    <row r="524" spans="2:3" x14ac:dyDescent="0.2">
      <c r="B524"/>
      <c r="C524"/>
    </row>
    <row r="525" spans="2:3" x14ac:dyDescent="0.2">
      <c r="B525"/>
      <c r="C525"/>
    </row>
    <row r="526" spans="2:3" x14ac:dyDescent="0.2">
      <c r="B526"/>
      <c r="C526"/>
    </row>
    <row r="527" spans="2:3" x14ac:dyDescent="0.2">
      <c r="B527"/>
      <c r="C527"/>
    </row>
    <row r="528" spans="2:3" x14ac:dyDescent="0.2">
      <c r="B528"/>
      <c r="C528"/>
    </row>
    <row r="529" spans="2:3" x14ac:dyDescent="0.2">
      <c r="B529"/>
      <c r="C529"/>
    </row>
    <row r="530" spans="2:3" x14ac:dyDescent="0.2">
      <c r="B530"/>
      <c r="C530"/>
    </row>
    <row r="531" spans="2:3" x14ac:dyDescent="0.2">
      <c r="B531"/>
      <c r="C531"/>
    </row>
    <row r="532" spans="2:3" x14ac:dyDescent="0.2">
      <c r="B532"/>
      <c r="C532"/>
    </row>
    <row r="533" spans="2:3" x14ac:dyDescent="0.2">
      <c r="B533"/>
      <c r="C533"/>
    </row>
    <row r="534" spans="2:3" x14ac:dyDescent="0.2">
      <c r="B534"/>
      <c r="C534"/>
    </row>
    <row r="535" spans="2:3" x14ac:dyDescent="0.2">
      <c r="B535"/>
      <c r="C535"/>
    </row>
    <row r="536" spans="2:3" x14ac:dyDescent="0.2">
      <c r="B536"/>
      <c r="C536"/>
    </row>
    <row r="537" spans="2:3" x14ac:dyDescent="0.2">
      <c r="B537"/>
      <c r="C537"/>
    </row>
    <row r="538" spans="2:3" x14ac:dyDescent="0.2">
      <c r="B538"/>
      <c r="C538"/>
    </row>
    <row r="539" spans="2:3" x14ac:dyDescent="0.2">
      <c r="B539"/>
      <c r="C539"/>
    </row>
    <row r="540" spans="2:3" x14ac:dyDescent="0.2">
      <c r="B540"/>
      <c r="C540"/>
    </row>
    <row r="541" spans="2:3" x14ac:dyDescent="0.2">
      <c r="B541"/>
      <c r="C541"/>
    </row>
    <row r="542" spans="2:3" x14ac:dyDescent="0.2">
      <c r="B542"/>
      <c r="C542"/>
    </row>
    <row r="543" spans="2:3" x14ac:dyDescent="0.2">
      <c r="B543"/>
      <c r="C543"/>
    </row>
    <row r="544" spans="2:3" x14ac:dyDescent="0.2">
      <c r="B544"/>
      <c r="C544"/>
    </row>
    <row r="545" spans="2:3" x14ac:dyDescent="0.2">
      <c r="B545"/>
      <c r="C545"/>
    </row>
    <row r="546" spans="2:3" x14ac:dyDescent="0.2">
      <c r="B546"/>
      <c r="C546"/>
    </row>
    <row r="547" spans="2:3" x14ac:dyDescent="0.2">
      <c r="B547"/>
      <c r="C547"/>
    </row>
    <row r="548" spans="2:3" x14ac:dyDescent="0.2">
      <c r="B548"/>
      <c r="C548"/>
    </row>
    <row r="549" spans="2:3" x14ac:dyDescent="0.2">
      <c r="B549"/>
      <c r="C549"/>
    </row>
    <row r="550" spans="2:3" x14ac:dyDescent="0.2">
      <c r="B550"/>
      <c r="C550"/>
    </row>
    <row r="551" spans="2:3" x14ac:dyDescent="0.2">
      <c r="B551"/>
      <c r="C551"/>
    </row>
    <row r="552" spans="2:3" x14ac:dyDescent="0.2">
      <c r="B552"/>
      <c r="C552"/>
    </row>
    <row r="553" spans="2:3" x14ac:dyDescent="0.2">
      <c r="B553"/>
      <c r="C553"/>
    </row>
    <row r="554" spans="2:3" x14ac:dyDescent="0.2">
      <c r="B554"/>
      <c r="C554"/>
    </row>
    <row r="555" spans="2:3" x14ac:dyDescent="0.2">
      <c r="B555"/>
      <c r="C555"/>
    </row>
    <row r="556" spans="2:3" x14ac:dyDescent="0.2">
      <c r="B556"/>
      <c r="C556"/>
    </row>
    <row r="557" spans="2:3" x14ac:dyDescent="0.2">
      <c r="B557"/>
      <c r="C557"/>
    </row>
    <row r="558" spans="2:3" x14ac:dyDescent="0.2">
      <c r="B558"/>
      <c r="C558"/>
    </row>
    <row r="559" spans="2:3" x14ac:dyDescent="0.2">
      <c r="B559"/>
      <c r="C559"/>
    </row>
    <row r="560" spans="2:3" x14ac:dyDescent="0.2">
      <c r="B560"/>
      <c r="C560"/>
    </row>
    <row r="561" spans="2:3" x14ac:dyDescent="0.2">
      <c r="B561"/>
      <c r="C561"/>
    </row>
    <row r="562" spans="2:3" x14ac:dyDescent="0.2">
      <c r="B562"/>
      <c r="C562"/>
    </row>
    <row r="563" spans="2:3" x14ac:dyDescent="0.2">
      <c r="B563"/>
      <c r="C563"/>
    </row>
    <row r="564" spans="2:3" x14ac:dyDescent="0.2">
      <c r="B564"/>
      <c r="C564"/>
    </row>
    <row r="565" spans="2:3" x14ac:dyDescent="0.2">
      <c r="B565"/>
      <c r="C565"/>
    </row>
    <row r="566" spans="2:3" x14ac:dyDescent="0.2">
      <c r="B566"/>
      <c r="C566"/>
    </row>
    <row r="567" spans="2:3" x14ac:dyDescent="0.2">
      <c r="B567"/>
      <c r="C567"/>
    </row>
    <row r="568" spans="2:3" x14ac:dyDescent="0.2">
      <c r="B568"/>
      <c r="C568"/>
    </row>
    <row r="569" spans="2:3" x14ac:dyDescent="0.2">
      <c r="B569"/>
      <c r="C569"/>
    </row>
    <row r="570" spans="2:3" x14ac:dyDescent="0.2">
      <c r="B570"/>
      <c r="C570"/>
    </row>
    <row r="571" spans="2:3" x14ac:dyDescent="0.2">
      <c r="B571"/>
      <c r="C571"/>
    </row>
    <row r="572" spans="2:3" x14ac:dyDescent="0.2">
      <c r="B572"/>
      <c r="C572"/>
    </row>
    <row r="573" spans="2:3" x14ac:dyDescent="0.2">
      <c r="B573"/>
      <c r="C573"/>
    </row>
    <row r="574" spans="2:3" x14ac:dyDescent="0.2">
      <c r="B574"/>
      <c r="C574"/>
    </row>
    <row r="575" spans="2:3" x14ac:dyDescent="0.2">
      <c r="B575"/>
      <c r="C575"/>
    </row>
    <row r="576" spans="2:3" x14ac:dyDescent="0.2">
      <c r="B576"/>
      <c r="C576"/>
    </row>
    <row r="577" spans="2:3" x14ac:dyDescent="0.2">
      <c r="B577"/>
      <c r="C577"/>
    </row>
    <row r="578" spans="2:3" x14ac:dyDescent="0.2">
      <c r="B578"/>
      <c r="C578"/>
    </row>
    <row r="579" spans="2:3" x14ac:dyDescent="0.2">
      <c r="B579"/>
      <c r="C579"/>
    </row>
    <row r="580" spans="2:3" x14ac:dyDescent="0.2">
      <c r="B580"/>
      <c r="C580"/>
    </row>
    <row r="581" spans="2:3" x14ac:dyDescent="0.2">
      <c r="B581"/>
      <c r="C581"/>
    </row>
    <row r="582" spans="2:3" x14ac:dyDescent="0.2">
      <c r="B582"/>
      <c r="C582"/>
    </row>
    <row r="583" spans="2:3" x14ac:dyDescent="0.2">
      <c r="B583"/>
      <c r="C583"/>
    </row>
    <row r="584" spans="2:3" x14ac:dyDescent="0.2">
      <c r="B584"/>
      <c r="C584"/>
    </row>
    <row r="585" spans="2:3" x14ac:dyDescent="0.2">
      <c r="B585"/>
      <c r="C585"/>
    </row>
    <row r="586" spans="2:3" x14ac:dyDescent="0.2">
      <c r="B586"/>
      <c r="C586"/>
    </row>
    <row r="587" spans="2:3" x14ac:dyDescent="0.2">
      <c r="B587"/>
      <c r="C587"/>
    </row>
    <row r="588" spans="2:3" x14ac:dyDescent="0.2">
      <c r="B588"/>
      <c r="C588"/>
    </row>
    <row r="589" spans="2:3" x14ac:dyDescent="0.2">
      <c r="B589"/>
      <c r="C589"/>
    </row>
    <row r="590" spans="2:3" x14ac:dyDescent="0.2">
      <c r="B590"/>
      <c r="C590"/>
    </row>
    <row r="591" spans="2:3" x14ac:dyDescent="0.2">
      <c r="B591"/>
      <c r="C591"/>
    </row>
    <row r="592" spans="2:3" x14ac:dyDescent="0.2">
      <c r="B592"/>
      <c r="C592"/>
    </row>
    <row r="593" spans="2:3" x14ac:dyDescent="0.2">
      <c r="B593"/>
      <c r="C593"/>
    </row>
    <row r="594" spans="2:3" x14ac:dyDescent="0.2">
      <c r="B594"/>
      <c r="C594"/>
    </row>
    <row r="595" spans="2:3" x14ac:dyDescent="0.2">
      <c r="B595"/>
      <c r="C595"/>
    </row>
    <row r="596" spans="2:3" x14ac:dyDescent="0.2">
      <c r="B596"/>
      <c r="C596"/>
    </row>
    <row r="597" spans="2:3" x14ac:dyDescent="0.2">
      <c r="B597"/>
      <c r="C597"/>
    </row>
    <row r="598" spans="2:3" x14ac:dyDescent="0.2">
      <c r="B598"/>
      <c r="C598"/>
    </row>
    <row r="599" spans="2:3" x14ac:dyDescent="0.2">
      <c r="B599"/>
      <c r="C599"/>
    </row>
    <row r="600" spans="2:3" x14ac:dyDescent="0.2">
      <c r="B600"/>
      <c r="C600"/>
    </row>
    <row r="601" spans="2:3" x14ac:dyDescent="0.2">
      <c r="B601"/>
      <c r="C601"/>
    </row>
    <row r="602" spans="2:3" x14ac:dyDescent="0.2">
      <c r="B602"/>
      <c r="C602"/>
    </row>
    <row r="603" spans="2:3" x14ac:dyDescent="0.2">
      <c r="B603"/>
      <c r="C603"/>
    </row>
    <row r="604" spans="2:3" x14ac:dyDescent="0.2">
      <c r="B604"/>
      <c r="C604"/>
    </row>
    <row r="605" spans="2:3" x14ac:dyDescent="0.2">
      <c r="B605"/>
      <c r="C605"/>
    </row>
    <row r="606" spans="2:3" x14ac:dyDescent="0.2">
      <c r="B606"/>
      <c r="C606"/>
    </row>
    <row r="607" spans="2:3" x14ac:dyDescent="0.2">
      <c r="B607"/>
      <c r="C607"/>
    </row>
    <row r="608" spans="2:3" x14ac:dyDescent="0.2">
      <c r="B608"/>
      <c r="C608"/>
    </row>
    <row r="609" spans="2:3" x14ac:dyDescent="0.2">
      <c r="B609"/>
      <c r="C609"/>
    </row>
    <row r="610" spans="2:3" x14ac:dyDescent="0.2">
      <c r="B610"/>
      <c r="C610"/>
    </row>
    <row r="611" spans="2:3" x14ac:dyDescent="0.2">
      <c r="B611"/>
      <c r="C611"/>
    </row>
    <row r="612" spans="2:3" x14ac:dyDescent="0.2">
      <c r="B612"/>
      <c r="C612"/>
    </row>
    <row r="613" spans="2:3" x14ac:dyDescent="0.2">
      <c r="B613"/>
      <c r="C613"/>
    </row>
    <row r="614" spans="2:3" x14ac:dyDescent="0.2">
      <c r="B614"/>
      <c r="C614"/>
    </row>
    <row r="615" spans="2:3" x14ac:dyDescent="0.2">
      <c r="B615"/>
      <c r="C615"/>
    </row>
    <row r="616" spans="2:3" x14ac:dyDescent="0.2">
      <c r="B616"/>
      <c r="C616"/>
    </row>
    <row r="617" spans="2:3" x14ac:dyDescent="0.2">
      <c r="B617"/>
      <c r="C617"/>
    </row>
    <row r="618" spans="2:3" x14ac:dyDescent="0.2">
      <c r="B618"/>
      <c r="C618"/>
    </row>
    <row r="619" spans="2:3" x14ac:dyDescent="0.2">
      <c r="B619"/>
      <c r="C619"/>
    </row>
    <row r="620" spans="2:3" x14ac:dyDescent="0.2">
      <c r="B620"/>
      <c r="C620"/>
    </row>
    <row r="621" spans="2:3" x14ac:dyDescent="0.2">
      <c r="B621"/>
      <c r="C621"/>
    </row>
    <row r="622" spans="2:3" x14ac:dyDescent="0.2">
      <c r="B622"/>
      <c r="C622"/>
    </row>
    <row r="623" spans="2:3" x14ac:dyDescent="0.2">
      <c r="B623"/>
      <c r="C623"/>
    </row>
    <row r="624" spans="2:3" x14ac:dyDescent="0.2">
      <c r="B624"/>
      <c r="C624"/>
    </row>
    <row r="625" spans="2:3" x14ac:dyDescent="0.2">
      <c r="B625"/>
      <c r="C625"/>
    </row>
    <row r="626" spans="2:3" x14ac:dyDescent="0.2">
      <c r="B626"/>
      <c r="C626"/>
    </row>
    <row r="627" spans="2:3" x14ac:dyDescent="0.2">
      <c r="B627"/>
      <c r="C627"/>
    </row>
    <row r="628" spans="2:3" x14ac:dyDescent="0.2">
      <c r="B628"/>
      <c r="C628"/>
    </row>
    <row r="629" spans="2:3" x14ac:dyDescent="0.2">
      <c r="B629"/>
      <c r="C629"/>
    </row>
    <row r="630" spans="2:3" x14ac:dyDescent="0.2">
      <c r="B630"/>
      <c r="C630"/>
    </row>
    <row r="631" spans="2:3" x14ac:dyDescent="0.2">
      <c r="B631"/>
      <c r="C631"/>
    </row>
    <row r="632" spans="2:3" x14ac:dyDescent="0.2">
      <c r="B632"/>
      <c r="C632"/>
    </row>
    <row r="633" spans="2:3" x14ac:dyDescent="0.2">
      <c r="B633"/>
      <c r="C633"/>
    </row>
    <row r="634" spans="2:3" x14ac:dyDescent="0.2">
      <c r="B634"/>
      <c r="C634"/>
    </row>
    <row r="635" spans="2:3" x14ac:dyDescent="0.2">
      <c r="B635"/>
      <c r="C635"/>
    </row>
    <row r="636" spans="2:3" x14ac:dyDescent="0.2">
      <c r="B636"/>
      <c r="C636"/>
    </row>
    <row r="637" spans="2:3" x14ac:dyDescent="0.2">
      <c r="B637"/>
      <c r="C637"/>
    </row>
    <row r="638" spans="2:3" x14ac:dyDescent="0.2">
      <c r="B638"/>
      <c r="C638"/>
    </row>
    <row r="639" spans="2:3" x14ac:dyDescent="0.2">
      <c r="B639"/>
      <c r="C639"/>
    </row>
    <row r="640" spans="2:3" x14ac:dyDescent="0.2">
      <c r="B640"/>
      <c r="C640"/>
    </row>
    <row r="641" spans="2:3" x14ac:dyDescent="0.2">
      <c r="B641"/>
      <c r="C641"/>
    </row>
    <row r="642" spans="2:3" x14ac:dyDescent="0.2">
      <c r="B642"/>
      <c r="C642"/>
    </row>
    <row r="643" spans="2:3" x14ac:dyDescent="0.2">
      <c r="B643"/>
      <c r="C643"/>
    </row>
    <row r="644" spans="2:3" x14ac:dyDescent="0.2">
      <c r="B644"/>
      <c r="C644"/>
    </row>
    <row r="645" spans="2:3" x14ac:dyDescent="0.2">
      <c r="B645"/>
      <c r="C645"/>
    </row>
    <row r="646" spans="2:3" x14ac:dyDescent="0.2">
      <c r="B646"/>
      <c r="C646"/>
    </row>
    <row r="647" spans="2:3" x14ac:dyDescent="0.2">
      <c r="B647"/>
      <c r="C647"/>
    </row>
    <row r="648" spans="2:3" x14ac:dyDescent="0.2">
      <c r="B648"/>
      <c r="C648"/>
    </row>
    <row r="649" spans="2:3" x14ac:dyDescent="0.2">
      <c r="B649"/>
      <c r="C649"/>
    </row>
    <row r="650" spans="2:3" x14ac:dyDescent="0.2">
      <c r="B650"/>
      <c r="C650"/>
    </row>
    <row r="651" spans="2:3" x14ac:dyDescent="0.2">
      <c r="B651"/>
      <c r="C651"/>
    </row>
    <row r="652" spans="2:3" x14ac:dyDescent="0.2">
      <c r="B652"/>
      <c r="C652"/>
    </row>
    <row r="653" spans="2:3" x14ac:dyDescent="0.2">
      <c r="B653"/>
      <c r="C653"/>
    </row>
    <row r="654" spans="2:3" x14ac:dyDescent="0.2">
      <c r="B654"/>
      <c r="C654"/>
    </row>
    <row r="655" spans="2:3" x14ac:dyDescent="0.2">
      <c r="B655"/>
      <c r="C655"/>
    </row>
    <row r="656" spans="2:3" x14ac:dyDescent="0.2">
      <c r="B656"/>
      <c r="C656"/>
    </row>
    <row r="657" spans="2:3" x14ac:dyDescent="0.2">
      <c r="B657"/>
      <c r="C657"/>
    </row>
    <row r="658" spans="2:3" x14ac:dyDescent="0.2">
      <c r="B658"/>
      <c r="C658"/>
    </row>
    <row r="659" spans="2:3" x14ac:dyDescent="0.2">
      <c r="B659"/>
      <c r="C659"/>
    </row>
    <row r="660" spans="2:3" x14ac:dyDescent="0.2">
      <c r="B660"/>
      <c r="C660"/>
    </row>
    <row r="661" spans="2:3" x14ac:dyDescent="0.2">
      <c r="B661"/>
      <c r="C661"/>
    </row>
    <row r="662" spans="2:3" x14ac:dyDescent="0.2">
      <c r="B662"/>
      <c r="C662"/>
    </row>
    <row r="663" spans="2:3" x14ac:dyDescent="0.2">
      <c r="B663"/>
      <c r="C663"/>
    </row>
    <row r="664" spans="2:3" x14ac:dyDescent="0.2">
      <c r="B664"/>
      <c r="C664"/>
    </row>
    <row r="665" spans="2:3" x14ac:dyDescent="0.2">
      <c r="B665"/>
      <c r="C665"/>
    </row>
    <row r="666" spans="2:3" x14ac:dyDescent="0.2">
      <c r="B666"/>
      <c r="C666"/>
    </row>
    <row r="667" spans="2:3" x14ac:dyDescent="0.2">
      <c r="B667"/>
      <c r="C667"/>
    </row>
    <row r="668" spans="2:3" x14ac:dyDescent="0.2">
      <c r="B668"/>
      <c r="C668"/>
    </row>
    <row r="669" spans="2:3" x14ac:dyDescent="0.2">
      <c r="B669"/>
      <c r="C669"/>
    </row>
    <row r="670" spans="2:3" x14ac:dyDescent="0.2">
      <c r="B670"/>
      <c r="C670"/>
    </row>
    <row r="671" spans="2:3" x14ac:dyDescent="0.2">
      <c r="B671"/>
      <c r="C671"/>
    </row>
    <row r="672" spans="2:3" x14ac:dyDescent="0.2">
      <c r="B672"/>
      <c r="C672"/>
    </row>
    <row r="673" spans="2:3" x14ac:dyDescent="0.2">
      <c r="B673"/>
      <c r="C673"/>
    </row>
    <row r="674" spans="2:3" x14ac:dyDescent="0.2">
      <c r="B674"/>
      <c r="C674"/>
    </row>
    <row r="675" spans="2:3" x14ac:dyDescent="0.2">
      <c r="B675"/>
      <c r="C675"/>
    </row>
    <row r="676" spans="2:3" x14ac:dyDescent="0.2">
      <c r="B676"/>
      <c r="C676"/>
    </row>
    <row r="677" spans="2:3" x14ac:dyDescent="0.2">
      <c r="B677"/>
      <c r="C677"/>
    </row>
    <row r="678" spans="2:3" x14ac:dyDescent="0.2">
      <c r="B678"/>
      <c r="C678"/>
    </row>
    <row r="679" spans="2:3" x14ac:dyDescent="0.2">
      <c r="B679"/>
      <c r="C679"/>
    </row>
    <row r="680" spans="2:3" x14ac:dyDescent="0.2">
      <c r="B680"/>
      <c r="C680"/>
    </row>
    <row r="681" spans="2:3" x14ac:dyDescent="0.2">
      <c r="B681"/>
      <c r="C681"/>
    </row>
    <row r="682" spans="2:3" x14ac:dyDescent="0.2">
      <c r="B682"/>
      <c r="C682"/>
    </row>
    <row r="683" spans="2:3" x14ac:dyDescent="0.2">
      <c r="B683"/>
      <c r="C683"/>
    </row>
    <row r="684" spans="2:3" x14ac:dyDescent="0.2">
      <c r="B684"/>
      <c r="C684"/>
    </row>
    <row r="685" spans="2:3" x14ac:dyDescent="0.2">
      <c r="B685"/>
      <c r="C685"/>
    </row>
    <row r="686" spans="2:3" x14ac:dyDescent="0.2">
      <c r="B686"/>
      <c r="C686"/>
    </row>
    <row r="687" spans="2:3" x14ac:dyDescent="0.2">
      <c r="B687"/>
      <c r="C687"/>
    </row>
    <row r="688" spans="2:3" x14ac:dyDescent="0.2">
      <c r="B688"/>
      <c r="C688"/>
    </row>
    <row r="689" spans="2:3" x14ac:dyDescent="0.2">
      <c r="B689"/>
      <c r="C689"/>
    </row>
    <row r="690" spans="2:3" x14ac:dyDescent="0.2">
      <c r="B690"/>
      <c r="C690"/>
    </row>
    <row r="691" spans="2:3" x14ac:dyDescent="0.2">
      <c r="B691"/>
      <c r="C691"/>
    </row>
    <row r="692" spans="2:3" x14ac:dyDescent="0.2">
      <c r="B692"/>
      <c r="C692"/>
    </row>
    <row r="693" spans="2:3" x14ac:dyDescent="0.2">
      <c r="B693"/>
      <c r="C693"/>
    </row>
    <row r="694" spans="2:3" x14ac:dyDescent="0.2">
      <c r="B694"/>
      <c r="C694"/>
    </row>
    <row r="695" spans="2:3" x14ac:dyDescent="0.2">
      <c r="B695"/>
      <c r="C695"/>
    </row>
    <row r="696" spans="2:3" x14ac:dyDescent="0.2">
      <c r="B696"/>
      <c r="C696"/>
    </row>
    <row r="697" spans="2:3" x14ac:dyDescent="0.2">
      <c r="B697"/>
      <c r="C697"/>
    </row>
    <row r="698" spans="2:3" x14ac:dyDescent="0.2">
      <c r="B698"/>
      <c r="C698"/>
    </row>
    <row r="699" spans="2:3" x14ac:dyDescent="0.2">
      <c r="B699"/>
      <c r="C699"/>
    </row>
    <row r="700" spans="2:3" x14ac:dyDescent="0.2">
      <c r="B700"/>
      <c r="C700"/>
    </row>
    <row r="701" spans="2:3" x14ac:dyDescent="0.2">
      <c r="B701"/>
      <c r="C701"/>
    </row>
    <row r="702" spans="2:3" x14ac:dyDescent="0.2">
      <c r="B702"/>
      <c r="C702"/>
    </row>
    <row r="703" spans="2:3" x14ac:dyDescent="0.2">
      <c r="B703"/>
      <c r="C703"/>
    </row>
    <row r="704" spans="2:3" x14ac:dyDescent="0.2">
      <c r="B704"/>
      <c r="C704"/>
    </row>
    <row r="705" spans="2:3" x14ac:dyDescent="0.2">
      <c r="B705"/>
      <c r="C705"/>
    </row>
    <row r="706" spans="2:3" x14ac:dyDescent="0.2">
      <c r="B706"/>
      <c r="C706"/>
    </row>
    <row r="707" spans="2:3" x14ac:dyDescent="0.2">
      <c r="B707"/>
      <c r="C707"/>
    </row>
    <row r="708" spans="2:3" x14ac:dyDescent="0.2">
      <c r="B708"/>
      <c r="C708"/>
    </row>
    <row r="709" spans="2:3" x14ac:dyDescent="0.2">
      <c r="B709"/>
      <c r="C709"/>
    </row>
    <row r="710" spans="2:3" x14ac:dyDescent="0.2">
      <c r="B710"/>
      <c r="C710"/>
    </row>
    <row r="711" spans="2:3" x14ac:dyDescent="0.2">
      <c r="B711"/>
      <c r="C711"/>
    </row>
    <row r="712" spans="2:3" x14ac:dyDescent="0.2">
      <c r="B712"/>
      <c r="C712"/>
    </row>
    <row r="713" spans="2:3" x14ac:dyDescent="0.2">
      <c r="B713"/>
      <c r="C713"/>
    </row>
    <row r="714" spans="2:3" x14ac:dyDescent="0.2">
      <c r="B714"/>
      <c r="C714"/>
    </row>
    <row r="715" spans="2:3" x14ac:dyDescent="0.2">
      <c r="B715"/>
      <c r="C715"/>
    </row>
    <row r="716" spans="2:3" x14ac:dyDescent="0.2">
      <c r="B716"/>
      <c r="C716"/>
    </row>
    <row r="717" spans="2:3" x14ac:dyDescent="0.2">
      <c r="B717"/>
      <c r="C717"/>
    </row>
    <row r="718" spans="2:3" x14ac:dyDescent="0.2">
      <c r="B718"/>
      <c r="C718"/>
    </row>
    <row r="719" spans="2:3" x14ac:dyDescent="0.2">
      <c r="B719"/>
      <c r="C719"/>
    </row>
    <row r="720" spans="2:3" x14ac:dyDescent="0.2">
      <c r="B720"/>
      <c r="C720"/>
    </row>
    <row r="721" spans="2:3" x14ac:dyDescent="0.2">
      <c r="B721"/>
      <c r="C721"/>
    </row>
    <row r="722" spans="2:3" x14ac:dyDescent="0.2">
      <c r="B722"/>
      <c r="C722"/>
    </row>
    <row r="723" spans="2:3" x14ac:dyDescent="0.2">
      <c r="B723"/>
      <c r="C723"/>
    </row>
    <row r="724" spans="2:3" x14ac:dyDescent="0.2">
      <c r="B724"/>
      <c r="C724"/>
    </row>
    <row r="725" spans="2:3" x14ac:dyDescent="0.2">
      <c r="B725"/>
      <c r="C725"/>
    </row>
    <row r="726" spans="2:3" x14ac:dyDescent="0.2">
      <c r="B726"/>
      <c r="C726"/>
    </row>
    <row r="727" spans="2:3" x14ac:dyDescent="0.2">
      <c r="B727"/>
      <c r="C727"/>
    </row>
    <row r="728" spans="2:3" x14ac:dyDescent="0.2">
      <c r="B728"/>
      <c r="C728"/>
    </row>
    <row r="729" spans="2:3" x14ac:dyDescent="0.2">
      <c r="B729"/>
      <c r="C729"/>
    </row>
    <row r="730" spans="2:3" x14ac:dyDescent="0.2">
      <c r="B730"/>
      <c r="C730"/>
    </row>
    <row r="731" spans="2:3" x14ac:dyDescent="0.2">
      <c r="B731"/>
      <c r="C731"/>
    </row>
    <row r="732" spans="2:3" x14ac:dyDescent="0.2">
      <c r="B732"/>
      <c r="C732"/>
    </row>
    <row r="733" spans="2:3" x14ac:dyDescent="0.2">
      <c r="B733"/>
      <c r="C733"/>
    </row>
    <row r="734" spans="2:3" x14ac:dyDescent="0.2">
      <c r="B734"/>
      <c r="C734"/>
    </row>
    <row r="735" spans="2:3" x14ac:dyDescent="0.2">
      <c r="B735"/>
      <c r="C735"/>
    </row>
    <row r="736" spans="2:3" x14ac:dyDescent="0.2">
      <c r="B736"/>
      <c r="C736"/>
    </row>
    <row r="737" spans="2:3" x14ac:dyDescent="0.2">
      <c r="B737"/>
      <c r="C737"/>
    </row>
    <row r="738" spans="2:3" x14ac:dyDescent="0.2">
      <c r="B738"/>
      <c r="C738"/>
    </row>
    <row r="739" spans="2:3" x14ac:dyDescent="0.2">
      <c r="B739"/>
      <c r="C739"/>
    </row>
    <row r="740" spans="2:3" x14ac:dyDescent="0.2">
      <c r="B740"/>
      <c r="C740"/>
    </row>
    <row r="741" spans="2:3" x14ac:dyDescent="0.2">
      <c r="B741"/>
      <c r="C741"/>
    </row>
    <row r="742" spans="2:3" x14ac:dyDescent="0.2">
      <c r="B742"/>
      <c r="C742"/>
    </row>
    <row r="743" spans="2:3" x14ac:dyDescent="0.2">
      <c r="B743"/>
      <c r="C743"/>
    </row>
    <row r="744" spans="2:3" x14ac:dyDescent="0.2">
      <c r="B744"/>
      <c r="C744"/>
    </row>
    <row r="745" spans="2:3" x14ac:dyDescent="0.2">
      <c r="B745"/>
      <c r="C745"/>
    </row>
    <row r="746" spans="2:3" x14ac:dyDescent="0.2">
      <c r="B746"/>
      <c r="C746"/>
    </row>
    <row r="747" spans="2:3" x14ac:dyDescent="0.2">
      <c r="B747"/>
      <c r="C747"/>
    </row>
    <row r="748" spans="2:3" x14ac:dyDescent="0.2">
      <c r="B748"/>
      <c r="C748"/>
    </row>
    <row r="749" spans="2:3" x14ac:dyDescent="0.2">
      <c r="B749"/>
      <c r="C749"/>
    </row>
    <row r="750" spans="2:3" x14ac:dyDescent="0.2">
      <c r="B750"/>
      <c r="C750"/>
    </row>
    <row r="751" spans="2:3" x14ac:dyDescent="0.2">
      <c r="B751"/>
      <c r="C751"/>
    </row>
    <row r="752" spans="2:3" x14ac:dyDescent="0.2">
      <c r="B752"/>
      <c r="C752"/>
    </row>
    <row r="753" spans="2:3" x14ac:dyDescent="0.2">
      <c r="B753"/>
      <c r="C753"/>
    </row>
    <row r="754" spans="2:3" x14ac:dyDescent="0.2">
      <c r="B754"/>
      <c r="C754"/>
    </row>
    <row r="755" spans="2:3" x14ac:dyDescent="0.2">
      <c r="B755"/>
      <c r="C755"/>
    </row>
    <row r="756" spans="2:3" x14ac:dyDescent="0.2">
      <c r="B756"/>
      <c r="C756"/>
    </row>
    <row r="757" spans="2:3" x14ac:dyDescent="0.2">
      <c r="B757"/>
      <c r="C757"/>
    </row>
    <row r="758" spans="2:3" x14ac:dyDescent="0.2">
      <c r="B758"/>
      <c r="C758"/>
    </row>
    <row r="759" spans="2:3" x14ac:dyDescent="0.2">
      <c r="B759"/>
      <c r="C759"/>
    </row>
    <row r="760" spans="2:3" x14ac:dyDescent="0.2">
      <c r="B760"/>
      <c r="C760"/>
    </row>
    <row r="761" spans="2:3" x14ac:dyDescent="0.2">
      <c r="B761"/>
      <c r="C761"/>
    </row>
    <row r="762" spans="2:3" x14ac:dyDescent="0.2">
      <c r="B762"/>
      <c r="C762"/>
    </row>
    <row r="763" spans="2:3" x14ac:dyDescent="0.2">
      <c r="B763"/>
      <c r="C763"/>
    </row>
    <row r="764" spans="2:3" x14ac:dyDescent="0.2">
      <c r="B764"/>
      <c r="C764"/>
    </row>
    <row r="765" spans="2:3" x14ac:dyDescent="0.2">
      <c r="B765"/>
      <c r="C765"/>
    </row>
    <row r="766" spans="2:3" x14ac:dyDescent="0.2">
      <c r="B766"/>
      <c r="C766"/>
    </row>
    <row r="767" spans="2:3" x14ac:dyDescent="0.2">
      <c r="B767"/>
      <c r="C767"/>
    </row>
    <row r="768" spans="2:3" x14ac:dyDescent="0.2">
      <c r="B768"/>
      <c r="C768"/>
    </row>
    <row r="769" spans="2:3" x14ac:dyDescent="0.2">
      <c r="B769"/>
      <c r="C769"/>
    </row>
    <row r="770" spans="2:3" x14ac:dyDescent="0.2">
      <c r="B770"/>
      <c r="C770"/>
    </row>
    <row r="771" spans="2:3" x14ac:dyDescent="0.2">
      <c r="B771"/>
      <c r="C771"/>
    </row>
    <row r="772" spans="2:3" x14ac:dyDescent="0.2">
      <c r="B772"/>
      <c r="C772"/>
    </row>
    <row r="773" spans="2:3" x14ac:dyDescent="0.2">
      <c r="B773"/>
      <c r="C773"/>
    </row>
    <row r="774" spans="2:3" x14ac:dyDescent="0.2">
      <c r="B774"/>
      <c r="C774"/>
    </row>
    <row r="775" spans="2:3" x14ac:dyDescent="0.2">
      <c r="B775"/>
      <c r="C775"/>
    </row>
    <row r="776" spans="2:3" x14ac:dyDescent="0.2">
      <c r="B776"/>
      <c r="C776"/>
    </row>
    <row r="777" spans="2:3" x14ac:dyDescent="0.2">
      <c r="B777"/>
      <c r="C777"/>
    </row>
    <row r="778" spans="2:3" x14ac:dyDescent="0.2">
      <c r="B778"/>
      <c r="C778"/>
    </row>
    <row r="779" spans="2:3" x14ac:dyDescent="0.2">
      <c r="B779"/>
      <c r="C779"/>
    </row>
    <row r="780" spans="2:3" x14ac:dyDescent="0.2">
      <c r="B780"/>
      <c r="C780"/>
    </row>
    <row r="781" spans="2:3" x14ac:dyDescent="0.2">
      <c r="B781"/>
      <c r="C781"/>
    </row>
    <row r="782" spans="2:3" x14ac:dyDescent="0.2">
      <c r="B782"/>
      <c r="C782"/>
    </row>
    <row r="783" spans="2:3" x14ac:dyDescent="0.2">
      <c r="B783"/>
      <c r="C783"/>
    </row>
    <row r="784" spans="2:3" x14ac:dyDescent="0.2">
      <c r="B784"/>
      <c r="C784"/>
    </row>
    <row r="785" spans="2:3" ht="16" thickBot="1" x14ac:dyDescent="0.25">
      <c r="B785"/>
      <c r="C785"/>
    </row>
    <row r="786" spans="2:3" x14ac:dyDescent="0.2">
      <c r="B786"/>
      <c r="C786"/>
    </row>
    <row r="787" spans="2:3" x14ac:dyDescent="0.2">
      <c r="B787"/>
      <c r="C787"/>
    </row>
    <row r="788" spans="2:3" x14ac:dyDescent="0.2">
      <c r="B788"/>
      <c r="C788"/>
    </row>
    <row r="789" spans="2:3" x14ac:dyDescent="0.2">
      <c r="B789"/>
      <c r="C789"/>
    </row>
    <row r="790" spans="2:3" x14ac:dyDescent="0.2">
      <c r="B790"/>
      <c r="C790"/>
    </row>
    <row r="791" spans="2:3" x14ac:dyDescent="0.2">
      <c r="B791"/>
      <c r="C791"/>
    </row>
    <row r="792" spans="2:3" x14ac:dyDescent="0.2">
      <c r="B792"/>
      <c r="C792"/>
    </row>
    <row r="793" spans="2:3" x14ac:dyDescent="0.2">
      <c r="B793"/>
      <c r="C793"/>
    </row>
    <row r="794" spans="2:3" x14ac:dyDescent="0.2">
      <c r="B794"/>
      <c r="C794"/>
    </row>
    <row r="795" spans="2:3" x14ac:dyDescent="0.2">
      <c r="B795"/>
      <c r="C795"/>
    </row>
    <row r="796" spans="2:3" x14ac:dyDescent="0.2">
      <c r="B796"/>
      <c r="C796"/>
    </row>
    <row r="797" spans="2:3" x14ac:dyDescent="0.2">
      <c r="B797"/>
      <c r="C797"/>
    </row>
    <row r="798" spans="2:3" x14ac:dyDescent="0.2">
      <c r="B798"/>
      <c r="C798"/>
    </row>
    <row r="799" spans="2:3" x14ac:dyDescent="0.2">
      <c r="B799"/>
      <c r="C799"/>
    </row>
    <row r="800" spans="2:3" x14ac:dyDescent="0.2">
      <c r="B800"/>
      <c r="C800"/>
    </row>
    <row r="801" spans="2:3" x14ac:dyDescent="0.2">
      <c r="B801"/>
      <c r="C801"/>
    </row>
    <row r="802" spans="2:3" x14ac:dyDescent="0.2">
      <c r="B802"/>
      <c r="C802"/>
    </row>
    <row r="803" spans="2:3" x14ac:dyDescent="0.2">
      <c r="B803"/>
      <c r="C803"/>
    </row>
    <row r="804" spans="2:3" x14ac:dyDescent="0.2">
      <c r="B804"/>
      <c r="C804"/>
    </row>
    <row r="805" spans="2:3" x14ac:dyDescent="0.2">
      <c r="B805"/>
      <c r="C805"/>
    </row>
    <row r="806" spans="2:3" x14ac:dyDescent="0.2">
      <c r="B806"/>
      <c r="C806"/>
    </row>
    <row r="807" spans="2:3" x14ac:dyDescent="0.2">
      <c r="B807"/>
      <c r="C807"/>
    </row>
    <row r="808" spans="2:3" x14ac:dyDescent="0.2">
      <c r="B808"/>
      <c r="C808"/>
    </row>
    <row r="809" spans="2:3" x14ac:dyDescent="0.2">
      <c r="B809"/>
      <c r="C809"/>
    </row>
    <row r="810" spans="2:3" x14ac:dyDescent="0.2">
      <c r="B810"/>
      <c r="C810"/>
    </row>
    <row r="811" spans="2:3" x14ac:dyDescent="0.2">
      <c r="B811"/>
      <c r="C811"/>
    </row>
    <row r="812" spans="2:3" x14ac:dyDescent="0.2">
      <c r="B812"/>
      <c r="C812"/>
    </row>
    <row r="813" spans="2:3" x14ac:dyDescent="0.2">
      <c r="B813"/>
      <c r="C813"/>
    </row>
    <row r="814" spans="2:3" x14ac:dyDescent="0.2">
      <c r="B814"/>
      <c r="C814"/>
    </row>
    <row r="815" spans="2:3" x14ac:dyDescent="0.2">
      <c r="B815"/>
      <c r="C815"/>
    </row>
    <row r="816" spans="2:3" x14ac:dyDescent="0.2">
      <c r="B816"/>
      <c r="C816"/>
    </row>
    <row r="817" spans="2:3" x14ac:dyDescent="0.2">
      <c r="B817"/>
      <c r="C817"/>
    </row>
    <row r="818" spans="2:3" x14ac:dyDescent="0.2">
      <c r="B818"/>
      <c r="C818"/>
    </row>
    <row r="819" spans="2:3" x14ac:dyDescent="0.2">
      <c r="B819"/>
      <c r="C819"/>
    </row>
    <row r="820" spans="2:3" x14ac:dyDescent="0.2">
      <c r="B820"/>
      <c r="C820"/>
    </row>
    <row r="821" spans="2:3" x14ac:dyDescent="0.2">
      <c r="B821"/>
      <c r="C821"/>
    </row>
    <row r="822" spans="2:3" x14ac:dyDescent="0.2">
      <c r="B822"/>
      <c r="C822"/>
    </row>
    <row r="823" spans="2:3" x14ac:dyDescent="0.2">
      <c r="B823"/>
      <c r="C823"/>
    </row>
    <row r="824" spans="2:3" x14ac:dyDescent="0.2">
      <c r="B824"/>
      <c r="C824"/>
    </row>
    <row r="825" spans="2:3" x14ac:dyDescent="0.2">
      <c r="B825"/>
      <c r="C825"/>
    </row>
    <row r="826" spans="2:3" x14ac:dyDescent="0.2">
      <c r="B826"/>
      <c r="C826"/>
    </row>
    <row r="827" spans="2:3" x14ac:dyDescent="0.2">
      <c r="B827"/>
      <c r="C827"/>
    </row>
    <row r="828" spans="2:3" x14ac:dyDescent="0.2">
      <c r="B828"/>
      <c r="C828"/>
    </row>
    <row r="829" spans="2:3" x14ac:dyDescent="0.2">
      <c r="B829"/>
      <c r="C829"/>
    </row>
    <row r="830" spans="2:3" x14ac:dyDescent="0.2">
      <c r="B830"/>
      <c r="C830"/>
    </row>
    <row r="831" spans="2:3" x14ac:dyDescent="0.2">
      <c r="B831"/>
      <c r="C831"/>
    </row>
    <row r="832" spans="2:3" x14ac:dyDescent="0.2">
      <c r="B832"/>
      <c r="C832"/>
    </row>
    <row r="833" spans="2:3" x14ac:dyDescent="0.2">
      <c r="B833"/>
      <c r="C833"/>
    </row>
    <row r="834" spans="2:3" x14ac:dyDescent="0.2">
      <c r="B834"/>
      <c r="C834"/>
    </row>
    <row r="835" spans="2:3" x14ac:dyDescent="0.2">
      <c r="B835"/>
      <c r="C835"/>
    </row>
    <row r="836" spans="2:3" x14ac:dyDescent="0.2">
      <c r="B836"/>
      <c r="C836"/>
    </row>
    <row r="837" spans="2:3" x14ac:dyDescent="0.2">
      <c r="B837"/>
      <c r="C837"/>
    </row>
    <row r="838" spans="2:3" x14ac:dyDescent="0.2">
      <c r="B838"/>
      <c r="C838"/>
    </row>
    <row r="839" spans="2:3" x14ac:dyDescent="0.2">
      <c r="B839"/>
      <c r="C839"/>
    </row>
    <row r="840" spans="2:3" x14ac:dyDescent="0.2">
      <c r="B840"/>
      <c r="C840"/>
    </row>
    <row r="841" spans="2:3" x14ac:dyDescent="0.2">
      <c r="B841"/>
      <c r="C841"/>
    </row>
    <row r="842" spans="2:3" x14ac:dyDescent="0.2">
      <c r="B842"/>
      <c r="C842"/>
    </row>
    <row r="843" spans="2:3" x14ac:dyDescent="0.2">
      <c r="B843"/>
      <c r="C843"/>
    </row>
    <row r="844" spans="2:3" x14ac:dyDescent="0.2">
      <c r="B844"/>
      <c r="C844"/>
    </row>
    <row r="845" spans="2:3" x14ac:dyDescent="0.2">
      <c r="B845"/>
      <c r="C845"/>
    </row>
    <row r="846" spans="2:3" x14ac:dyDescent="0.2">
      <c r="B846"/>
      <c r="C846"/>
    </row>
    <row r="847" spans="2:3" x14ac:dyDescent="0.2">
      <c r="B847"/>
      <c r="C847"/>
    </row>
    <row r="848" spans="2:3" x14ac:dyDescent="0.2">
      <c r="B848"/>
      <c r="C848"/>
    </row>
    <row r="849" spans="2:3" x14ac:dyDescent="0.2">
      <c r="B849"/>
      <c r="C849"/>
    </row>
    <row r="850" spans="2:3" x14ac:dyDescent="0.2">
      <c r="B850"/>
      <c r="C850"/>
    </row>
    <row r="851" spans="2:3" x14ac:dyDescent="0.2">
      <c r="B851"/>
      <c r="C851"/>
    </row>
    <row r="852" spans="2:3" x14ac:dyDescent="0.2">
      <c r="B852"/>
      <c r="C852"/>
    </row>
    <row r="853" spans="2:3" x14ac:dyDescent="0.2">
      <c r="B853"/>
      <c r="C853"/>
    </row>
    <row r="854" spans="2:3" x14ac:dyDescent="0.2">
      <c r="B854"/>
      <c r="C854"/>
    </row>
    <row r="855" spans="2:3" x14ac:dyDescent="0.2">
      <c r="B855"/>
      <c r="C855"/>
    </row>
    <row r="856" spans="2:3" x14ac:dyDescent="0.2">
      <c r="B856"/>
      <c r="C856"/>
    </row>
    <row r="857" spans="2:3" x14ac:dyDescent="0.2">
      <c r="B857"/>
      <c r="C857"/>
    </row>
    <row r="858" spans="2:3" x14ac:dyDescent="0.2">
      <c r="B858"/>
      <c r="C858"/>
    </row>
    <row r="859" spans="2:3" x14ac:dyDescent="0.2">
      <c r="B859"/>
      <c r="C859"/>
    </row>
    <row r="860" spans="2:3" x14ac:dyDescent="0.2">
      <c r="B860"/>
      <c r="C860"/>
    </row>
    <row r="861" spans="2:3" x14ac:dyDescent="0.2">
      <c r="B861"/>
      <c r="C861"/>
    </row>
    <row r="862" spans="2:3" x14ac:dyDescent="0.2">
      <c r="B862"/>
      <c r="C862"/>
    </row>
    <row r="863" spans="2:3" x14ac:dyDescent="0.2">
      <c r="B863"/>
      <c r="C863"/>
    </row>
    <row r="864" spans="2:3" ht="16" thickBot="1" x14ac:dyDescent="0.25">
      <c r="B864"/>
      <c r="C864"/>
    </row>
    <row r="865" spans="2:3" x14ac:dyDescent="0.2">
      <c r="B865"/>
      <c r="C865"/>
    </row>
    <row r="866" spans="2:3" x14ac:dyDescent="0.2">
      <c r="B866"/>
      <c r="C866"/>
    </row>
    <row r="867" spans="2:3" x14ac:dyDescent="0.2">
      <c r="B867"/>
      <c r="C867"/>
    </row>
    <row r="868" spans="2:3" x14ac:dyDescent="0.2">
      <c r="B868"/>
      <c r="C868"/>
    </row>
    <row r="869" spans="2:3" x14ac:dyDescent="0.2">
      <c r="B869"/>
      <c r="C869"/>
    </row>
    <row r="870" spans="2:3" x14ac:dyDescent="0.2">
      <c r="B870"/>
      <c r="C870"/>
    </row>
    <row r="871" spans="2:3" x14ac:dyDescent="0.2">
      <c r="B871"/>
      <c r="C871"/>
    </row>
    <row r="872" spans="2:3" x14ac:dyDescent="0.2">
      <c r="B872"/>
      <c r="C872"/>
    </row>
    <row r="873" spans="2:3" x14ac:dyDescent="0.2">
      <c r="B873"/>
      <c r="C873"/>
    </row>
    <row r="874" spans="2:3" x14ac:dyDescent="0.2">
      <c r="B874"/>
      <c r="C874"/>
    </row>
    <row r="875" spans="2:3" x14ac:dyDescent="0.2">
      <c r="B875"/>
      <c r="C875"/>
    </row>
    <row r="876" spans="2:3" x14ac:dyDescent="0.2">
      <c r="B876"/>
      <c r="C876"/>
    </row>
    <row r="877" spans="2:3" x14ac:dyDescent="0.2">
      <c r="B877"/>
      <c r="C877"/>
    </row>
    <row r="878" spans="2:3" x14ac:dyDescent="0.2">
      <c r="B878"/>
      <c r="C878"/>
    </row>
    <row r="879" spans="2:3" x14ac:dyDescent="0.2">
      <c r="B879"/>
      <c r="C879"/>
    </row>
    <row r="880" spans="2:3" x14ac:dyDescent="0.2">
      <c r="B880"/>
      <c r="C880"/>
    </row>
    <row r="881" spans="2:3" x14ac:dyDescent="0.2">
      <c r="B881"/>
      <c r="C881"/>
    </row>
    <row r="882" spans="2:3" x14ac:dyDescent="0.2">
      <c r="B882"/>
      <c r="C882"/>
    </row>
    <row r="883" spans="2:3" x14ac:dyDescent="0.2">
      <c r="B883"/>
      <c r="C883"/>
    </row>
    <row r="884" spans="2:3" x14ac:dyDescent="0.2">
      <c r="B884"/>
      <c r="C884"/>
    </row>
    <row r="885" spans="2:3" x14ac:dyDescent="0.2">
      <c r="B885"/>
      <c r="C885"/>
    </row>
    <row r="886" spans="2:3" x14ac:dyDescent="0.2">
      <c r="B886"/>
      <c r="C886"/>
    </row>
    <row r="887" spans="2:3" x14ac:dyDescent="0.2">
      <c r="B887"/>
      <c r="C887"/>
    </row>
    <row r="888" spans="2:3" x14ac:dyDescent="0.2">
      <c r="B888"/>
      <c r="C888"/>
    </row>
    <row r="889" spans="2:3" x14ac:dyDescent="0.2">
      <c r="B889"/>
      <c r="C889"/>
    </row>
    <row r="890" spans="2:3" x14ac:dyDescent="0.2">
      <c r="B890"/>
      <c r="C890"/>
    </row>
    <row r="891" spans="2:3" x14ac:dyDescent="0.2">
      <c r="B891"/>
      <c r="C891"/>
    </row>
    <row r="892" spans="2:3" x14ac:dyDescent="0.2">
      <c r="B892"/>
      <c r="C892"/>
    </row>
    <row r="893" spans="2:3" x14ac:dyDescent="0.2">
      <c r="B893"/>
      <c r="C893"/>
    </row>
    <row r="894" spans="2:3" x14ac:dyDescent="0.2">
      <c r="B894"/>
      <c r="C894"/>
    </row>
    <row r="895" spans="2:3" x14ac:dyDescent="0.2">
      <c r="B895"/>
      <c r="C895"/>
    </row>
    <row r="896" spans="2:3" x14ac:dyDescent="0.2">
      <c r="B896"/>
      <c r="C896"/>
    </row>
    <row r="897" spans="2:3" x14ac:dyDescent="0.2">
      <c r="B897"/>
      <c r="C897"/>
    </row>
    <row r="898" spans="2:3" x14ac:dyDescent="0.2">
      <c r="B898"/>
      <c r="C898"/>
    </row>
    <row r="899" spans="2:3" x14ac:dyDescent="0.2">
      <c r="B899"/>
      <c r="C899"/>
    </row>
    <row r="900" spans="2:3" x14ac:dyDescent="0.2">
      <c r="B900"/>
      <c r="C900"/>
    </row>
    <row r="901" spans="2:3" x14ac:dyDescent="0.2">
      <c r="B901"/>
      <c r="C901"/>
    </row>
    <row r="902" spans="2:3" x14ac:dyDescent="0.2">
      <c r="B902"/>
      <c r="C902"/>
    </row>
    <row r="903" spans="2:3" x14ac:dyDescent="0.2">
      <c r="B903"/>
      <c r="C903"/>
    </row>
    <row r="904" spans="2:3" x14ac:dyDescent="0.2">
      <c r="B904"/>
      <c r="C904"/>
    </row>
    <row r="905" spans="2:3" x14ac:dyDescent="0.2">
      <c r="B905"/>
      <c r="C905"/>
    </row>
    <row r="906" spans="2:3" x14ac:dyDescent="0.2">
      <c r="B906"/>
      <c r="C906"/>
    </row>
    <row r="907" spans="2:3" x14ac:dyDescent="0.2">
      <c r="B907"/>
      <c r="C907"/>
    </row>
    <row r="908" spans="2:3" x14ac:dyDescent="0.2">
      <c r="B908"/>
      <c r="C908"/>
    </row>
    <row r="909" spans="2:3" x14ac:dyDescent="0.2">
      <c r="B909"/>
      <c r="C909"/>
    </row>
    <row r="910" spans="2:3" x14ac:dyDescent="0.2">
      <c r="B910"/>
      <c r="C910"/>
    </row>
    <row r="911" spans="2:3" x14ac:dyDescent="0.2">
      <c r="B911"/>
      <c r="C911"/>
    </row>
    <row r="912" spans="2:3" x14ac:dyDescent="0.2">
      <c r="B912"/>
      <c r="C912"/>
    </row>
    <row r="913" spans="2:3" x14ac:dyDescent="0.2">
      <c r="B913"/>
      <c r="C913"/>
    </row>
    <row r="914" spans="2:3" x14ac:dyDescent="0.2">
      <c r="B914"/>
      <c r="C914"/>
    </row>
    <row r="915" spans="2:3" x14ac:dyDescent="0.2">
      <c r="B915"/>
      <c r="C915"/>
    </row>
    <row r="916" spans="2:3" x14ac:dyDescent="0.2">
      <c r="B916"/>
      <c r="C916"/>
    </row>
    <row r="917" spans="2:3" x14ac:dyDescent="0.2">
      <c r="B917"/>
      <c r="C917"/>
    </row>
    <row r="918" spans="2:3" x14ac:dyDescent="0.2">
      <c r="B918"/>
      <c r="C918"/>
    </row>
    <row r="919" spans="2:3" x14ac:dyDescent="0.2">
      <c r="B919"/>
      <c r="C919"/>
    </row>
    <row r="920" spans="2:3" x14ac:dyDescent="0.2">
      <c r="B920"/>
      <c r="C920"/>
    </row>
    <row r="921" spans="2:3" x14ac:dyDescent="0.2">
      <c r="B921"/>
      <c r="C921"/>
    </row>
    <row r="922" spans="2:3" x14ac:dyDescent="0.2">
      <c r="B922"/>
      <c r="C922"/>
    </row>
    <row r="923" spans="2:3" x14ac:dyDescent="0.2">
      <c r="B923"/>
      <c r="C923"/>
    </row>
    <row r="924" spans="2:3" x14ac:dyDescent="0.2">
      <c r="B924"/>
      <c r="C924"/>
    </row>
    <row r="925" spans="2:3" x14ac:dyDescent="0.2">
      <c r="B925"/>
      <c r="C925"/>
    </row>
    <row r="926" spans="2:3" x14ac:dyDescent="0.2">
      <c r="B926"/>
      <c r="C926"/>
    </row>
    <row r="927" spans="2:3" x14ac:dyDescent="0.2">
      <c r="B927"/>
      <c r="C927"/>
    </row>
    <row r="928" spans="2:3" x14ac:dyDescent="0.2">
      <c r="B928"/>
      <c r="C928"/>
    </row>
    <row r="929" spans="2:3" x14ac:dyDescent="0.2">
      <c r="B929"/>
      <c r="C929"/>
    </row>
    <row r="930" spans="2:3" x14ac:dyDescent="0.2">
      <c r="B930"/>
      <c r="C930"/>
    </row>
    <row r="931" spans="2:3" x14ac:dyDescent="0.2">
      <c r="B931"/>
      <c r="C931"/>
    </row>
    <row r="932" spans="2:3" x14ac:dyDescent="0.2">
      <c r="B932"/>
      <c r="C932"/>
    </row>
    <row r="933" spans="2:3" x14ac:dyDescent="0.2">
      <c r="B933"/>
      <c r="C933"/>
    </row>
    <row r="934" spans="2:3" x14ac:dyDescent="0.2">
      <c r="B934"/>
      <c r="C934"/>
    </row>
    <row r="935" spans="2:3" x14ac:dyDescent="0.2">
      <c r="B935"/>
      <c r="C935"/>
    </row>
    <row r="936" spans="2:3" x14ac:dyDescent="0.2">
      <c r="B936"/>
      <c r="C936"/>
    </row>
    <row r="937" spans="2:3" x14ac:dyDescent="0.2">
      <c r="B937"/>
      <c r="C937"/>
    </row>
    <row r="938" spans="2:3" x14ac:dyDescent="0.2">
      <c r="B938"/>
      <c r="C938"/>
    </row>
    <row r="939" spans="2:3" x14ac:dyDescent="0.2">
      <c r="B939"/>
      <c r="C939"/>
    </row>
    <row r="940" spans="2:3" x14ac:dyDescent="0.2">
      <c r="B940"/>
      <c r="C940"/>
    </row>
    <row r="941" spans="2:3" x14ac:dyDescent="0.2">
      <c r="B941"/>
      <c r="C941"/>
    </row>
    <row r="942" spans="2:3" x14ac:dyDescent="0.2">
      <c r="B942"/>
      <c r="C942"/>
    </row>
    <row r="943" spans="2:3" x14ac:dyDescent="0.2">
      <c r="B943"/>
      <c r="C943"/>
    </row>
    <row r="944" spans="2:3" x14ac:dyDescent="0.2">
      <c r="B944"/>
      <c r="C944"/>
    </row>
    <row r="945" spans="2:3" x14ac:dyDescent="0.2">
      <c r="B945"/>
      <c r="C945"/>
    </row>
    <row r="946" spans="2:3" x14ac:dyDescent="0.2">
      <c r="B946"/>
      <c r="C946"/>
    </row>
    <row r="947" spans="2:3" x14ac:dyDescent="0.2">
      <c r="B947"/>
      <c r="C947"/>
    </row>
    <row r="948" spans="2:3" x14ac:dyDescent="0.2">
      <c r="B948"/>
      <c r="C948"/>
    </row>
    <row r="949" spans="2:3" x14ac:dyDescent="0.2">
      <c r="B949"/>
      <c r="C949"/>
    </row>
    <row r="950" spans="2:3" x14ac:dyDescent="0.2">
      <c r="B950"/>
      <c r="C950"/>
    </row>
    <row r="951" spans="2:3" x14ac:dyDescent="0.2">
      <c r="B951"/>
      <c r="C951"/>
    </row>
    <row r="952" spans="2:3" x14ac:dyDescent="0.2">
      <c r="B952"/>
      <c r="C952"/>
    </row>
    <row r="953" spans="2:3" x14ac:dyDescent="0.2">
      <c r="B953"/>
      <c r="C953"/>
    </row>
    <row r="954" spans="2:3" x14ac:dyDescent="0.2">
      <c r="B954"/>
      <c r="C954"/>
    </row>
    <row r="955" spans="2:3" x14ac:dyDescent="0.2">
      <c r="B955"/>
      <c r="C955"/>
    </row>
    <row r="956" spans="2:3" x14ac:dyDescent="0.2">
      <c r="B956"/>
      <c r="C956"/>
    </row>
    <row r="957" spans="2:3" x14ac:dyDescent="0.2">
      <c r="B957"/>
      <c r="C957"/>
    </row>
    <row r="958" spans="2:3" x14ac:dyDescent="0.2">
      <c r="B958"/>
      <c r="C958"/>
    </row>
    <row r="959" spans="2:3" x14ac:dyDescent="0.2">
      <c r="B959"/>
      <c r="C959"/>
    </row>
    <row r="960" spans="2:3" x14ac:dyDescent="0.2">
      <c r="B960"/>
      <c r="C960"/>
    </row>
    <row r="961" spans="2:3" x14ac:dyDescent="0.2">
      <c r="B961"/>
      <c r="C961"/>
    </row>
    <row r="962" spans="2:3" x14ac:dyDescent="0.2">
      <c r="B962"/>
      <c r="C962"/>
    </row>
    <row r="963" spans="2:3" x14ac:dyDescent="0.2">
      <c r="B963"/>
      <c r="C963"/>
    </row>
    <row r="964" spans="2:3" x14ac:dyDescent="0.2">
      <c r="B964"/>
      <c r="C964"/>
    </row>
    <row r="965" spans="2:3" x14ac:dyDescent="0.2">
      <c r="B965"/>
      <c r="C965"/>
    </row>
    <row r="966" spans="2:3" x14ac:dyDescent="0.2">
      <c r="B966"/>
      <c r="C966"/>
    </row>
    <row r="967" spans="2:3" x14ac:dyDescent="0.2">
      <c r="B967"/>
      <c r="C967"/>
    </row>
    <row r="968" spans="2:3" x14ac:dyDescent="0.2">
      <c r="B968"/>
      <c r="C968"/>
    </row>
    <row r="969" spans="2:3" x14ac:dyDescent="0.2">
      <c r="B969"/>
      <c r="C969"/>
    </row>
    <row r="970" spans="2:3" x14ac:dyDescent="0.2">
      <c r="B970"/>
      <c r="C970"/>
    </row>
    <row r="971" spans="2:3" x14ac:dyDescent="0.2">
      <c r="B971"/>
      <c r="C971"/>
    </row>
    <row r="972" spans="2:3" x14ac:dyDescent="0.2">
      <c r="B972"/>
      <c r="C972"/>
    </row>
    <row r="973" spans="2:3" x14ac:dyDescent="0.2">
      <c r="B973"/>
      <c r="C973"/>
    </row>
    <row r="974" spans="2:3" x14ac:dyDescent="0.2">
      <c r="B974"/>
      <c r="C974"/>
    </row>
    <row r="975" spans="2:3" x14ac:dyDescent="0.2">
      <c r="B975"/>
      <c r="C975"/>
    </row>
    <row r="976" spans="2:3" x14ac:dyDescent="0.2">
      <c r="B976"/>
      <c r="C976"/>
    </row>
    <row r="977" spans="2:3" x14ac:dyDescent="0.2">
      <c r="B977"/>
      <c r="C977"/>
    </row>
    <row r="978" spans="2:3" x14ac:dyDescent="0.2">
      <c r="B978"/>
      <c r="C978"/>
    </row>
    <row r="979" spans="2:3" x14ac:dyDescent="0.2">
      <c r="B979"/>
      <c r="C979"/>
    </row>
    <row r="980" spans="2:3" x14ac:dyDescent="0.2">
      <c r="B980"/>
      <c r="C980"/>
    </row>
    <row r="981" spans="2:3" x14ac:dyDescent="0.2">
      <c r="B981"/>
      <c r="C981"/>
    </row>
    <row r="982" spans="2:3" x14ac:dyDescent="0.2">
      <c r="B982"/>
      <c r="C982"/>
    </row>
    <row r="983" spans="2:3" x14ac:dyDescent="0.2">
      <c r="B983"/>
      <c r="C983"/>
    </row>
    <row r="984" spans="2:3" x14ac:dyDescent="0.2">
      <c r="B984"/>
      <c r="C984"/>
    </row>
    <row r="985" spans="2:3" x14ac:dyDescent="0.2">
      <c r="B985"/>
      <c r="C985"/>
    </row>
    <row r="986" spans="2:3" x14ac:dyDescent="0.2">
      <c r="B986"/>
      <c r="C986"/>
    </row>
    <row r="987" spans="2:3" x14ac:dyDescent="0.2">
      <c r="B987"/>
      <c r="C987"/>
    </row>
    <row r="988" spans="2:3" x14ac:dyDescent="0.2">
      <c r="B988"/>
      <c r="C988"/>
    </row>
    <row r="989" spans="2:3" x14ac:dyDescent="0.2">
      <c r="B989"/>
      <c r="C989"/>
    </row>
    <row r="990" spans="2:3" x14ac:dyDescent="0.2">
      <c r="B990"/>
      <c r="C990"/>
    </row>
    <row r="991" spans="2:3" x14ac:dyDescent="0.2">
      <c r="B991"/>
      <c r="C991"/>
    </row>
    <row r="992" spans="2:3" x14ac:dyDescent="0.2">
      <c r="B992"/>
      <c r="C992"/>
    </row>
    <row r="993" spans="2:3" x14ac:dyDescent="0.2">
      <c r="B993"/>
      <c r="C993"/>
    </row>
    <row r="994" spans="2:3" x14ac:dyDescent="0.2">
      <c r="B994"/>
      <c r="C994"/>
    </row>
    <row r="995" spans="2:3" x14ac:dyDescent="0.2">
      <c r="B995"/>
      <c r="C995"/>
    </row>
    <row r="996" spans="2:3" x14ac:dyDescent="0.2">
      <c r="B996"/>
      <c r="C996"/>
    </row>
    <row r="997" spans="2:3" x14ac:dyDescent="0.2">
      <c r="B997"/>
      <c r="C997"/>
    </row>
    <row r="998" spans="2:3" x14ac:dyDescent="0.2">
      <c r="B998"/>
      <c r="C998"/>
    </row>
    <row r="999" spans="2:3" x14ac:dyDescent="0.2">
      <c r="B999"/>
      <c r="C999"/>
    </row>
    <row r="1000" spans="2:3" x14ac:dyDescent="0.2">
      <c r="B1000"/>
      <c r="C1000"/>
    </row>
    <row r="1001" spans="2:3" x14ac:dyDescent="0.2">
      <c r="B1001"/>
      <c r="C1001"/>
    </row>
    <row r="1002" spans="2:3" x14ac:dyDescent="0.2">
      <c r="B1002"/>
      <c r="C1002"/>
    </row>
    <row r="1003" spans="2:3" x14ac:dyDescent="0.2">
      <c r="B1003"/>
      <c r="C1003"/>
    </row>
    <row r="1004" spans="2:3" x14ac:dyDescent="0.2">
      <c r="B1004"/>
      <c r="C1004"/>
    </row>
    <row r="1005" spans="2:3" x14ac:dyDescent="0.2">
      <c r="B1005"/>
      <c r="C1005"/>
    </row>
    <row r="1006" spans="2:3" x14ac:dyDescent="0.2">
      <c r="B1006"/>
      <c r="C1006"/>
    </row>
    <row r="1007" spans="2:3" x14ac:dyDescent="0.2">
      <c r="B1007"/>
      <c r="C1007"/>
    </row>
    <row r="1008" spans="2:3" x14ac:dyDescent="0.2">
      <c r="B1008"/>
      <c r="C1008"/>
    </row>
    <row r="1009" spans="2:3" x14ac:dyDescent="0.2">
      <c r="B1009"/>
      <c r="C1009"/>
    </row>
    <row r="1010" spans="2:3" x14ac:dyDescent="0.2">
      <c r="B1010"/>
      <c r="C1010"/>
    </row>
    <row r="1011" spans="2:3" x14ac:dyDescent="0.2">
      <c r="B1011"/>
      <c r="C1011"/>
    </row>
    <row r="1012" spans="2:3" x14ac:dyDescent="0.2">
      <c r="B1012"/>
      <c r="C1012"/>
    </row>
    <row r="1013" spans="2:3" x14ac:dyDescent="0.2">
      <c r="B1013"/>
      <c r="C1013"/>
    </row>
    <row r="1014" spans="2:3" x14ac:dyDescent="0.2">
      <c r="B1014"/>
      <c r="C1014"/>
    </row>
    <row r="1015" spans="2:3" x14ac:dyDescent="0.2">
      <c r="B1015"/>
      <c r="C1015"/>
    </row>
    <row r="1016" spans="2:3" x14ac:dyDescent="0.2">
      <c r="B1016"/>
      <c r="C1016"/>
    </row>
    <row r="1017" spans="2:3" x14ac:dyDescent="0.2">
      <c r="B1017"/>
      <c r="C1017"/>
    </row>
    <row r="1018" spans="2:3" x14ac:dyDescent="0.2">
      <c r="B1018"/>
      <c r="C1018"/>
    </row>
    <row r="1019" spans="2:3" x14ac:dyDescent="0.2">
      <c r="B1019"/>
      <c r="C1019"/>
    </row>
    <row r="1020" spans="2:3" x14ac:dyDescent="0.2">
      <c r="B1020"/>
      <c r="C1020"/>
    </row>
    <row r="1021" spans="2:3" x14ac:dyDescent="0.2">
      <c r="B1021"/>
      <c r="C1021"/>
    </row>
    <row r="1022" spans="2:3" x14ac:dyDescent="0.2">
      <c r="B1022"/>
      <c r="C1022"/>
    </row>
    <row r="1023" spans="2:3" x14ac:dyDescent="0.2">
      <c r="B1023"/>
      <c r="C1023"/>
    </row>
    <row r="1024" spans="2:3" x14ac:dyDescent="0.2">
      <c r="B1024"/>
      <c r="C1024"/>
    </row>
    <row r="1025" spans="2:3" x14ac:dyDescent="0.2">
      <c r="B1025"/>
      <c r="C1025"/>
    </row>
    <row r="1026" spans="2:3" x14ac:dyDescent="0.2">
      <c r="B1026"/>
      <c r="C1026"/>
    </row>
    <row r="1027" spans="2:3" x14ac:dyDescent="0.2">
      <c r="B1027"/>
      <c r="C1027"/>
    </row>
    <row r="1028" spans="2:3" x14ac:dyDescent="0.2">
      <c r="B1028"/>
      <c r="C1028"/>
    </row>
    <row r="1029" spans="2:3" x14ac:dyDescent="0.2">
      <c r="B1029"/>
      <c r="C1029"/>
    </row>
    <row r="1030" spans="2:3" x14ac:dyDescent="0.2">
      <c r="B1030"/>
      <c r="C1030"/>
    </row>
    <row r="1031" spans="2:3" x14ac:dyDescent="0.2">
      <c r="B1031"/>
      <c r="C1031"/>
    </row>
    <row r="1032" spans="2:3" x14ac:dyDescent="0.2">
      <c r="B1032"/>
      <c r="C1032"/>
    </row>
    <row r="1033" spans="2:3" x14ac:dyDescent="0.2">
      <c r="B1033"/>
      <c r="C1033"/>
    </row>
    <row r="1034" spans="2:3" x14ac:dyDescent="0.2">
      <c r="B1034"/>
      <c r="C1034"/>
    </row>
    <row r="1035" spans="2:3" x14ac:dyDescent="0.2">
      <c r="B1035"/>
      <c r="C1035"/>
    </row>
    <row r="1036" spans="2:3" x14ac:dyDescent="0.2">
      <c r="B1036"/>
      <c r="C1036"/>
    </row>
    <row r="1037" spans="2:3" x14ac:dyDescent="0.2">
      <c r="B1037"/>
      <c r="C1037"/>
    </row>
    <row r="1038" spans="2:3" x14ac:dyDescent="0.2">
      <c r="B1038"/>
      <c r="C1038"/>
    </row>
    <row r="1039" spans="2:3" x14ac:dyDescent="0.2">
      <c r="B1039"/>
      <c r="C1039"/>
    </row>
    <row r="1040" spans="2:3" x14ac:dyDescent="0.2">
      <c r="B1040"/>
      <c r="C1040"/>
    </row>
    <row r="1041" spans="2:3" x14ac:dyDescent="0.2">
      <c r="B1041"/>
      <c r="C1041"/>
    </row>
    <row r="1042" spans="2:3" x14ac:dyDescent="0.2">
      <c r="B1042"/>
      <c r="C1042"/>
    </row>
    <row r="1043" spans="2:3" x14ac:dyDescent="0.2">
      <c r="B1043"/>
      <c r="C1043"/>
    </row>
    <row r="1044" spans="2:3" x14ac:dyDescent="0.2">
      <c r="B1044"/>
      <c r="C1044"/>
    </row>
    <row r="1045" spans="2:3" x14ac:dyDescent="0.2">
      <c r="B1045"/>
      <c r="C1045"/>
    </row>
    <row r="1046" spans="2:3" x14ac:dyDescent="0.2">
      <c r="B1046"/>
      <c r="C1046"/>
    </row>
    <row r="1047" spans="2:3" x14ac:dyDescent="0.2">
      <c r="B1047"/>
      <c r="C1047"/>
    </row>
    <row r="1048" spans="2:3" x14ac:dyDescent="0.2">
      <c r="B1048"/>
      <c r="C1048"/>
    </row>
    <row r="1049" spans="2:3" x14ac:dyDescent="0.2">
      <c r="B1049"/>
      <c r="C1049"/>
    </row>
    <row r="1050" spans="2:3" x14ac:dyDescent="0.2">
      <c r="B1050"/>
      <c r="C1050"/>
    </row>
    <row r="1051" spans="2:3" x14ac:dyDescent="0.2">
      <c r="B1051"/>
      <c r="C1051"/>
    </row>
    <row r="1052" spans="2:3" x14ac:dyDescent="0.2">
      <c r="B1052"/>
      <c r="C1052"/>
    </row>
    <row r="1053" spans="2:3" x14ac:dyDescent="0.2">
      <c r="B1053"/>
      <c r="C1053"/>
    </row>
    <row r="1054" spans="2:3" x14ac:dyDescent="0.2">
      <c r="B1054"/>
      <c r="C1054"/>
    </row>
    <row r="1055" spans="2:3" x14ac:dyDescent="0.2">
      <c r="B1055"/>
      <c r="C1055"/>
    </row>
    <row r="1056" spans="2:3" x14ac:dyDescent="0.2">
      <c r="B1056"/>
      <c r="C1056"/>
    </row>
    <row r="1057" spans="2:3" x14ac:dyDescent="0.2">
      <c r="B1057"/>
      <c r="C1057"/>
    </row>
    <row r="1058" spans="2:3" x14ac:dyDescent="0.2">
      <c r="B1058"/>
      <c r="C1058"/>
    </row>
    <row r="1059" spans="2:3" x14ac:dyDescent="0.2">
      <c r="B1059"/>
      <c r="C1059"/>
    </row>
    <row r="1060" spans="2:3" x14ac:dyDescent="0.2">
      <c r="B1060"/>
      <c r="C1060"/>
    </row>
    <row r="1061" spans="2:3" x14ac:dyDescent="0.2">
      <c r="B1061"/>
      <c r="C1061"/>
    </row>
    <row r="1062" spans="2:3" x14ac:dyDescent="0.2">
      <c r="B1062"/>
      <c r="C1062"/>
    </row>
    <row r="1063" spans="2:3" x14ac:dyDescent="0.2">
      <c r="B1063"/>
      <c r="C1063"/>
    </row>
    <row r="1064" spans="2:3" x14ac:dyDescent="0.2">
      <c r="B1064"/>
      <c r="C1064"/>
    </row>
    <row r="1065" spans="2:3" x14ac:dyDescent="0.2">
      <c r="B1065"/>
      <c r="C1065"/>
    </row>
    <row r="1066" spans="2:3" x14ac:dyDescent="0.2">
      <c r="B1066"/>
      <c r="C1066"/>
    </row>
    <row r="1067" spans="2:3" x14ac:dyDescent="0.2">
      <c r="B1067"/>
      <c r="C1067"/>
    </row>
    <row r="1068" spans="2:3" x14ac:dyDescent="0.2">
      <c r="B1068"/>
      <c r="C1068"/>
    </row>
    <row r="1069" spans="2:3" x14ac:dyDescent="0.2">
      <c r="B1069"/>
      <c r="C1069"/>
    </row>
    <row r="1070" spans="2:3" x14ac:dyDescent="0.2">
      <c r="B1070"/>
      <c r="C1070"/>
    </row>
    <row r="1071" spans="2:3" x14ac:dyDescent="0.2">
      <c r="B1071"/>
      <c r="C1071"/>
    </row>
    <row r="1072" spans="2:3" x14ac:dyDescent="0.2">
      <c r="B1072"/>
      <c r="C1072"/>
    </row>
    <row r="1073" spans="2:3" x14ac:dyDescent="0.2">
      <c r="B1073"/>
      <c r="C1073"/>
    </row>
    <row r="1074" spans="2:3" x14ac:dyDescent="0.2">
      <c r="B1074"/>
      <c r="C1074"/>
    </row>
    <row r="1075" spans="2:3" x14ac:dyDescent="0.2">
      <c r="B1075"/>
      <c r="C1075"/>
    </row>
    <row r="1076" spans="2:3" x14ac:dyDescent="0.2">
      <c r="B1076"/>
      <c r="C1076"/>
    </row>
    <row r="1077" spans="2:3" x14ac:dyDescent="0.2">
      <c r="B1077"/>
      <c r="C1077"/>
    </row>
    <row r="1078" spans="2:3" x14ac:dyDescent="0.2">
      <c r="B1078"/>
      <c r="C1078"/>
    </row>
    <row r="1079" spans="2:3" x14ac:dyDescent="0.2">
      <c r="B1079"/>
      <c r="C1079"/>
    </row>
    <row r="1080" spans="2:3" x14ac:dyDescent="0.2">
      <c r="B1080"/>
      <c r="C1080"/>
    </row>
    <row r="1081" spans="2:3" x14ac:dyDescent="0.2">
      <c r="B1081"/>
      <c r="C1081"/>
    </row>
    <row r="1082" spans="2:3" x14ac:dyDescent="0.2">
      <c r="B1082"/>
      <c r="C1082"/>
    </row>
    <row r="1083" spans="2:3" x14ac:dyDescent="0.2">
      <c r="B1083"/>
      <c r="C1083"/>
    </row>
    <row r="1084" spans="2:3" x14ac:dyDescent="0.2">
      <c r="B1084"/>
      <c r="C1084"/>
    </row>
    <row r="1085" spans="2:3" x14ac:dyDescent="0.2">
      <c r="B1085"/>
      <c r="C1085"/>
    </row>
    <row r="1086" spans="2:3" x14ac:dyDescent="0.2">
      <c r="B1086"/>
      <c r="C1086"/>
    </row>
    <row r="1087" spans="2:3" x14ac:dyDescent="0.2">
      <c r="B1087"/>
      <c r="C1087"/>
    </row>
    <row r="1088" spans="2:3" x14ac:dyDescent="0.2">
      <c r="B1088"/>
      <c r="C1088"/>
    </row>
    <row r="1089" spans="2:3" x14ac:dyDescent="0.2">
      <c r="B1089"/>
      <c r="C1089"/>
    </row>
    <row r="1090" spans="2:3" x14ac:dyDescent="0.2">
      <c r="B1090"/>
      <c r="C1090"/>
    </row>
    <row r="1091" spans="2:3" x14ac:dyDescent="0.2">
      <c r="B1091"/>
      <c r="C1091"/>
    </row>
    <row r="1092" spans="2:3" x14ac:dyDescent="0.2">
      <c r="B1092"/>
      <c r="C1092"/>
    </row>
    <row r="1093" spans="2:3" x14ac:dyDescent="0.2">
      <c r="B1093"/>
      <c r="C1093"/>
    </row>
    <row r="1094" spans="2:3" x14ac:dyDescent="0.2">
      <c r="B1094"/>
      <c r="C1094"/>
    </row>
    <row r="1095" spans="2:3" x14ac:dyDescent="0.2">
      <c r="B1095"/>
      <c r="C1095"/>
    </row>
    <row r="1096" spans="2:3" x14ac:dyDescent="0.2">
      <c r="B1096"/>
      <c r="C1096"/>
    </row>
    <row r="1097" spans="2:3" x14ac:dyDescent="0.2">
      <c r="B1097"/>
      <c r="C1097"/>
    </row>
    <row r="1098" spans="2:3" x14ac:dyDescent="0.2">
      <c r="B1098"/>
      <c r="C1098"/>
    </row>
    <row r="1099" spans="2:3" x14ac:dyDescent="0.2">
      <c r="B1099"/>
      <c r="C1099"/>
    </row>
    <row r="1100" spans="2:3" x14ac:dyDescent="0.2">
      <c r="B1100"/>
      <c r="C1100"/>
    </row>
    <row r="1101" spans="2:3" x14ac:dyDescent="0.2">
      <c r="B1101"/>
      <c r="C1101"/>
    </row>
    <row r="1102" spans="2:3" x14ac:dyDescent="0.2">
      <c r="B1102"/>
      <c r="C1102"/>
    </row>
    <row r="1103" spans="2:3" x14ac:dyDescent="0.2">
      <c r="B1103"/>
      <c r="C1103"/>
    </row>
    <row r="1104" spans="2:3" x14ac:dyDescent="0.2">
      <c r="B1104"/>
      <c r="C1104"/>
    </row>
    <row r="1105" spans="2:3" x14ac:dyDescent="0.2">
      <c r="B1105"/>
      <c r="C1105"/>
    </row>
    <row r="1106" spans="2:3" x14ac:dyDescent="0.2">
      <c r="B1106"/>
      <c r="C1106"/>
    </row>
    <row r="1107" spans="2:3" x14ac:dyDescent="0.2">
      <c r="B1107"/>
      <c r="C1107"/>
    </row>
    <row r="1108" spans="2:3" x14ac:dyDescent="0.2">
      <c r="B1108"/>
      <c r="C1108"/>
    </row>
    <row r="1109" spans="2:3" x14ac:dyDescent="0.2">
      <c r="B1109"/>
      <c r="C1109"/>
    </row>
    <row r="1110" spans="2:3" x14ac:dyDescent="0.2">
      <c r="B1110"/>
      <c r="C1110"/>
    </row>
    <row r="1111" spans="2:3" x14ac:dyDescent="0.2">
      <c r="B1111"/>
      <c r="C1111"/>
    </row>
    <row r="1112" spans="2:3" x14ac:dyDescent="0.2">
      <c r="B1112"/>
      <c r="C1112"/>
    </row>
    <row r="1113" spans="2:3" x14ac:dyDescent="0.2">
      <c r="B1113"/>
      <c r="C1113"/>
    </row>
    <row r="1114" spans="2:3" x14ac:dyDescent="0.2">
      <c r="B1114"/>
      <c r="C1114"/>
    </row>
    <row r="1115" spans="2:3" x14ac:dyDescent="0.2">
      <c r="B1115"/>
      <c r="C1115"/>
    </row>
    <row r="1116" spans="2:3" x14ac:dyDescent="0.2">
      <c r="B1116"/>
      <c r="C1116"/>
    </row>
    <row r="1117" spans="2:3" x14ac:dyDescent="0.2">
      <c r="B1117"/>
      <c r="C1117"/>
    </row>
    <row r="1118" spans="2:3" x14ac:dyDescent="0.2">
      <c r="B1118"/>
      <c r="C1118"/>
    </row>
    <row r="1119" spans="2:3" x14ac:dyDescent="0.2">
      <c r="B1119"/>
      <c r="C1119"/>
    </row>
    <row r="1120" spans="2:3" x14ac:dyDescent="0.2">
      <c r="B1120"/>
      <c r="C1120"/>
    </row>
    <row r="1121" spans="2:3" x14ac:dyDescent="0.2">
      <c r="B1121"/>
      <c r="C1121"/>
    </row>
    <row r="1122" spans="2:3" x14ac:dyDescent="0.2">
      <c r="B1122"/>
      <c r="C1122"/>
    </row>
    <row r="1123" spans="2:3" x14ac:dyDescent="0.2">
      <c r="B1123"/>
      <c r="C1123"/>
    </row>
    <row r="1124" spans="2:3" x14ac:dyDescent="0.2">
      <c r="B1124"/>
      <c r="C1124"/>
    </row>
    <row r="1125" spans="2:3" x14ac:dyDescent="0.2">
      <c r="B1125"/>
      <c r="C1125"/>
    </row>
    <row r="1126" spans="2:3" x14ac:dyDescent="0.2">
      <c r="B1126"/>
      <c r="C1126"/>
    </row>
    <row r="1127" spans="2:3" x14ac:dyDescent="0.2">
      <c r="B1127"/>
      <c r="C1127"/>
    </row>
    <row r="1128" spans="2:3" x14ac:dyDescent="0.2">
      <c r="B1128"/>
      <c r="C1128"/>
    </row>
    <row r="1129" spans="2:3" x14ac:dyDescent="0.2">
      <c r="B1129"/>
      <c r="C1129"/>
    </row>
    <row r="1130" spans="2:3" x14ac:dyDescent="0.2">
      <c r="B1130"/>
      <c r="C1130"/>
    </row>
    <row r="1131" spans="2:3" x14ac:dyDescent="0.2">
      <c r="B1131"/>
      <c r="C1131"/>
    </row>
    <row r="1132" spans="2:3" x14ac:dyDescent="0.2">
      <c r="B1132"/>
      <c r="C1132"/>
    </row>
    <row r="1133" spans="2:3" x14ac:dyDescent="0.2">
      <c r="B1133"/>
      <c r="C1133"/>
    </row>
    <row r="1134" spans="2:3" x14ac:dyDescent="0.2">
      <c r="B1134"/>
      <c r="C1134"/>
    </row>
    <row r="1135" spans="2:3" x14ac:dyDescent="0.2">
      <c r="B1135"/>
      <c r="C1135"/>
    </row>
    <row r="1136" spans="2:3" x14ac:dyDescent="0.2">
      <c r="B1136"/>
      <c r="C1136"/>
    </row>
    <row r="1137" spans="2:3" x14ac:dyDescent="0.2">
      <c r="B1137"/>
      <c r="C1137"/>
    </row>
    <row r="1138" spans="2:3" x14ac:dyDescent="0.2">
      <c r="B1138"/>
      <c r="C1138"/>
    </row>
    <row r="1139" spans="2:3" x14ac:dyDescent="0.2">
      <c r="B1139"/>
      <c r="C1139"/>
    </row>
    <row r="1140" spans="2:3" x14ac:dyDescent="0.2">
      <c r="B1140"/>
      <c r="C1140"/>
    </row>
    <row r="1141" spans="2:3" x14ac:dyDescent="0.2">
      <c r="B1141"/>
      <c r="C1141"/>
    </row>
    <row r="1142" spans="2:3" x14ac:dyDescent="0.2">
      <c r="B1142"/>
      <c r="C1142"/>
    </row>
    <row r="1143" spans="2:3" x14ac:dyDescent="0.2">
      <c r="B1143"/>
      <c r="C1143"/>
    </row>
    <row r="1144" spans="2:3" x14ac:dyDescent="0.2">
      <c r="B1144"/>
      <c r="C1144"/>
    </row>
    <row r="1145" spans="2:3" x14ac:dyDescent="0.2">
      <c r="B1145"/>
      <c r="C1145"/>
    </row>
    <row r="1146" spans="2:3" x14ac:dyDescent="0.2">
      <c r="B1146"/>
      <c r="C1146"/>
    </row>
    <row r="1147" spans="2:3" x14ac:dyDescent="0.2">
      <c r="B1147"/>
      <c r="C1147"/>
    </row>
    <row r="1148" spans="2:3" x14ac:dyDescent="0.2">
      <c r="B1148"/>
      <c r="C1148"/>
    </row>
    <row r="1149" spans="2:3" x14ac:dyDescent="0.2">
      <c r="B1149"/>
      <c r="C1149"/>
    </row>
    <row r="1150" spans="2:3" x14ac:dyDescent="0.2">
      <c r="B1150"/>
      <c r="C1150"/>
    </row>
    <row r="1151" spans="2:3" x14ac:dyDescent="0.2">
      <c r="B1151"/>
      <c r="C1151"/>
    </row>
    <row r="1152" spans="2:3" x14ac:dyDescent="0.2">
      <c r="B1152"/>
      <c r="C1152"/>
    </row>
    <row r="1153" spans="2:3" x14ac:dyDescent="0.2">
      <c r="B1153"/>
      <c r="C1153"/>
    </row>
    <row r="1154" spans="2:3" x14ac:dyDescent="0.2">
      <c r="B1154"/>
      <c r="C1154"/>
    </row>
    <row r="1155" spans="2:3" x14ac:dyDescent="0.2">
      <c r="B1155"/>
      <c r="C1155"/>
    </row>
    <row r="1156" spans="2:3" x14ac:dyDescent="0.2">
      <c r="B1156"/>
      <c r="C1156"/>
    </row>
    <row r="1157" spans="2:3" x14ac:dyDescent="0.2">
      <c r="B1157"/>
      <c r="C1157"/>
    </row>
    <row r="1158" spans="2:3" x14ac:dyDescent="0.2">
      <c r="B1158"/>
      <c r="C1158"/>
    </row>
    <row r="1159" spans="2:3" x14ac:dyDescent="0.2">
      <c r="B1159"/>
      <c r="C1159"/>
    </row>
    <row r="1160" spans="2:3" x14ac:dyDescent="0.2">
      <c r="B1160"/>
      <c r="C1160"/>
    </row>
    <row r="1161" spans="2:3" x14ac:dyDescent="0.2">
      <c r="B1161"/>
      <c r="C1161"/>
    </row>
    <row r="1162" spans="2:3" x14ac:dyDescent="0.2">
      <c r="B1162"/>
      <c r="C1162"/>
    </row>
    <row r="1163" spans="2:3" x14ac:dyDescent="0.2">
      <c r="B1163"/>
      <c r="C1163"/>
    </row>
    <row r="1164" spans="2:3" x14ac:dyDescent="0.2">
      <c r="B1164"/>
      <c r="C1164"/>
    </row>
    <row r="1165" spans="2:3" x14ac:dyDescent="0.2">
      <c r="B1165"/>
      <c r="C1165"/>
    </row>
    <row r="1166" spans="2:3" x14ac:dyDescent="0.2">
      <c r="B1166"/>
      <c r="C1166"/>
    </row>
    <row r="1167" spans="2:3" x14ac:dyDescent="0.2">
      <c r="B1167"/>
      <c r="C1167"/>
    </row>
    <row r="1168" spans="2:3" x14ac:dyDescent="0.2">
      <c r="B1168"/>
      <c r="C1168"/>
    </row>
    <row r="1169" spans="2:3" x14ac:dyDescent="0.2">
      <c r="B1169"/>
      <c r="C1169"/>
    </row>
    <row r="1170" spans="2:3" x14ac:dyDescent="0.2">
      <c r="B1170"/>
      <c r="C1170"/>
    </row>
    <row r="1171" spans="2:3" x14ac:dyDescent="0.2">
      <c r="B1171"/>
      <c r="C1171"/>
    </row>
    <row r="1172" spans="2:3" x14ac:dyDescent="0.2">
      <c r="B1172"/>
      <c r="C1172"/>
    </row>
    <row r="1173" spans="2:3" x14ac:dyDescent="0.2">
      <c r="B1173"/>
      <c r="C1173"/>
    </row>
    <row r="1174" spans="2:3" x14ac:dyDescent="0.2">
      <c r="B1174"/>
      <c r="C1174"/>
    </row>
    <row r="1175" spans="2:3" x14ac:dyDescent="0.2">
      <c r="B1175"/>
      <c r="C1175"/>
    </row>
    <row r="1176" spans="2:3" x14ac:dyDescent="0.2">
      <c r="B1176"/>
      <c r="C1176"/>
    </row>
    <row r="1177" spans="2:3" x14ac:dyDescent="0.2">
      <c r="B1177"/>
      <c r="C1177"/>
    </row>
    <row r="1178" spans="2:3" x14ac:dyDescent="0.2">
      <c r="B1178"/>
      <c r="C1178"/>
    </row>
    <row r="1179" spans="2:3" x14ac:dyDescent="0.2">
      <c r="B1179"/>
      <c r="C1179"/>
    </row>
    <row r="1180" spans="2:3" x14ac:dyDescent="0.2">
      <c r="B1180"/>
      <c r="C1180"/>
    </row>
    <row r="1181" spans="2:3" x14ac:dyDescent="0.2">
      <c r="B1181"/>
      <c r="C1181"/>
    </row>
    <row r="1182" spans="2:3" x14ac:dyDescent="0.2">
      <c r="B1182"/>
      <c r="C1182"/>
    </row>
    <row r="1183" spans="2:3" x14ac:dyDescent="0.2">
      <c r="B1183"/>
      <c r="C1183"/>
    </row>
    <row r="1184" spans="2:3" x14ac:dyDescent="0.2">
      <c r="B1184"/>
      <c r="C1184"/>
    </row>
    <row r="1185" spans="2:3" x14ac:dyDescent="0.2">
      <c r="B1185"/>
      <c r="C1185"/>
    </row>
    <row r="1186" spans="2:3" x14ac:dyDescent="0.2">
      <c r="B1186"/>
      <c r="C1186"/>
    </row>
    <row r="1187" spans="2:3" x14ac:dyDescent="0.2">
      <c r="B1187"/>
      <c r="C1187"/>
    </row>
    <row r="1188" spans="2:3" x14ac:dyDescent="0.2">
      <c r="B1188"/>
      <c r="C1188"/>
    </row>
    <row r="1189" spans="2:3" x14ac:dyDescent="0.2">
      <c r="B1189"/>
      <c r="C1189"/>
    </row>
    <row r="1190" spans="2:3" x14ac:dyDescent="0.2">
      <c r="B1190"/>
      <c r="C1190"/>
    </row>
    <row r="1191" spans="2:3" x14ac:dyDescent="0.2">
      <c r="B1191"/>
      <c r="C1191"/>
    </row>
    <row r="1192" spans="2:3" x14ac:dyDescent="0.2">
      <c r="B1192"/>
      <c r="C1192"/>
    </row>
    <row r="1193" spans="2:3" x14ac:dyDescent="0.2">
      <c r="B1193"/>
      <c r="C1193"/>
    </row>
    <row r="1194" spans="2:3" x14ac:dyDescent="0.2">
      <c r="B1194"/>
      <c r="C1194"/>
    </row>
    <row r="1195" spans="2:3" x14ac:dyDescent="0.2">
      <c r="B1195"/>
      <c r="C1195"/>
    </row>
    <row r="1196" spans="2:3" x14ac:dyDescent="0.2">
      <c r="B1196"/>
      <c r="C1196"/>
    </row>
    <row r="1197" spans="2:3" x14ac:dyDescent="0.2">
      <c r="B1197"/>
      <c r="C1197"/>
    </row>
    <row r="1198" spans="2:3" x14ac:dyDescent="0.2">
      <c r="B1198"/>
      <c r="C1198"/>
    </row>
    <row r="1199" spans="2:3" x14ac:dyDescent="0.2">
      <c r="B1199"/>
      <c r="C1199"/>
    </row>
    <row r="1200" spans="2:3" x14ac:dyDescent="0.2">
      <c r="B1200"/>
      <c r="C1200"/>
    </row>
    <row r="1201" spans="2:3" x14ac:dyDescent="0.2">
      <c r="B1201"/>
      <c r="C1201"/>
    </row>
    <row r="1202" spans="2:3" x14ac:dyDescent="0.2">
      <c r="B1202"/>
      <c r="C1202"/>
    </row>
    <row r="1203" spans="2:3" x14ac:dyDescent="0.2">
      <c r="B1203"/>
      <c r="C1203"/>
    </row>
    <row r="1204" spans="2:3" x14ac:dyDescent="0.2">
      <c r="B1204"/>
      <c r="C1204"/>
    </row>
    <row r="1205" spans="2:3" x14ac:dyDescent="0.2">
      <c r="B1205"/>
      <c r="C1205"/>
    </row>
    <row r="1206" spans="2:3" x14ac:dyDescent="0.2">
      <c r="B1206"/>
      <c r="C1206"/>
    </row>
    <row r="1207" spans="2:3" x14ac:dyDescent="0.2">
      <c r="B1207"/>
      <c r="C1207"/>
    </row>
    <row r="1208" spans="2:3" x14ac:dyDescent="0.2">
      <c r="B1208"/>
      <c r="C1208"/>
    </row>
    <row r="1209" spans="2:3" x14ac:dyDescent="0.2">
      <c r="B1209"/>
      <c r="C1209"/>
    </row>
    <row r="1210" spans="2:3" x14ac:dyDescent="0.2">
      <c r="B1210"/>
      <c r="C1210"/>
    </row>
    <row r="1211" spans="2:3" x14ac:dyDescent="0.2">
      <c r="B1211"/>
      <c r="C1211"/>
    </row>
    <row r="1212" spans="2:3" x14ac:dyDescent="0.2">
      <c r="B1212"/>
      <c r="C1212"/>
    </row>
    <row r="1213" spans="2:3" x14ac:dyDescent="0.2">
      <c r="B1213"/>
      <c r="C1213"/>
    </row>
    <row r="1214" spans="2:3" x14ac:dyDescent="0.2">
      <c r="B1214"/>
      <c r="C1214"/>
    </row>
    <row r="1215" spans="2:3" x14ac:dyDescent="0.2">
      <c r="B1215"/>
      <c r="C1215"/>
    </row>
    <row r="1216" spans="2:3" x14ac:dyDescent="0.2">
      <c r="B1216"/>
      <c r="C1216"/>
    </row>
    <row r="1217" spans="2:3" x14ac:dyDescent="0.2">
      <c r="B1217"/>
      <c r="C1217"/>
    </row>
    <row r="1218" spans="2:3" x14ac:dyDescent="0.2">
      <c r="B1218"/>
      <c r="C1218"/>
    </row>
    <row r="1219" spans="2:3" x14ac:dyDescent="0.2">
      <c r="B1219"/>
      <c r="C1219"/>
    </row>
    <row r="1220" spans="2:3" x14ac:dyDescent="0.2">
      <c r="B1220"/>
      <c r="C1220"/>
    </row>
    <row r="1221" spans="2:3" x14ac:dyDescent="0.2">
      <c r="B1221"/>
      <c r="C1221"/>
    </row>
    <row r="1222" spans="2:3" x14ac:dyDescent="0.2">
      <c r="B1222"/>
      <c r="C1222"/>
    </row>
    <row r="1223" spans="2:3" x14ac:dyDescent="0.2">
      <c r="B1223"/>
      <c r="C1223"/>
    </row>
    <row r="1224" spans="2:3" x14ac:dyDescent="0.2">
      <c r="B1224"/>
      <c r="C1224"/>
    </row>
    <row r="1225" spans="2:3" x14ac:dyDescent="0.2">
      <c r="B1225"/>
      <c r="C1225"/>
    </row>
    <row r="1226" spans="2:3" x14ac:dyDescent="0.2">
      <c r="B1226"/>
      <c r="C1226"/>
    </row>
    <row r="1227" spans="2:3" x14ac:dyDescent="0.2">
      <c r="B1227"/>
      <c r="C1227"/>
    </row>
    <row r="1228" spans="2:3" x14ac:dyDescent="0.2">
      <c r="B1228"/>
      <c r="C1228"/>
    </row>
    <row r="1229" spans="2:3" x14ac:dyDescent="0.2">
      <c r="B1229"/>
      <c r="C1229"/>
    </row>
    <row r="1230" spans="2:3" x14ac:dyDescent="0.2">
      <c r="B1230"/>
      <c r="C1230"/>
    </row>
    <row r="1231" spans="2:3" x14ac:dyDescent="0.2">
      <c r="B1231"/>
      <c r="C1231"/>
    </row>
    <row r="1232" spans="2:3" x14ac:dyDescent="0.2">
      <c r="B1232"/>
      <c r="C1232"/>
    </row>
    <row r="1233" spans="2:3" x14ac:dyDescent="0.2">
      <c r="B1233"/>
      <c r="C1233"/>
    </row>
    <row r="1234" spans="2:3" x14ac:dyDescent="0.2">
      <c r="B1234"/>
      <c r="C1234"/>
    </row>
    <row r="1235" spans="2:3" x14ac:dyDescent="0.2">
      <c r="B1235"/>
      <c r="C1235"/>
    </row>
    <row r="1236" spans="2:3" x14ac:dyDescent="0.2">
      <c r="B1236"/>
      <c r="C1236"/>
    </row>
    <row r="1237" spans="2:3" x14ac:dyDescent="0.2">
      <c r="B1237"/>
      <c r="C1237"/>
    </row>
    <row r="1238" spans="2:3" x14ac:dyDescent="0.2">
      <c r="B1238"/>
      <c r="C1238"/>
    </row>
    <row r="1239" spans="2:3" x14ac:dyDescent="0.2">
      <c r="B1239"/>
      <c r="C1239"/>
    </row>
    <row r="1240" spans="2:3" x14ac:dyDescent="0.2">
      <c r="B1240"/>
      <c r="C1240"/>
    </row>
    <row r="1241" spans="2:3" x14ac:dyDescent="0.2">
      <c r="B1241"/>
      <c r="C1241"/>
    </row>
    <row r="1242" spans="2:3" x14ac:dyDescent="0.2">
      <c r="B1242"/>
      <c r="C1242"/>
    </row>
    <row r="1243" spans="2:3" x14ac:dyDescent="0.2">
      <c r="B1243"/>
      <c r="C1243"/>
    </row>
    <row r="1244" spans="2:3" x14ac:dyDescent="0.2">
      <c r="B1244"/>
      <c r="C1244"/>
    </row>
    <row r="1245" spans="2:3" x14ac:dyDescent="0.2">
      <c r="B1245"/>
      <c r="C1245"/>
    </row>
    <row r="1246" spans="2:3" x14ac:dyDescent="0.2">
      <c r="B1246"/>
      <c r="C1246"/>
    </row>
    <row r="1247" spans="2:3" x14ac:dyDescent="0.2">
      <c r="B1247"/>
      <c r="C1247"/>
    </row>
    <row r="1248" spans="2:3" x14ac:dyDescent="0.2">
      <c r="B1248"/>
      <c r="C1248"/>
    </row>
    <row r="1249" spans="2:3" x14ac:dyDescent="0.2">
      <c r="B1249"/>
      <c r="C1249"/>
    </row>
    <row r="1250" spans="2:3" x14ac:dyDescent="0.2">
      <c r="B1250"/>
      <c r="C1250"/>
    </row>
    <row r="1251" spans="2:3" x14ac:dyDescent="0.2">
      <c r="B1251"/>
      <c r="C1251"/>
    </row>
    <row r="1252" spans="2:3" x14ac:dyDescent="0.2">
      <c r="B1252"/>
      <c r="C1252"/>
    </row>
    <row r="1253" spans="2:3" x14ac:dyDescent="0.2">
      <c r="B1253"/>
      <c r="C1253"/>
    </row>
    <row r="1254" spans="2:3" x14ac:dyDescent="0.2">
      <c r="B1254"/>
      <c r="C1254"/>
    </row>
    <row r="1255" spans="2:3" x14ac:dyDescent="0.2">
      <c r="B1255"/>
      <c r="C1255"/>
    </row>
    <row r="1256" spans="2:3" x14ac:dyDescent="0.2">
      <c r="B1256"/>
      <c r="C1256"/>
    </row>
    <row r="1257" spans="2:3" x14ac:dyDescent="0.2">
      <c r="B1257"/>
      <c r="C1257"/>
    </row>
    <row r="1258" spans="2:3" x14ac:dyDescent="0.2">
      <c r="B1258"/>
      <c r="C1258"/>
    </row>
    <row r="1259" spans="2:3" x14ac:dyDescent="0.2">
      <c r="B1259"/>
      <c r="C1259"/>
    </row>
    <row r="1260" spans="2:3" x14ac:dyDescent="0.2">
      <c r="B1260"/>
      <c r="C1260"/>
    </row>
    <row r="1261" spans="2:3" x14ac:dyDescent="0.2">
      <c r="B1261"/>
      <c r="C1261"/>
    </row>
    <row r="1262" spans="2:3" x14ac:dyDescent="0.2">
      <c r="B1262"/>
      <c r="C1262"/>
    </row>
    <row r="1263" spans="2:3" x14ac:dyDescent="0.2">
      <c r="B1263"/>
      <c r="C1263"/>
    </row>
    <row r="1264" spans="2:3" x14ac:dyDescent="0.2">
      <c r="B1264"/>
      <c r="C1264"/>
    </row>
    <row r="1265" spans="2:3" x14ac:dyDescent="0.2">
      <c r="B1265"/>
      <c r="C1265"/>
    </row>
    <row r="1266" spans="2:3" x14ac:dyDescent="0.2">
      <c r="B1266"/>
      <c r="C1266"/>
    </row>
    <row r="1267" spans="2:3" x14ac:dyDescent="0.2">
      <c r="B1267"/>
      <c r="C1267"/>
    </row>
    <row r="1268" spans="2:3" x14ac:dyDescent="0.2">
      <c r="B1268"/>
      <c r="C1268"/>
    </row>
    <row r="1269" spans="2:3" x14ac:dyDescent="0.2">
      <c r="B1269"/>
      <c r="C1269"/>
    </row>
    <row r="1270" spans="2:3" x14ac:dyDescent="0.2">
      <c r="B1270"/>
      <c r="C1270"/>
    </row>
    <row r="1271" spans="2:3" x14ac:dyDescent="0.2">
      <c r="B1271"/>
      <c r="C1271"/>
    </row>
    <row r="1272" spans="2:3" x14ac:dyDescent="0.2">
      <c r="B1272"/>
      <c r="C1272"/>
    </row>
    <row r="1273" spans="2:3" x14ac:dyDescent="0.2">
      <c r="B1273"/>
      <c r="C1273"/>
    </row>
    <row r="1274" spans="2:3" x14ac:dyDescent="0.2">
      <c r="B1274"/>
      <c r="C1274"/>
    </row>
    <row r="1275" spans="2:3" x14ac:dyDescent="0.2">
      <c r="B1275"/>
      <c r="C1275"/>
    </row>
    <row r="1276" spans="2:3" x14ac:dyDescent="0.2">
      <c r="B1276"/>
      <c r="C1276"/>
    </row>
    <row r="1277" spans="2:3" x14ac:dyDescent="0.2">
      <c r="B1277"/>
      <c r="C1277"/>
    </row>
    <row r="1278" spans="2:3" x14ac:dyDescent="0.2">
      <c r="B1278"/>
      <c r="C1278"/>
    </row>
    <row r="1279" spans="2:3" x14ac:dyDescent="0.2">
      <c r="B1279"/>
      <c r="C1279"/>
    </row>
    <row r="1280" spans="2:3" x14ac:dyDescent="0.2">
      <c r="B1280"/>
      <c r="C1280"/>
    </row>
    <row r="1281" spans="2:3" x14ac:dyDescent="0.2">
      <c r="B1281"/>
      <c r="C1281"/>
    </row>
    <row r="1282" spans="2:3" x14ac:dyDescent="0.2">
      <c r="B1282"/>
      <c r="C1282"/>
    </row>
    <row r="1283" spans="2:3" x14ac:dyDescent="0.2">
      <c r="B1283"/>
      <c r="C1283"/>
    </row>
    <row r="1284" spans="2:3" x14ac:dyDescent="0.2">
      <c r="B1284"/>
      <c r="C1284"/>
    </row>
    <row r="1285" spans="2:3" x14ac:dyDescent="0.2">
      <c r="B1285"/>
      <c r="C1285"/>
    </row>
    <row r="1286" spans="2:3" x14ac:dyDescent="0.2">
      <c r="B1286"/>
      <c r="C1286"/>
    </row>
    <row r="1287" spans="2:3" x14ac:dyDescent="0.2">
      <c r="B1287"/>
      <c r="C1287"/>
    </row>
    <row r="1288" spans="2:3" x14ac:dyDescent="0.2">
      <c r="B1288"/>
      <c r="C1288"/>
    </row>
    <row r="1289" spans="2:3" x14ac:dyDescent="0.2">
      <c r="B1289"/>
      <c r="C1289"/>
    </row>
    <row r="1290" spans="2:3" x14ac:dyDescent="0.2">
      <c r="B1290"/>
      <c r="C1290"/>
    </row>
    <row r="1291" spans="2:3" x14ac:dyDescent="0.2">
      <c r="B1291"/>
      <c r="C1291"/>
    </row>
    <row r="1292" spans="2:3" x14ac:dyDescent="0.2">
      <c r="B1292"/>
      <c r="C1292"/>
    </row>
    <row r="1293" spans="2:3" x14ac:dyDescent="0.2">
      <c r="B1293"/>
      <c r="C1293"/>
    </row>
    <row r="1294" spans="2:3" x14ac:dyDescent="0.2">
      <c r="B1294"/>
      <c r="C1294"/>
    </row>
    <row r="1295" spans="2:3" x14ac:dyDescent="0.2">
      <c r="B1295"/>
      <c r="C1295"/>
    </row>
    <row r="1296" spans="2:3" x14ac:dyDescent="0.2">
      <c r="B1296"/>
      <c r="C1296"/>
    </row>
    <row r="1297" spans="2:3" x14ac:dyDescent="0.2">
      <c r="B1297"/>
      <c r="C1297"/>
    </row>
    <row r="1298" spans="2:3" x14ac:dyDescent="0.2">
      <c r="B1298"/>
      <c r="C1298"/>
    </row>
    <row r="1299" spans="2:3" x14ac:dyDescent="0.2">
      <c r="B1299"/>
      <c r="C1299"/>
    </row>
    <row r="1300" spans="2:3" x14ac:dyDescent="0.2">
      <c r="B1300"/>
      <c r="C1300"/>
    </row>
    <row r="1301" spans="2:3" x14ac:dyDescent="0.2">
      <c r="B1301"/>
      <c r="C1301"/>
    </row>
    <row r="1302" spans="2:3" x14ac:dyDescent="0.2">
      <c r="B1302"/>
      <c r="C1302"/>
    </row>
    <row r="1303" spans="2:3" x14ac:dyDescent="0.2">
      <c r="B1303"/>
      <c r="C1303"/>
    </row>
    <row r="1304" spans="2:3" x14ac:dyDescent="0.2">
      <c r="B1304"/>
      <c r="C1304"/>
    </row>
    <row r="1305" spans="2:3" x14ac:dyDescent="0.2">
      <c r="B1305"/>
      <c r="C1305"/>
    </row>
    <row r="1306" spans="2:3" x14ac:dyDescent="0.2">
      <c r="B1306"/>
      <c r="C1306"/>
    </row>
    <row r="1307" spans="2:3" x14ac:dyDescent="0.2">
      <c r="B1307"/>
      <c r="C1307"/>
    </row>
    <row r="1308" spans="2:3" x14ac:dyDescent="0.2">
      <c r="B1308"/>
      <c r="C1308"/>
    </row>
    <row r="1309" spans="2:3" x14ac:dyDescent="0.2">
      <c r="B1309"/>
      <c r="C1309"/>
    </row>
    <row r="1310" spans="2:3" x14ac:dyDescent="0.2">
      <c r="B1310"/>
      <c r="C1310"/>
    </row>
    <row r="1311" spans="2:3" x14ac:dyDescent="0.2">
      <c r="B1311"/>
      <c r="C1311"/>
    </row>
    <row r="1312" spans="2:3" x14ac:dyDescent="0.2">
      <c r="B1312"/>
      <c r="C1312"/>
    </row>
    <row r="1313" spans="2:3" x14ac:dyDescent="0.2">
      <c r="B1313"/>
      <c r="C1313"/>
    </row>
    <row r="1314" spans="2:3" x14ac:dyDescent="0.2">
      <c r="B1314"/>
      <c r="C1314"/>
    </row>
    <row r="1315" spans="2:3" x14ac:dyDescent="0.2">
      <c r="B1315"/>
      <c r="C1315"/>
    </row>
    <row r="1316" spans="2:3" x14ac:dyDescent="0.2">
      <c r="B1316"/>
      <c r="C1316"/>
    </row>
    <row r="1317" spans="2:3" x14ac:dyDescent="0.2">
      <c r="B1317"/>
      <c r="C1317"/>
    </row>
    <row r="1318" spans="2:3" x14ac:dyDescent="0.2">
      <c r="B1318"/>
      <c r="C1318"/>
    </row>
    <row r="1319" spans="2:3" x14ac:dyDescent="0.2">
      <c r="B1319"/>
      <c r="C1319"/>
    </row>
    <row r="1320" spans="2:3" x14ac:dyDescent="0.2">
      <c r="B1320"/>
      <c r="C1320"/>
    </row>
    <row r="1321" spans="2:3" x14ac:dyDescent="0.2">
      <c r="B1321"/>
      <c r="C1321"/>
    </row>
    <row r="1322" spans="2:3" x14ac:dyDescent="0.2">
      <c r="B1322"/>
      <c r="C1322"/>
    </row>
    <row r="1323" spans="2:3" x14ac:dyDescent="0.2">
      <c r="B1323"/>
      <c r="C1323"/>
    </row>
    <row r="1324" spans="2:3" x14ac:dyDescent="0.2">
      <c r="B1324"/>
      <c r="C1324"/>
    </row>
    <row r="1325" spans="2:3" x14ac:dyDescent="0.2">
      <c r="B1325"/>
      <c r="C1325"/>
    </row>
    <row r="1326" spans="2:3" x14ac:dyDescent="0.2">
      <c r="B1326"/>
      <c r="C1326"/>
    </row>
    <row r="1327" spans="2:3" x14ac:dyDescent="0.2">
      <c r="B1327"/>
      <c r="C1327"/>
    </row>
    <row r="1328" spans="2:3" x14ac:dyDescent="0.2">
      <c r="B1328"/>
      <c r="C1328"/>
    </row>
    <row r="1329" spans="2:3" x14ac:dyDescent="0.2">
      <c r="B1329"/>
      <c r="C1329"/>
    </row>
    <row r="1330" spans="2:3" x14ac:dyDescent="0.2">
      <c r="B1330"/>
      <c r="C1330"/>
    </row>
    <row r="1331" spans="2:3" x14ac:dyDescent="0.2">
      <c r="B1331"/>
      <c r="C1331"/>
    </row>
    <row r="1332" spans="2:3" x14ac:dyDescent="0.2">
      <c r="B1332"/>
      <c r="C1332"/>
    </row>
    <row r="1333" spans="2:3" x14ac:dyDescent="0.2">
      <c r="B1333"/>
      <c r="C1333"/>
    </row>
    <row r="1334" spans="2:3" x14ac:dyDescent="0.2">
      <c r="B1334"/>
      <c r="C1334"/>
    </row>
    <row r="1335" spans="2:3" x14ac:dyDescent="0.2">
      <c r="B1335"/>
      <c r="C1335"/>
    </row>
    <row r="1336" spans="2:3" x14ac:dyDescent="0.2">
      <c r="B1336"/>
      <c r="C1336"/>
    </row>
    <row r="1337" spans="2:3" x14ac:dyDescent="0.2">
      <c r="B1337"/>
      <c r="C1337"/>
    </row>
    <row r="1338" spans="2:3" x14ac:dyDescent="0.2">
      <c r="B1338"/>
      <c r="C1338"/>
    </row>
    <row r="1339" spans="2:3" x14ac:dyDescent="0.2">
      <c r="B1339"/>
      <c r="C1339"/>
    </row>
    <row r="1340" spans="2:3" x14ac:dyDescent="0.2">
      <c r="B1340"/>
      <c r="C1340"/>
    </row>
    <row r="1341" spans="2:3" x14ac:dyDescent="0.2">
      <c r="B1341"/>
      <c r="C1341"/>
    </row>
    <row r="1342" spans="2:3" x14ac:dyDescent="0.2">
      <c r="B1342"/>
      <c r="C1342"/>
    </row>
    <row r="1343" spans="2:3" x14ac:dyDescent="0.2">
      <c r="B1343"/>
      <c r="C1343"/>
    </row>
    <row r="1344" spans="2:3" x14ac:dyDescent="0.2">
      <c r="B1344"/>
      <c r="C1344"/>
    </row>
    <row r="1345" spans="2:3" x14ac:dyDescent="0.2">
      <c r="B1345"/>
      <c r="C1345"/>
    </row>
    <row r="1346" spans="2:3" x14ac:dyDescent="0.2">
      <c r="B1346"/>
      <c r="C1346"/>
    </row>
    <row r="1347" spans="2:3" x14ac:dyDescent="0.2">
      <c r="B1347"/>
      <c r="C1347"/>
    </row>
    <row r="1348" spans="2:3" x14ac:dyDescent="0.2">
      <c r="B1348"/>
      <c r="C1348"/>
    </row>
    <row r="1349" spans="2:3" x14ac:dyDescent="0.2">
      <c r="B1349"/>
      <c r="C1349"/>
    </row>
    <row r="1350" spans="2:3" x14ac:dyDescent="0.2">
      <c r="B1350"/>
      <c r="C1350"/>
    </row>
    <row r="1351" spans="2:3" x14ac:dyDescent="0.2">
      <c r="B1351"/>
      <c r="C1351"/>
    </row>
    <row r="1352" spans="2:3" x14ac:dyDescent="0.2">
      <c r="B1352"/>
      <c r="C1352"/>
    </row>
    <row r="1353" spans="2:3" x14ac:dyDescent="0.2">
      <c r="B1353"/>
      <c r="C1353"/>
    </row>
    <row r="1354" spans="2:3" x14ac:dyDescent="0.2">
      <c r="B1354"/>
      <c r="C1354"/>
    </row>
    <row r="1355" spans="2:3" x14ac:dyDescent="0.2">
      <c r="B1355"/>
      <c r="C1355"/>
    </row>
    <row r="1356" spans="2:3" x14ac:dyDescent="0.2">
      <c r="B1356"/>
      <c r="C1356"/>
    </row>
    <row r="1357" spans="2:3" x14ac:dyDescent="0.2">
      <c r="B1357"/>
      <c r="C1357"/>
    </row>
    <row r="1358" spans="2:3" x14ac:dyDescent="0.2">
      <c r="B1358"/>
      <c r="C1358"/>
    </row>
    <row r="1359" spans="2:3" x14ac:dyDescent="0.2">
      <c r="B1359"/>
      <c r="C1359"/>
    </row>
    <row r="1360" spans="2:3" x14ac:dyDescent="0.2">
      <c r="B1360"/>
      <c r="C1360"/>
    </row>
    <row r="1361" spans="2:3" x14ac:dyDescent="0.2">
      <c r="B1361"/>
      <c r="C1361"/>
    </row>
    <row r="1362" spans="2:3" x14ac:dyDescent="0.2">
      <c r="B1362"/>
      <c r="C1362"/>
    </row>
    <row r="1363" spans="2:3" x14ac:dyDescent="0.2">
      <c r="B1363"/>
      <c r="C1363"/>
    </row>
    <row r="1364" spans="2:3" x14ac:dyDescent="0.2">
      <c r="B1364"/>
      <c r="C1364"/>
    </row>
    <row r="1365" spans="2:3" x14ac:dyDescent="0.2">
      <c r="B1365"/>
      <c r="C1365"/>
    </row>
    <row r="1366" spans="2:3" x14ac:dyDescent="0.2">
      <c r="B1366"/>
      <c r="C1366"/>
    </row>
    <row r="1367" spans="2:3" x14ac:dyDescent="0.2">
      <c r="B1367"/>
      <c r="C1367"/>
    </row>
    <row r="1368" spans="2:3" x14ac:dyDescent="0.2">
      <c r="B1368"/>
      <c r="C1368"/>
    </row>
    <row r="1369" spans="2:3" x14ac:dyDescent="0.2">
      <c r="B1369"/>
      <c r="C1369"/>
    </row>
    <row r="1370" spans="2:3" x14ac:dyDescent="0.2">
      <c r="B1370"/>
      <c r="C1370"/>
    </row>
    <row r="1371" spans="2:3" x14ac:dyDescent="0.2">
      <c r="B1371"/>
      <c r="C1371"/>
    </row>
    <row r="1372" spans="2:3" x14ac:dyDescent="0.2">
      <c r="B1372"/>
      <c r="C1372"/>
    </row>
    <row r="1373" spans="2:3" x14ac:dyDescent="0.2">
      <c r="B1373"/>
      <c r="C1373"/>
    </row>
    <row r="1374" spans="2:3" x14ac:dyDescent="0.2">
      <c r="B1374"/>
      <c r="C1374"/>
    </row>
    <row r="1375" spans="2:3" x14ac:dyDescent="0.2">
      <c r="B1375"/>
      <c r="C1375"/>
    </row>
    <row r="1376" spans="2:3" x14ac:dyDescent="0.2">
      <c r="B1376"/>
      <c r="C1376"/>
    </row>
    <row r="1377" spans="2:3" x14ac:dyDescent="0.2">
      <c r="B1377"/>
      <c r="C1377"/>
    </row>
    <row r="1378" spans="2:3" x14ac:dyDescent="0.2">
      <c r="B1378"/>
      <c r="C1378"/>
    </row>
    <row r="1379" spans="2:3" x14ac:dyDescent="0.2">
      <c r="B1379"/>
      <c r="C1379"/>
    </row>
    <row r="1380" spans="2:3" x14ac:dyDescent="0.2">
      <c r="B1380"/>
      <c r="C1380"/>
    </row>
    <row r="1381" spans="2:3" x14ac:dyDescent="0.2">
      <c r="B1381"/>
      <c r="C1381"/>
    </row>
    <row r="1382" spans="2:3" x14ac:dyDescent="0.2">
      <c r="B1382"/>
      <c r="C1382"/>
    </row>
    <row r="1383" spans="2:3" x14ac:dyDescent="0.2">
      <c r="B1383"/>
      <c r="C1383"/>
    </row>
    <row r="1384" spans="2:3" x14ac:dyDescent="0.2">
      <c r="B1384"/>
      <c r="C1384"/>
    </row>
    <row r="1385" spans="2:3" x14ac:dyDescent="0.2">
      <c r="B1385"/>
      <c r="C1385"/>
    </row>
    <row r="1386" spans="2:3" x14ac:dyDescent="0.2">
      <c r="B1386"/>
      <c r="C1386"/>
    </row>
    <row r="1387" spans="2:3" x14ac:dyDescent="0.2">
      <c r="B1387"/>
      <c r="C1387"/>
    </row>
    <row r="1388" spans="2:3" x14ac:dyDescent="0.2">
      <c r="B1388"/>
      <c r="C1388"/>
    </row>
    <row r="1389" spans="2:3" x14ac:dyDescent="0.2">
      <c r="B1389"/>
      <c r="C1389"/>
    </row>
    <row r="1390" spans="2:3" x14ac:dyDescent="0.2">
      <c r="B1390"/>
      <c r="C1390"/>
    </row>
    <row r="1391" spans="2:3" x14ac:dyDescent="0.2">
      <c r="B1391"/>
      <c r="C1391"/>
    </row>
    <row r="1392" spans="2:3" x14ac:dyDescent="0.2">
      <c r="B1392"/>
      <c r="C1392"/>
    </row>
    <row r="1393" spans="2:3" x14ac:dyDescent="0.2">
      <c r="B1393"/>
      <c r="C1393"/>
    </row>
    <row r="1394" spans="2:3" x14ac:dyDescent="0.2">
      <c r="B1394"/>
      <c r="C1394"/>
    </row>
    <row r="1395" spans="2:3" x14ac:dyDescent="0.2">
      <c r="B1395"/>
      <c r="C1395"/>
    </row>
    <row r="1396" spans="2:3" x14ac:dyDescent="0.2">
      <c r="B1396"/>
      <c r="C1396"/>
    </row>
    <row r="1397" spans="2:3" x14ac:dyDescent="0.2">
      <c r="B1397"/>
      <c r="C1397"/>
    </row>
    <row r="1398" spans="2:3" x14ac:dyDescent="0.2">
      <c r="B1398"/>
      <c r="C1398"/>
    </row>
    <row r="1399" spans="2:3" x14ac:dyDescent="0.2">
      <c r="B1399"/>
      <c r="C1399"/>
    </row>
    <row r="1400" spans="2:3" x14ac:dyDescent="0.2">
      <c r="B1400"/>
      <c r="C1400"/>
    </row>
    <row r="1401" spans="2:3" x14ac:dyDescent="0.2">
      <c r="B1401"/>
      <c r="C1401"/>
    </row>
    <row r="1402" spans="2:3" x14ac:dyDescent="0.2">
      <c r="B1402"/>
      <c r="C1402"/>
    </row>
    <row r="1403" spans="2:3" x14ac:dyDescent="0.2">
      <c r="B1403"/>
      <c r="C1403"/>
    </row>
    <row r="1404" spans="2:3" x14ac:dyDescent="0.2">
      <c r="B1404"/>
      <c r="C1404"/>
    </row>
    <row r="1405" spans="2:3" x14ac:dyDescent="0.2">
      <c r="B1405"/>
      <c r="C1405"/>
    </row>
    <row r="1406" spans="2:3" x14ac:dyDescent="0.2">
      <c r="B1406"/>
      <c r="C1406"/>
    </row>
    <row r="1407" spans="2:3" x14ac:dyDescent="0.2">
      <c r="B1407"/>
      <c r="C1407"/>
    </row>
    <row r="1408" spans="2:3" x14ac:dyDescent="0.2">
      <c r="B1408"/>
      <c r="C1408"/>
    </row>
    <row r="1409" spans="2:3" x14ac:dyDescent="0.2">
      <c r="B1409"/>
      <c r="C1409"/>
    </row>
    <row r="1410" spans="2:3" x14ac:dyDescent="0.2">
      <c r="B1410"/>
      <c r="C1410"/>
    </row>
    <row r="1411" spans="2:3" x14ac:dyDescent="0.2">
      <c r="B1411"/>
      <c r="C1411"/>
    </row>
    <row r="1412" spans="2:3" x14ac:dyDescent="0.2">
      <c r="B1412"/>
      <c r="C1412"/>
    </row>
    <row r="1413" spans="2:3" x14ac:dyDescent="0.2">
      <c r="B1413"/>
      <c r="C1413"/>
    </row>
    <row r="1414" spans="2:3" x14ac:dyDescent="0.2">
      <c r="B1414"/>
      <c r="C1414"/>
    </row>
    <row r="1415" spans="2:3" x14ac:dyDescent="0.2">
      <c r="B1415"/>
      <c r="C1415"/>
    </row>
    <row r="1416" spans="2:3" x14ac:dyDescent="0.2">
      <c r="B1416"/>
      <c r="C1416"/>
    </row>
    <row r="1417" spans="2:3" x14ac:dyDescent="0.2">
      <c r="B1417"/>
      <c r="C1417"/>
    </row>
    <row r="1418" spans="2:3" x14ac:dyDescent="0.2">
      <c r="B1418"/>
      <c r="C1418"/>
    </row>
    <row r="1419" spans="2:3" x14ac:dyDescent="0.2">
      <c r="B1419"/>
      <c r="C1419"/>
    </row>
    <row r="1420" spans="2:3" x14ac:dyDescent="0.2">
      <c r="B1420"/>
      <c r="C1420"/>
    </row>
    <row r="1421" spans="2:3" x14ac:dyDescent="0.2">
      <c r="B1421"/>
      <c r="C1421"/>
    </row>
    <row r="1422" spans="2:3" x14ac:dyDescent="0.2">
      <c r="B1422"/>
      <c r="C1422"/>
    </row>
    <row r="1423" spans="2:3" x14ac:dyDescent="0.2">
      <c r="B1423"/>
      <c r="C1423"/>
    </row>
    <row r="1424" spans="2:3" x14ac:dyDescent="0.2">
      <c r="B1424"/>
      <c r="C1424"/>
    </row>
    <row r="1425" spans="2:3" x14ac:dyDescent="0.2">
      <c r="B1425"/>
      <c r="C1425"/>
    </row>
    <row r="1426" spans="2:3" x14ac:dyDescent="0.2">
      <c r="B1426"/>
      <c r="C1426"/>
    </row>
    <row r="1427" spans="2:3" x14ac:dyDescent="0.2">
      <c r="B1427"/>
      <c r="C1427"/>
    </row>
    <row r="1428" spans="2:3" x14ac:dyDescent="0.2">
      <c r="B1428"/>
      <c r="C1428"/>
    </row>
    <row r="1429" spans="2:3" x14ac:dyDescent="0.2">
      <c r="B1429"/>
      <c r="C1429"/>
    </row>
    <row r="1430" spans="2:3" x14ac:dyDescent="0.2">
      <c r="B1430"/>
      <c r="C1430"/>
    </row>
    <row r="1431" spans="2:3" x14ac:dyDescent="0.2">
      <c r="B1431"/>
      <c r="C1431"/>
    </row>
    <row r="1432" spans="2:3" x14ac:dyDescent="0.2">
      <c r="B1432"/>
      <c r="C1432"/>
    </row>
    <row r="1433" spans="2:3" x14ac:dyDescent="0.2">
      <c r="B1433"/>
      <c r="C1433"/>
    </row>
    <row r="1434" spans="2:3" x14ac:dyDescent="0.2">
      <c r="B1434"/>
      <c r="C1434"/>
    </row>
    <row r="1435" spans="2:3" x14ac:dyDescent="0.2">
      <c r="B1435"/>
      <c r="C1435"/>
    </row>
    <row r="1436" spans="2:3" x14ac:dyDescent="0.2">
      <c r="B1436"/>
      <c r="C1436"/>
    </row>
    <row r="1437" spans="2:3" x14ac:dyDescent="0.2">
      <c r="B1437"/>
      <c r="C1437"/>
    </row>
    <row r="1438" spans="2:3" x14ac:dyDescent="0.2">
      <c r="B1438"/>
      <c r="C1438"/>
    </row>
    <row r="1439" spans="2:3" x14ac:dyDescent="0.2">
      <c r="B1439"/>
      <c r="C1439"/>
    </row>
    <row r="1440" spans="2:3" x14ac:dyDescent="0.2">
      <c r="B1440"/>
      <c r="C1440"/>
    </row>
    <row r="1441" spans="2:3" x14ac:dyDescent="0.2">
      <c r="B1441"/>
      <c r="C1441"/>
    </row>
    <row r="1442" spans="2:3" x14ac:dyDescent="0.2">
      <c r="B1442"/>
      <c r="C1442"/>
    </row>
    <row r="1443" spans="2:3" x14ac:dyDescent="0.2">
      <c r="B1443"/>
      <c r="C1443"/>
    </row>
    <row r="1444" spans="2:3" x14ac:dyDescent="0.2">
      <c r="B1444"/>
      <c r="C1444"/>
    </row>
    <row r="1445" spans="2:3" x14ac:dyDescent="0.2">
      <c r="B1445"/>
      <c r="C1445"/>
    </row>
    <row r="1446" spans="2:3" x14ac:dyDescent="0.2">
      <c r="B1446"/>
      <c r="C1446"/>
    </row>
    <row r="1447" spans="2:3" x14ac:dyDescent="0.2">
      <c r="B1447"/>
      <c r="C1447"/>
    </row>
    <row r="1448" spans="2:3" x14ac:dyDescent="0.2">
      <c r="B1448"/>
      <c r="C1448"/>
    </row>
    <row r="1449" spans="2:3" x14ac:dyDescent="0.2">
      <c r="B1449"/>
      <c r="C1449"/>
    </row>
    <row r="1450" spans="2:3" x14ac:dyDescent="0.2">
      <c r="B1450"/>
      <c r="C1450"/>
    </row>
    <row r="1451" spans="2:3" x14ac:dyDescent="0.2">
      <c r="B1451"/>
      <c r="C1451"/>
    </row>
    <row r="1452" spans="2:3" x14ac:dyDescent="0.2">
      <c r="B1452"/>
      <c r="C1452"/>
    </row>
    <row r="1453" spans="2:3" x14ac:dyDescent="0.2">
      <c r="B1453"/>
      <c r="C1453"/>
    </row>
    <row r="1454" spans="2:3" x14ac:dyDescent="0.2">
      <c r="B1454"/>
      <c r="C1454"/>
    </row>
    <row r="1455" spans="2:3" x14ac:dyDescent="0.2">
      <c r="B1455"/>
      <c r="C1455"/>
    </row>
    <row r="1456" spans="2:3" x14ac:dyDescent="0.2">
      <c r="B1456"/>
      <c r="C1456"/>
    </row>
    <row r="1457" spans="2:3" x14ac:dyDescent="0.2">
      <c r="B1457"/>
      <c r="C1457"/>
    </row>
    <row r="1458" spans="2:3" x14ac:dyDescent="0.2">
      <c r="B1458"/>
      <c r="C1458"/>
    </row>
    <row r="1459" spans="2:3" x14ac:dyDescent="0.2">
      <c r="B1459"/>
      <c r="C1459"/>
    </row>
    <row r="1460" spans="2:3" x14ac:dyDescent="0.2">
      <c r="B1460"/>
      <c r="C1460"/>
    </row>
    <row r="1461" spans="2:3" x14ac:dyDescent="0.2">
      <c r="B1461"/>
      <c r="C1461"/>
    </row>
    <row r="1462" spans="2:3" x14ac:dyDescent="0.2">
      <c r="B1462"/>
      <c r="C1462"/>
    </row>
    <row r="1463" spans="2:3" x14ac:dyDescent="0.2">
      <c r="B1463"/>
      <c r="C1463"/>
    </row>
    <row r="1464" spans="2:3" x14ac:dyDescent="0.2">
      <c r="B1464"/>
      <c r="C1464"/>
    </row>
    <row r="1465" spans="2:3" x14ac:dyDescent="0.2">
      <c r="B1465"/>
      <c r="C1465"/>
    </row>
    <row r="1466" spans="2:3" x14ac:dyDescent="0.2">
      <c r="B1466"/>
      <c r="C1466"/>
    </row>
    <row r="1467" spans="2:3" x14ac:dyDescent="0.2">
      <c r="B1467"/>
      <c r="C1467"/>
    </row>
    <row r="1468" spans="2:3" x14ac:dyDescent="0.2">
      <c r="B1468"/>
      <c r="C1468"/>
    </row>
    <row r="1469" spans="2:3" x14ac:dyDescent="0.2">
      <c r="B1469"/>
      <c r="C1469"/>
    </row>
    <row r="1470" spans="2:3" x14ac:dyDescent="0.2">
      <c r="B1470"/>
      <c r="C1470"/>
    </row>
    <row r="1471" spans="2:3" x14ac:dyDescent="0.2">
      <c r="B1471"/>
      <c r="C1471"/>
    </row>
    <row r="1472" spans="2:3" ht="16" thickBot="1" x14ac:dyDescent="0.25">
      <c r="B1472"/>
      <c r="C147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1331E-129F-4CAE-92A2-FD8C71979AFC}">
  <dimension ref="A3:C1382"/>
  <sheetViews>
    <sheetView topLeftCell="A43" zoomScale="70" zoomScaleNormal="70" workbookViewId="0">
      <selection activeCell="A15" sqref="A15"/>
    </sheetView>
  </sheetViews>
  <sheetFormatPr baseColWidth="10" defaultColWidth="8.83203125" defaultRowHeight="15" x14ac:dyDescent="0.2"/>
  <cols>
    <col min="1" max="1" width="127.5" customWidth="1"/>
    <col min="2" max="2" width="20.83203125" style="158" customWidth="1"/>
    <col min="3" max="3" width="21.83203125" style="158" customWidth="1"/>
  </cols>
  <sheetData>
    <row r="3" spans="1:3" x14ac:dyDescent="0.2">
      <c r="A3" s="170" t="s">
        <v>1451</v>
      </c>
      <c r="B3" t="s">
        <v>2073</v>
      </c>
      <c r="C3" t="s">
        <v>1670</v>
      </c>
    </row>
    <row r="4" spans="1:3" ht="21.5" customHeight="1" x14ac:dyDescent="0.2">
      <c r="A4" s="338" t="s">
        <v>39</v>
      </c>
      <c r="B4" s="163">
        <v>1435057247.6537139</v>
      </c>
      <c r="C4" s="163">
        <v>1435057247.6537139</v>
      </c>
    </row>
    <row r="5" spans="1:3" x14ac:dyDescent="0.2">
      <c r="A5" s="346" t="s">
        <v>1036</v>
      </c>
      <c r="B5" s="161">
        <v>16534700</v>
      </c>
      <c r="C5" s="161">
        <v>16534700</v>
      </c>
    </row>
    <row r="6" spans="1:3" x14ac:dyDescent="0.2">
      <c r="A6" s="345" t="s">
        <v>482</v>
      </c>
      <c r="B6" s="161">
        <v>16534700</v>
      </c>
      <c r="C6" s="161">
        <v>16534700</v>
      </c>
    </row>
    <row r="7" spans="1:3" x14ac:dyDescent="0.2">
      <c r="A7" s="346" t="s">
        <v>398</v>
      </c>
      <c r="B7" s="161">
        <v>50000000</v>
      </c>
      <c r="C7" s="161">
        <v>50000000</v>
      </c>
    </row>
    <row r="8" spans="1:3" x14ac:dyDescent="0.2">
      <c r="A8" s="345" t="s">
        <v>510</v>
      </c>
      <c r="B8" s="161">
        <v>50000000</v>
      </c>
      <c r="C8" s="161">
        <v>50000000</v>
      </c>
    </row>
    <row r="9" spans="1:3" x14ac:dyDescent="0.2">
      <c r="A9" s="346" t="s">
        <v>942</v>
      </c>
      <c r="B9" s="161">
        <v>0</v>
      </c>
      <c r="C9" s="161">
        <v>0</v>
      </c>
    </row>
    <row r="10" spans="1:3" x14ac:dyDescent="0.2">
      <c r="A10" s="345" t="s">
        <v>1453</v>
      </c>
      <c r="B10" s="161">
        <v>0</v>
      </c>
      <c r="C10" s="161">
        <v>0</v>
      </c>
    </row>
    <row r="11" spans="1:3" x14ac:dyDescent="0.2">
      <c r="A11" s="346" t="s">
        <v>1485</v>
      </c>
      <c r="B11" s="161">
        <v>62000000</v>
      </c>
      <c r="C11" s="161">
        <v>62000000</v>
      </c>
    </row>
    <row r="12" spans="1:3" x14ac:dyDescent="0.2">
      <c r="A12" s="345" t="s">
        <v>1496</v>
      </c>
      <c r="B12" s="161">
        <v>62000000</v>
      </c>
      <c r="C12" s="161">
        <v>62000000</v>
      </c>
    </row>
    <row r="13" spans="1:3" x14ac:dyDescent="0.2">
      <c r="A13" s="346" t="s">
        <v>1188</v>
      </c>
      <c r="B13" s="161">
        <v>159814459.59999999</v>
      </c>
      <c r="C13" s="161">
        <v>159814459.59999999</v>
      </c>
    </row>
    <row r="14" spans="1:3" x14ac:dyDescent="0.2">
      <c r="A14" s="345" t="s">
        <v>2085</v>
      </c>
      <c r="B14" s="161">
        <v>1562977.6</v>
      </c>
      <c r="C14" s="161">
        <v>1562977.6</v>
      </c>
    </row>
    <row r="15" spans="1:3" x14ac:dyDescent="0.2">
      <c r="A15" s="345" t="s">
        <v>2082</v>
      </c>
      <c r="B15" s="161">
        <v>156297760</v>
      </c>
      <c r="C15" s="161">
        <v>156297760</v>
      </c>
    </row>
    <row r="16" spans="1:3" x14ac:dyDescent="0.2">
      <c r="A16" s="345" t="s">
        <v>2084</v>
      </c>
      <c r="B16" s="161">
        <v>1953722</v>
      </c>
      <c r="C16" s="161">
        <v>1953722</v>
      </c>
    </row>
    <row r="17" spans="1:3" x14ac:dyDescent="0.2">
      <c r="A17" s="346" t="s">
        <v>716</v>
      </c>
      <c r="B17" s="161">
        <v>0</v>
      </c>
      <c r="C17" s="161">
        <v>0</v>
      </c>
    </row>
    <row r="18" spans="1:3" x14ac:dyDescent="0.2">
      <c r="A18" s="345" t="s">
        <v>1483</v>
      </c>
      <c r="B18" s="161">
        <v>0</v>
      </c>
      <c r="C18" s="161">
        <v>0</v>
      </c>
    </row>
    <row r="19" spans="1:3" x14ac:dyDescent="0.2">
      <c r="A19" s="346" t="s">
        <v>1083</v>
      </c>
      <c r="B19" s="161">
        <v>0</v>
      </c>
      <c r="C19" s="161">
        <v>0</v>
      </c>
    </row>
    <row r="20" spans="1:3" x14ac:dyDescent="0.2">
      <c r="A20" s="345" t="s">
        <v>2271</v>
      </c>
      <c r="B20" s="161">
        <v>0</v>
      </c>
      <c r="C20" s="161">
        <v>0</v>
      </c>
    </row>
    <row r="21" spans="1:3" x14ac:dyDescent="0.2">
      <c r="A21" s="346" t="s">
        <v>1050</v>
      </c>
      <c r="B21" s="161">
        <v>0</v>
      </c>
      <c r="C21" s="161">
        <v>0</v>
      </c>
    </row>
    <row r="22" spans="1:3" x14ac:dyDescent="0.2">
      <c r="A22" s="345" t="s">
        <v>1052</v>
      </c>
      <c r="B22" s="161">
        <v>0</v>
      </c>
      <c r="C22" s="161">
        <v>0</v>
      </c>
    </row>
    <row r="23" spans="1:3" x14ac:dyDescent="0.2">
      <c r="A23" s="346" t="s">
        <v>1054</v>
      </c>
      <c r="B23" s="161">
        <v>0</v>
      </c>
      <c r="C23" s="161">
        <v>0</v>
      </c>
    </row>
    <row r="24" spans="1:3" x14ac:dyDescent="0.2">
      <c r="A24" s="345" t="s">
        <v>1051</v>
      </c>
      <c r="B24" s="161">
        <v>0</v>
      </c>
      <c r="C24" s="161">
        <v>0</v>
      </c>
    </row>
    <row r="25" spans="1:3" x14ac:dyDescent="0.2">
      <c r="A25" s="346" t="s">
        <v>343</v>
      </c>
      <c r="B25" s="161">
        <v>0</v>
      </c>
      <c r="C25" s="161">
        <v>0</v>
      </c>
    </row>
    <row r="26" spans="1:3" x14ac:dyDescent="0.2">
      <c r="A26" s="345" t="s">
        <v>719</v>
      </c>
      <c r="B26" s="161">
        <v>0</v>
      </c>
      <c r="C26" s="161">
        <v>0</v>
      </c>
    </row>
    <row r="27" spans="1:3" x14ac:dyDescent="0.2">
      <c r="A27" s="345" t="s">
        <v>717</v>
      </c>
      <c r="B27" s="161">
        <v>0</v>
      </c>
      <c r="C27" s="161">
        <v>0</v>
      </c>
    </row>
    <row r="28" spans="1:3" x14ac:dyDescent="0.2">
      <c r="A28" s="345" t="s">
        <v>720</v>
      </c>
      <c r="B28" s="161">
        <v>0</v>
      </c>
      <c r="C28" s="161">
        <v>0</v>
      </c>
    </row>
    <row r="29" spans="1:3" x14ac:dyDescent="0.2">
      <c r="A29" s="345" t="s">
        <v>714</v>
      </c>
      <c r="B29" s="161">
        <v>0</v>
      </c>
      <c r="C29" s="161">
        <v>0</v>
      </c>
    </row>
    <row r="30" spans="1:3" x14ac:dyDescent="0.2">
      <c r="A30" s="345" t="s">
        <v>718</v>
      </c>
      <c r="B30" s="161">
        <v>0</v>
      </c>
      <c r="C30" s="161">
        <v>0</v>
      </c>
    </row>
    <row r="31" spans="1:3" x14ac:dyDescent="0.2">
      <c r="A31" s="346" t="s">
        <v>247</v>
      </c>
      <c r="B31" s="161">
        <v>64382089.565244645</v>
      </c>
      <c r="C31" s="161">
        <v>64382089.565244645</v>
      </c>
    </row>
    <row r="32" spans="1:3" x14ac:dyDescent="0.2">
      <c r="A32" s="345" t="s">
        <v>1495</v>
      </c>
      <c r="B32" s="161">
        <v>200000</v>
      </c>
      <c r="C32" s="161">
        <v>200000</v>
      </c>
    </row>
    <row r="33" spans="1:3" x14ac:dyDescent="0.2">
      <c r="A33" s="345" t="s">
        <v>1438</v>
      </c>
      <c r="B33" s="161">
        <v>10573515</v>
      </c>
      <c r="C33" s="161">
        <v>10573515</v>
      </c>
    </row>
    <row r="34" spans="1:3" x14ac:dyDescent="0.2">
      <c r="A34" s="345" t="s">
        <v>677</v>
      </c>
      <c r="B34" s="161">
        <v>0</v>
      </c>
      <c r="C34" s="161">
        <v>0</v>
      </c>
    </row>
    <row r="35" spans="1:3" x14ac:dyDescent="0.2">
      <c r="A35" s="345" t="s">
        <v>680</v>
      </c>
      <c r="B35" s="161">
        <v>1343215.2952446423</v>
      </c>
      <c r="C35" s="161">
        <v>1343215.2952446423</v>
      </c>
    </row>
    <row r="36" spans="1:3" x14ac:dyDescent="0.2">
      <c r="A36" s="345" t="s">
        <v>1439</v>
      </c>
      <c r="B36" s="161">
        <v>11465359.27</v>
      </c>
      <c r="C36" s="161">
        <v>11465359.27</v>
      </c>
    </row>
    <row r="37" spans="1:3" x14ac:dyDescent="0.2">
      <c r="A37" s="345" t="s">
        <v>1660</v>
      </c>
      <c r="B37" s="161">
        <v>40800000</v>
      </c>
      <c r="C37" s="161">
        <v>40800000</v>
      </c>
    </row>
    <row r="38" spans="1:3" x14ac:dyDescent="0.2">
      <c r="A38" s="346" t="s">
        <v>131</v>
      </c>
      <c r="B38" s="161">
        <v>242501624.00928652</v>
      </c>
      <c r="C38" s="161">
        <v>242501624.00928652</v>
      </c>
    </row>
    <row r="39" spans="1:3" x14ac:dyDescent="0.2">
      <c r="A39" s="345" t="s">
        <v>750</v>
      </c>
      <c r="B39" s="161">
        <v>5577596.3748760056</v>
      </c>
      <c r="C39" s="161">
        <v>5577596.3748760056</v>
      </c>
    </row>
    <row r="40" spans="1:3" x14ac:dyDescent="0.2">
      <c r="A40" s="345" t="s">
        <v>751</v>
      </c>
      <c r="B40" s="161">
        <v>7271606.6714147739</v>
      </c>
      <c r="C40" s="161">
        <v>7271606.6714147739</v>
      </c>
    </row>
    <row r="41" spans="1:3" x14ac:dyDescent="0.2">
      <c r="A41" s="345" t="s">
        <v>752</v>
      </c>
      <c r="B41" s="161">
        <v>13412647.831769781</v>
      </c>
      <c r="C41" s="161">
        <v>13412647.831769781</v>
      </c>
    </row>
    <row r="42" spans="1:3" x14ac:dyDescent="0.2">
      <c r="A42" s="345" t="s">
        <v>749</v>
      </c>
      <c r="B42" s="161">
        <v>1370368.6497154038</v>
      </c>
      <c r="C42" s="161">
        <v>1370368.6497154038</v>
      </c>
    </row>
    <row r="43" spans="1:3" x14ac:dyDescent="0.2">
      <c r="A43" s="345" t="s">
        <v>437</v>
      </c>
      <c r="B43" s="161">
        <v>214000000</v>
      </c>
      <c r="C43" s="161">
        <v>214000000</v>
      </c>
    </row>
    <row r="44" spans="1:3" x14ac:dyDescent="0.2">
      <c r="A44" s="345" t="s">
        <v>753</v>
      </c>
      <c r="B44" s="161">
        <v>869404.48151053709</v>
      </c>
      <c r="C44" s="161">
        <v>869404.48151053709</v>
      </c>
    </row>
    <row r="45" spans="1:3" x14ac:dyDescent="0.2">
      <c r="A45" s="346" t="s">
        <v>713</v>
      </c>
      <c r="B45" s="161">
        <v>464213</v>
      </c>
      <c r="C45" s="161">
        <v>464213</v>
      </c>
    </row>
    <row r="46" spans="1:3" x14ac:dyDescent="0.2">
      <c r="A46" s="345" t="s">
        <v>712</v>
      </c>
      <c r="B46" s="161">
        <v>0</v>
      </c>
      <c r="C46" s="161">
        <v>0</v>
      </c>
    </row>
    <row r="47" spans="1:3" x14ac:dyDescent="0.2">
      <c r="A47" s="345" t="s">
        <v>2087</v>
      </c>
      <c r="B47" s="161">
        <v>464213</v>
      </c>
      <c r="C47" s="161">
        <v>464213</v>
      </c>
    </row>
    <row r="48" spans="1:3" x14ac:dyDescent="0.2">
      <c r="A48" s="346" t="s">
        <v>465</v>
      </c>
      <c r="B48" s="161">
        <v>224930000</v>
      </c>
      <c r="C48" s="161">
        <v>224930000</v>
      </c>
    </row>
    <row r="49" spans="1:3" x14ac:dyDescent="0.2">
      <c r="A49" s="345" t="s">
        <v>463</v>
      </c>
      <c r="B49" s="161">
        <v>201930000</v>
      </c>
      <c r="C49" s="161">
        <v>201930000</v>
      </c>
    </row>
    <row r="50" spans="1:3" x14ac:dyDescent="0.2">
      <c r="A50" s="345" t="s">
        <v>2259</v>
      </c>
      <c r="B50" s="161">
        <v>23000000</v>
      </c>
      <c r="C50" s="161">
        <v>23000000</v>
      </c>
    </row>
    <row r="51" spans="1:3" x14ac:dyDescent="0.2">
      <c r="A51" s="346" t="s">
        <v>459</v>
      </c>
      <c r="B51" s="161">
        <v>50000000</v>
      </c>
      <c r="C51" s="161">
        <v>50000000</v>
      </c>
    </row>
    <row r="52" spans="1:3" x14ac:dyDescent="0.2">
      <c r="A52" s="345" t="s">
        <v>457</v>
      </c>
      <c r="B52" s="161">
        <v>50000000</v>
      </c>
      <c r="C52" s="161">
        <v>50000000</v>
      </c>
    </row>
    <row r="53" spans="1:3" x14ac:dyDescent="0.2">
      <c r="A53" s="346" t="s">
        <v>2305</v>
      </c>
      <c r="B53" s="161">
        <v>22000000</v>
      </c>
      <c r="C53" s="161">
        <v>22000000</v>
      </c>
    </row>
    <row r="54" spans="1:3" x14ac:dyDescent="0.2">
      <c r="A54" s="345" t="s">
        <v>709</v>
      </c>
      <c r="B54" s="161">
        <v>17000000</v>
      </c>
      <c r="C54" s="161">
        <v>17000000</v>
      </c>
    </row>
    <row r="55" spans="1:3" x14ac:dyDescent="0.2">
      <c r="A55" s="345" t="s">
        <v>1655</v>
      </c>
      <c r="B55" s="161">
        <v>5000000</v>
      </c>
      <c r="C55" s="161">
        <v>5000000</v>
      </c>
    </row>
    <row r="56" spans="1:3" x14ac:dyDescent="0.2">
      <c r="A56" s="346" t="s">
        <v>466</v>
      </c>
      <c r="B56" s="161">
        <v>18000000</v>
      </c>
      <c r="C56" s="161">
        <v>18000000</v>
      </c>
    </row>
    <row r="57" spans="1:3" x14ac:dyDescent="0.2">
      <c r="A57" s="345" t="s">
        <v>477</v>
      </c>
      <c r="B57" s="161">
        <v>18000000</v>
      </c>
      <c r="C57" s="161">
        <v>18000000</v>
      </c>
    </row>
    <row r="58" spans="1:3" x14ac:dyDescent="0.2">
      <c r="A58" s="346" t="s">
        <v>316</v>
      </c>
      <c r="B58" s="161">
        <v>113575452.47950274</v>
      </c>
      <c r="C58" s="161">
        <v>113575452.47950274</v>
      </c>
    </row>
    <row r="59" spans="1:3" x14ac:dyDescent="0.2">
      <c r="A59" s="345" t="s">
        <v>492</v>
      </c>
      <c r="B59" s="161">
        <v>765910.21003756311</v>
      </c>
      <c r="C59" s="161">
        <v>765910.21003756311</v>
      </c>
    </row>
    <row r="60" spans="1:3" x14ac:dyDescent="0.2">
      <c r="A60" s="345" t="s">
        <v>554</v>
      </c>
      <c r="B60" s="161">
        <v>44882721</v>
      </c>
      <c r="C60" s="161">
        <v>44882721</v>
      </c>
    </row>
    <row r="61" spans="1:3" x14ac:dyDescent="0.2">
      <c r="A61" s="345" t="s">
        <v>494</v>
      </c>
      <c r="B61" s="161">
        <v>872397.04946517816</v>
      </c>
      <c r="C61" s="161">
        <v>872397.04946517816</v>
      </c>
    </row>
    <row r="62" spans="1:3" x14ac:dyDescent="0.2">
      <c r="A62" s="345" t="s">
        <v>521</v>
      </c>
      <c r="B62" s="161">
        <v>10000000</v>
      </c>
      <c r="C62" s="161">
        <v>10000000</v>
      </c>
    </row>
    <row r="63" spans="1:3" x14ac:dyDescent="0.2">
      <c r="A63" s="345" t="s">
        <v>2090</v>
      </c>
      <c r="B63" s="161">
        <v>26554424.219999999</v>
      </c>
      <c r="C63" s="161">
        <v>26554424.219999999</v>
      </c>
    </row>
    <row r="64" spans="1:3" x14ac:dyDescent="0.2">
      <c r="A64" s="345" t="s">
        <v>578</v>
      </c>
      <c r="B64" s="161">
        <v>30500000</v>
      </c>
      <c r="C64" s="161">
        <v>30500000</v>
      </c>
    </row>
    <row r="65" spans="1:3" x14ac:dyDescent="0.2">
      <c r="A65" s="345" t="s">
        <v>711</v>
      </c>
      <c r="B65" s="161">
        <v>0</v>
      </c>
      <c r="C65" s="161">
        <v>0</v>
      </c>
    </row>
    <row r="66" spans="1:3" x14ac:dyDescent="0.2">
      <c r="A66" s="346" t="s">
        <v>366</v>
      </c>
      <c r="B66" s="161">
        <v>410854708.99967998</v>
      </c>
      <c r="C66" s="161">
        <v>410854708.99967998</v>
      </c>
    </row>
    <row r="67" spans="1:3" x14ac:dyDescent="0.2">
      <c r="A67" s="345" t="s">
        <v>2094</v>
      </c>
      <c r="B67" s="161">
        <v>7687146.8200000003</v>
      </c>
      <c r="C67" s="161">
        <v>7687146.8200000003</v>
      </c>
    </row>
    <row r="68" spans="1:3" x14ac:dyDescent="0.2">
      <c r="A68" s="345" t="s">
        <v>2097</v>
      </c>
      <c r="B68" s="161">
        <v>20475000</v>
      </c>
      <c r="C68" s="161">
        <v>20475000</v>
      </c>
    </row>
    <row r="69" spans="1:3" x14ac:dyDescent="0.2">
      <c r="A69" s="345" t="s">
        <v>633</v>
      </c>
      <c r="B69" s="161">
        <v>45900000</v>
      </c>
      <c r="C69" s="161">
        <v>45900000</v>
      </c>
    </row>
    <row r="70" spans="1:3" x14ac:dyDescent="0.2">
      <c r="A70" s="345" t="s">
        <v>2096</v>
      </c>
      <c r="B70" s="161">
        <v>33579000</v>
      </c>
      <c r="C70" s="161">
        <v>33579000</v>
      </c>
    </row>
    <row r="71" spans="1:3" x14ac:dyDescent="0.2">
      <c r="A71" s="345" t="s">
        <v>2098</v>
      </c>
      <c r="B71" s="161">
        <v>20475000</v>
      </c>
      <c r="C71" s="161">
        <v>20475000</v>
      </c>
    </row>
    <row r="72" spans="1:3" x14ac:dyDescent="0.2">
      <c r="A72" s="345" t="s">
        <v>2101</v>
      </c>
      <c r="B72" s="161">
        <v>14742000</v>
      </c>
      <c r="C72" s="161">
        <v>14742000</v>
      </c>
    </row>
    <row r="73" spans="1:3" x14ac:dyDescent="0.2">
      <c r="A73" s="345" t="s">
        <v>2100</v>
      </c>
      <c r="B73" s="161">
        <v>30909060</v>
      </c>
      <c r="C73" s="161">
        <v>30909060</v>
      </c>
    </row>
    <row r="74" spans="1:3" x14ac:dyDescent="0.2">
      <c r="A74" s="345" t="s">
        <v>2095</v>
      </c>
      <c r="B74" s="161">
        <v>7672502.1796800001</v>
      </c>
      <c r="C74" s="161">
        <v>7672502.1796800001</v>
      </c>
    </row>
    <row r="75" spans="1:3" x14ac:dyDescent="0.2">
      <c r="A75" s="345" t="s">
        <v>2099</v>
      </c>
      <c r="B75" s="161">
        <v>20475000</v>
      </c>
      <c r="C75" s="161">
        <v>20475000</v>
      </c>
    </row>
    <row r="76" spans="1:3" x14ac:dyDescent="0.2">
      <c r="A76" s="345" t="s">
        <v>627</v>
      </c>
      <c r="B76" s="161">
        <v>90240000</v>
      </c>
      <c r="C76" s="161">
        <v>90240000</v>
      </c>
    </row>
    <row r="77" spans="1:3" x14ac:dyDescent="0.2">
      <c r="A77" s="345" t="s">
        <v>631</v>
      </c>
      <c r="B77" s="161">
        <v>3700000</v>
      </c>
      <c r="C77" s="161">
        <v>3700000</v>
      </c>
    </row>
    <row r="78" spans="1:3" x14ac:dyDescent="0.2">
      <c r="A78" s="345" t="s">
        <v>628</v>
      </c>
      <c r="B78" s="161">
        <v>115000000</v>
      </c>
      <c r="C78" s="161">
        <v>115000000</v>
      </c>
    </row>
    <row r="79" spans="1:3" x14ac:dyDescent="0.2">
      <c r="A79" s="338" t="s">
        <v>41</v>
      </c>
      <c r="B79" s="163">
        <v>0</v>
      </c>
      <c r="C79" s="163">
        <v>0</v>
      </c>
    </row>
    <row r="80" spans="1:3" x14ac:dyDescent="0.2">
      <c r="A80" s="346" t="s">
        <v>1003</v>
      </c>
      <c r="B80" s="161">
        <v>0</v>
      </c>
      <c r="C80" s="161">
        <v>0</v>
      </c>
    </row>
    <row r="81" spans="1:3" x14ac:dyDescent="0.2">
      <c r="A81" s="345" t="s">
        <v>996</v>
      </c>
      <c r="B81" s="161">
        <v>0</v>
      </c>
      <c r="C81" s="161">
        <v>0</v>
      </c>
    </row>
    <row r="82" spans="1:3" x14ac:dyDescent="0.2">
      <c r="A82" s="345" t="s">
        <v>997</v>
      </c>
      <c r="B82" s="161">
        <v>0</v>
      </c>
      <c r="C82" s="161">
        <v>0</v>
      </c>
    </row>
    <row r="83" spans="1:3" x14ac:dyDescent="0.2">
      <c r="A83" s="345" t="s">
        <v>2088</v>
      </c>
      <c r="B83" s="161">
        <v>0</v>
      </c>
      <c r="C83" s="161">
        <v>0</v>
      </c>
    </row>
    <row r="84" spans="1:3" x14ac:dyDescent="0.2">
      <c r="A84" s="345" t="s">
        <v>1000</v>
      </c>
      <c r="B84" s="161">
        <v>0</v>
      </c>
      <c r="C84" s="161">
        <v>0</v>
      </c>
    </row>
    <row r="85" spans="1:3" x14ac:dyDescent="0.2">
      <c r="A85" s="345" t="s">
        <v>1562</v>
      </c>
      <c r="B85" s="161">
        <v>0</v>
      </c>
      <c r="C85" s="161">
        <v>0</v>
      </c>
    </row>
    <row r="86" spans="1:3" x14ac:dyDescent="0.2">
      <c r="A86" s="345" t="s">
        <v>998</v>
      </c>
      <c r="B86" s="161">
        <v>0</v>
      </c>
      <c r="C86" s="161">
        <v>0</v>
      </c>
    </row>
    <row r="87" spans="1:3" x14ac:dyDescent="0.2">
      <c r="A87" s="346" t="s">
        <v>1036</v>
      </c>
      <c r="B87" s="161">
        <v>0</v>
      </c>
      <c r="C87" s="161">
        <v>0</v>
      </c>
    </row>
    <row r="88" spans="1:3" x14ac:dyDescent="0.2">
      <c r="A88" s="345" t="s">
        <v>1041</v>
      </c>
      <c r="B88" s="161">
        <v>0</v>
      </c>
      <c r="C88" s="161">
        <v>0</v>
      </c>
    </row>
    <row r="89" spans="1:3" x14ac:dyDescent="0.2">
      <c r="A89" s="345" t="s">
        <v>1042</v>
      </c>
      <c r="B89" s="161">
        <v>0</v>
      </c>
      <c r="C89" s="161">
        <v>0</v>
      </c>
    </row>
    <row r="90" spans="1:3" x14ac:dyDescent="0.2">
      <c r="A90" s="345" t="s">
        <v>1047</v>
      </c>
      <c r="B90" s="161">
        <v>0</v>
      </c>
      <c r="C90" s="161">
        <v>0</v>
      </c>
    </row>
    <row r="91" spans="1:3" x14ac:dyDescent="0.2">
      <c r="A91" s="345" t="s">
        <v>1046</v>
      </c>
      <c r="B91" s="161">
        <v>0</v>
      </c>
      <c r="C91" s="161">
        <v>0</v>
      </c>
    </row>
    <row r="92" spans="1:3" x14ac:dyDescent="0.2">
      <c r="A92" s="345" t="s">
        <v>1043</v>
      </c>
      <c r="B92" s="161">
        <v>0</v>
      </c>
      <c r="C92" s="161">
        <v>0</v>
      </c>
    </row>
    <row r="93" spans="1:3" x14ac:dyDescent="0.2">
      <c r="A93" s="345" t="s">
        <v>1044</v>
      </c>
      <c r="B93" s="161">
        <v>0</v>
      </c>
      <c r="C93" s="161">
        <v>0</v>
      </c>
    </row>
    <row r="94" spans="1:3" x14ac:dyDescent="0.2">
      <c r="A94" s="345" t="s">
        <v>2446</v>
      </c>
      <c r="B94" s="161">
        <v>0</v>
      </c>
      <c r="C94" s="161">
        <v>0</v>
      </c>
    </row>
    <row r="95" spans="1:3" x14ac:dyDescent="0.2">
      <c r="A95" s="345" t="s">
        <v>2442</v>
      </c>
      <c r="B95" s="161">
        <v>0</v>
      </c>
      <c r="C95" s="161">
        <v>0</v>
      </c>
    </row>
    <row r="96" spans="1:3" x14ac:dyDescent="0.2">
      <c r="A96" s="346" t="s">
        <v>398</v>
      </c>
      <c r="B96" s="161">
        <v>0</v>
      </c>
      <c r="C96" s="161">
        <v>0</v>
      </c>
    </row>
    <row r="97" spans="1:3" x14ac:dyDescent="0.2">
      <c r="A97" s="345" t="s">
        <v>874</v>
      </c>
      <c r="B97" s="161">
        <v>0</v>
      </c>
      <c r="C97" s="161">
        <v>0</v>
      </c>
    </row>
    <row r="98" spans="1:3" x14ac:dyDescent="0.2">
      <c r="A98" s="345" t="s">
        <v>913</v>
      </c>
      <c r="B98" s="161">
        <v>0</v>
      </c>
      <c r="C98" s="161">
        <v>0</v>
      </c>
    </row>
    <row r="99" spans="1:3" x14ac:dyDescent="0.2">
      <c r="A99" s="345" t="s">
        <v>873</v>
      </c>
      <c r="B99" s="161">
        <v>0</v>
      </c>
      <c r="C99" s="161">
        <v>0</v>
      </c>
    </row>
    <row r="100" spans="1:3" x14ac:dyDescent="0.2">
      <c r="A100" s="345" t="s">
        <v>930</v>
      </c>
      <c r="B100" s="161">
        <v>0</v>
      </c>
      <c r="C100" s="161">
        <v>0</v>
      </c>
    </row>
    <row r="101" spans="1:3" x14ac:dyDescent="0.2">
      <c r="A101" s="345" t="s">
        <v>914</v>
      </c>
      <c r="B101" s="161">
        <v>0</v>
      </c>
      <c r="C101" s="161">
        <v>0</v>
      </c>
    </row>
    <row r="102" spans="1:3" x14ac:dyDescent="0.2">
      <c r="A102" s="345" t="s">
        <v>868</v>
      </c>
      <c r="B102" s="161">
        <v>0</v>
      </c>
      <c r="C102" s="161">
        <v>0</v>
      </c>
    </row>
    <row r="103" spans="1:3" x14ac:dyDescent="0.2">
      <c r="A103" s="345" t="s">
        <v>856</v>
      </c>
      <c r="B103" s="161">
        <v>0</v>
      </c>
      <c r="C103" s="161">
        <v>0</v>
      </c>
    </row>
    <row r="104" spans="1:3" x14ac:dyDescent="0.2">
      <c r="A104" s="345" t="s">
        <v>853</v>
      </c>
      <c r="B104" s="161">
        <v>0</v>
      </c>
      <c r="C104" s="161">
        <v>0</v>
      </c>
    </row>
    <row r="105" spans="1:3" x14ac:dyDescent="0.2">
      <c r="A105" s="345" t="s">
        <v>861</v>
      </c>
      <c r="B105" s="161">
        <v>0</v>
      </c>
      <c r="C105" s="161">
        <v>0</v>
      </c>
    </row>
    <row r="106" spans="1:3" x14ac:dyDescent="0.2">
      <c r="A106" s="345" t="s">
        <v>932</v>
      </c>
      <c r="B106" s="161">
        <v>0</v>
      </c>
      <c r="C106" s="161">
        <v>0</v>
      </c>
    </row>
    <row r="107" spans="1:3" x14ac:dyDescent="0.2">
      <c r="A107" s="345" t="s">
        <v>931</v>
      </c>
      <c r="B107" s="161">
        <v>0</v>
      </c>
      <c r="C107" s="161">
        <v>0</v>
      </c>
    </row>
    <row r="108" spans="1:3" x14ac:dyDescent="0.2">
      <c r="A108" s="345" t="s">
        <v>864</v>
      </c>
      <c r="B108" s="161">
        <v>0</v>
      </c>
      <c r="C108" s="161">
        <v>0</v>
      </c>
    </row>
    <row r="109" spans="1:3" x14ac:dyDescent="0.2">
      <c r="A109" s="345" t="s">
        <v>855</v>
      </c>
      <c r="B109" s="161">
        <v>0</v>
      </c>
      <c r="C109" s="161">
        <v>0</v>
      </c>
    </row>
    <row r="110" spans="1:3" x14ac:dyDescent="0.2">
      <c r="A110" s="345" t="s">
        <v>867</v>
      </c>
      <c r="B110" s="161">
        <v>0</v>
      </c>
      <c r="C110" s="161">
        <v>0</v>
      </c>
    </row>
    <row r="111" spans="1:3" x14ac:dyDescent="0.2">
      <c r="A111" s="345" t="s">
        <v>929</v>
      </c>
      <c r="B111" s="161">
        <v>0</v>
      </c>
      <c r="C111" s="161">
        <v>0</v>
      </c>
    </row>
    <row r="112" spans="1:3" x14ac:dyDescent="0.2">
      <c r="A112" s="345" t="s">
        <v>549</v>
      </c>
      <c r="B112" s="161">
        <v>0</v>
      </c>
      <c r="C112" s="161">
        <v>0</v>
      </c>
    </row>
    <row r="113" spans="1:3" x14ac:dyDescent="0.2">
      <c r="A113" s="345" t="s">
        <v>928</v>
      </c>
      <c r="B113" s="161">
        <v>0</v>
      </c>
      <c r="C113" s="161">
        <v>0</v>
      </c>
    </row>
    <row r="114" spans="1:3" x14ac:dyDescent="0.2">
      <c r="A114" s="345" t="s">
        <v>1731</v>
      </c>
      <c r="B114" s="161">
        <v>0</v>
      </c>
      <c r="C114" s="161">
        <v>0</v>
      </c>
    </row>
    <row r="115" spans="1:3" x14ac:dyDescent="0.2">
      <c r="A115" s="345" t="s">
        <v>866</v>
      </c>
      <c r="B115" s="161">
        <v>0</v>
      </c>
      <c r="C115" s="161">
        <v>0</v>
      </c>
    </row>
    <row r="116" spans="1:3" x14ac:dyDescent="0.2">
      <c r="A116" s="345" t="s">
        <v>846</v>
      </c>
      <c r="B116" s="161">
        <v>0</v>
      </c>
      <c r="C116" s="161">
        <v>0</v>
      </c>
    </row>
    <row r="117" spans="1:3" x14ac:dyDescent="0.2">
      <c r="A117" s="345" t="s">
        <v>850</v>
      </c>
      <c r="B117" s="161">
        <v>0</v>
      </c>
      <c r="C117" s="161">
        <v>0</v>
      </c>
    </row>
    <row r="118" spans="1:3" x14ac:dyDescent="0.2">
      <c r="A118" s="346" t="s">
        <v>826</v>
      </c>
      <c r="B118" s="161">
        <v>0</v>
      </c>
      <c r="C118" s="161">
        <v>0</v>
      </c>
    </row>
    <row r="119" spans="1:3" x14ac:dyDescent="0.2">
      <c r="A119" s="345" t="s">
        <v>831</v>
      </c>
      <c r="B119" s="161">
        <v>0</v>
      </c>
      <c r="C119" s="161">
        <v>0</v>
      </c>
    </row>
    <row r="120" spans="1:3" x14ac:dyDescent="0.2">
      <c r="A120" s="345" t="s">
        <v>881</v>
      </c>
      <c r="B120" s="161">
        <v>0</v>
      </c>
      <c r="C120" s="161">
        <v>0</v>
      </c>
    </row>
    <row r="121" spans="1:3" x14ac:dyDescent="0.2">
      <c r="A121" s="345" t="s">
        <v>830</v>
      </c>
      <c r="B121" s="161">
        <v>0</v>
      </c>
      <c r="C121" s="161">
        <v>0</v>
      </c>
    </row>
    <row r="122" spans="1:3" x14ac:dyDescent="0.2">
      <c r="A122" s="345" t="s">
        <v>832</v>
      </c>
      <c r="B122" s="161">
        <v>0</v>
      </c>
      <c r="C122" s="161">
        <v>0</v>
      </c>
    </row>
    <row r="123" spans="1:3" x14ac:dyDescent="0.2">
      <c r="A123" s="346" t="s">
        <v>1022</v>
      </c>
      <c r="B123" s="161">
        <v>0</v>
      </c>
      <c r="C123" s="161">
        <v>0</v>
      </c>
    </row>
    <row r="124" spans="1:3" x14ac:dyDescent="0.2">
      <c r="A124" s="345" t="s">
        <v>1021</v>
      </c>
      <c r="B124" s="161">
        <v>0</v>
      </c>
      <c r="C124" s="161">
        <v>0</v>
      </c>
    </row>
    <row r="125" spans="1:3" x14ac:dyDescent="0.2">
      <c r="A125" s="346" t="s">
        <v>911</v>
      </c>
      <c r="B125" s="161">
        <v>0</v>
      </c>
      <c r="C125" s="161">
        <v>0</v>
      </c>
    </row>
    <row r="126" spans="1:3" x14ac:dyDescent="0.2">
      <c r="A126" s="345" t="s">
        <v>910</v>
      </c>
      <c r="B126" s="161">
        <v>0</v>
      </c>
      <c r="C126" s="161">
        <v>0</v>
      </c>
    </row>
    <row r="127" spans="1:3" x14ac:dyDescent="0.2">
      <c r="A127" s="345" t="s">
        <v>933</v>
      </c>
      <c r="B127" s="161">
        <v>0</v>
      </c>
      <c r="C127" s="161">
        <v>0</v>
      </c>
    </row>
    <row r="128" spans="1:3" x14ac:dyDescent="0.2">
      <c r="A128" s="346" t="s">
        <v>1083</v>
      </c>
      <c r="B128" s="161">
        <v>0</v>
      </c>
      <c r="C128" s="161">
        <v>0</v>
      </c>
    </row>
    <row r="129" spans="1:3" x14ac:dyDescent="0.2">
      <c r="A129" s="345" t="s">
        <v>2272</v>
      </c>
      <c r="B129" s="161">
        <v>0</v>
      </c>
      <c r="C129" s="161">
        <v>0</v>
      </c>
    </row>
    <row r="130" spans="1:3" x14ac:dyDescent="0.2">
      <c r="A130" s="345" t="s">
        <v>2273</v>
      </c>
      <c r="B130" s="161">
        <v>0</v>
      </c>
      <c r="C130" s="161">
        <v>0</v>
      </c>
    </row>
    <row r="131" spans="1:3" x14ac:dyDescent="0.2">
      <c r="A131" s="345" t="s">
        <v>2283</v>
      </c>
      <c r="B131" s="161">
        <v>0</v>
      </c>
      <c r="C131" s="161">
        <v>0</v>
      </c>
    </row>
    <row r="132" spans="1:3" x14ac:dyDescent="0.2">
      <c r="A132" s="346" t="s">
        <v>242</v>
      </c>
      <c r="B132" s="161">
        <v>0</v>
      </c>
      <c r="C132" s="161">
        <v>0</v>
      </c>
    </row>
    <row r="133" spans="1:3" x14ac:dyDescent="0.2">
      <c r="A133" s="345" t="s">
        <v>1421</v>
      </c>
      <c r="B133" s="161">
        <v>0</v>
      </c>
      <c r="C133" s="161">
        <v>0</v>
      </c>
    </row>
    <row r="134" spans="1:3" x14ac:dyDescent="0.2">
      <c r="A134" s="345" t="s">
        <v>1744</v>
      </c>
      <c r="B134" s="161">
        <v>0</v>
      </c>
      <c r="C134" s="161">
        <v>0</v>
      </c>
    </row>
    <row r="135" spans="1:3" x14ac:dyDescent="0.2">
      <c r="A135" s="345" t="s">
        <v>1433</v>
      </c>
      <c r="B135" s="161">
        <v>0</v>
      </c>
      <c r="C135" s="161">
        <v>0</v>
      </c>
    </row>
    <row r="136" spans="1:3" x14ac:dyDescent="0.2">
      <c r="A136" s="345" t="s">
        <v>815</v>
      </c>
      <c r="B136" s="161">
        <v>0</v>
      </c>
      <c r="C136" s="161">
        <v>0</v>
      </c>
    </row>
    <row r="137" spans="1:3" x14ac:dyDescent="0.2">
      <c r="A137" s="345" t="s">
        <v>813</v>
      </c>
      <c r="B137" s="161">
        <v>0</v>
      </c>
      <c r="C137" s="161">
        <v>0</v>
      </c>
    </row>
    <row r="138" spans="1:3" x14ac:dyDescent="0.2">
      <c r="A138" s="345" t="s">
        <v>811</v>
      </c>
      <c r="B138" s="161">
        <v>0</v>
      </c>
      <c r="C138" s="161">
        <v>0</v>
      </c>
    </row>
    <row r="139" spans="1:3" x14ac:dyDescent="0.2">
      <c r="A139" s="345" t="s">
        <v>812</v>
      </c>
      <c r="B139" s="161">
        <v>0</v>
      </c>
      <c r="C139" s="161">
        <v>0</v>
      </c>
    </row>
    <row r="140" spans="1:3" x14ac:dyDescent="0.2">
      <c r="A140" s="345" t="s">
        <v>814</v>
      </c>
      <c r="B140" s="161">
        <v>0</v>
      </c>
      <c r="C140" s="161">
        <v>0</v>
      </c>
    </row>
    <row r="141" spans="1:3" x14ac:dyDescent="0.2">
      <c r="A141" s="346" t="s">
        <v>495</v>
      </c>
      <c r="B141" s="161">
        <v>0</v>
      </c>
      <c r="C141" s="161">
        <v>0</v>
      </c>
    </row>
    <row r="142" spans="1:3" x14ac:dyDescent="0.2">
      <c r="A142" s="345" t="s">
        <v>2205</v>
      </c>
      <c r="B142" s="161">
        <v>0</v>
      </c>
      <c r="C142" s="161">
        <v>0</v>
      </c>
    </row>
    <row r="143" spans="1:3" x14ac:dyDescent="0.2">
      <c r="A143" s="346" t="s">
        <v>105</v>
      </c>
      <c r="B143" s="161">
        <v>0</v>
      </c>
      <c r="C143" s="161">
        <v>0</v>
      </c>
    </row>
    <row r="144" spans="1:3" x14ac:dyDescent="0.2">
      <c r="A144" s="345" t="s">
        <v>1454</v>
      </c>
      <c r="B144" s="161">
        <v>0</v>
      </c>
      <c r="C144" s="161">
        <v>0</v>
      </c>
    </row>
    <row r="145" spans="1:3" x14ac:dyDescent="0.2">
      <c r="A145" s="345" t="s">
        <v>541</v>
      </c>
      <c r="B145" s="161">
        <v>0</v>
      </c>
      <c r="C145" s="161">
        <v>0</v>
      </c>
    </row>
    <row r="146" spans="1:3" x14ac:dyDescent="0.2">
      <c r="A146" s="345" t="s">
        <v>1149</v>
      </c>
      <c r="B146" s="161">
        <v>0</v>
      </c>
      <c r="C146" s="161">
        <v>0</v>
      </c>
    </row>
    <row r="147" spans="1:3" x14ac:dyDescent="0.2">
      <c r="A147" s="345" t="s">
        <v>1316</v>
      </c>
      <c r="B147" s="161">
        <v>0</v>
      </c>
      <c r="C147" s="161">
        <v>0</v>
      </c>
    </row>
    <row r="148" spans="1:3" x14ac:dyDescent="0.2">
      <c r="A148" s="345" t="s">
        <v>1417</v>
      </c>
      <c r="B148" s="161">
        <v>0</v>
      </c>
      <c r="C148" s="161">
        <v>0</v>
      </c>
    </row>
    <row r="149" spans="1:3" x14ac:dyDescent="0.2">
      <c r="A149" s="346" t="s">
        <v>343</v>
      </c>
      <c r="B149" s="161">
        <v>0</v>
      </c>
      <c r="C149" s="161">
        <v>0</v>
      </c>
    </row>
    <row r="150" spans="1:3" x14ac:dyDescent="0.2">
      <c r="A150" s="345" t="s">
        <v>715</v>
      </c>
      <c r="B150" s="161">
        <v>0</v>
      </c>
      <c r="C150" s="161">
        <v>0</v>
      </c>
    </row>
    <row r="151" spans="1:3" x14ac:dyDescent="0.2">
      <c r="A151" s="346" t="s">
        <v>247</v>
      </c>
      <c r="B151" s="161">
        <v>0</v>
      </c>
      <c r="C151" s="161">
        <v>0</v>
      </c>
    </row>
    <row r="152" spans="1:3" x14ac:dyDescent="0.2">
      <c r="A152" s="345" t="s">
        <v>1434</v>
      </c>
      <c r="B152" s="161">
        <v>0</v>
      </c>
      <c r="C152" s="161">
        <v>0</v>
      </c>
    </row>
    <row r="153" spans="1:3" x14ac:dyDescent="0.2">
      <c r="A153" s="345" t="s">
        <v>1423</v>
      </c>
      <c r="B153" s="161">
        <v>0</v>
      </c>
      <c r="C153" s="161">
        <v>0</v>
      </c>
    </row>
    <row r="154" spans="1:3" x14ac:dyDescent="0.2">
      <c r="A154" s="345" t="s">
        <v>673</v>
      </c>
      <c r="B154" s="161">
        <v>0</v>
      </c>
      <c r="C154" s="161">
        <v>0</v>
      </c>
    </row>
    <row r="155" spans="1:3" x14ac:dyDescent="0.2">
      <c r="A155" s="345" t="s">
        <v>1428</v>
      </c>
      <c r="B155" s="161">
        <v>0</v>
      </c>
      <c r="C155" s="161">
        <v>0</v>
      </c>
    </row>
    <row r="156" spans="1:3" x14ac:dyDescent="0.2">
      <c r="A156" s="345" t="s">
        <v>1722</v>
      </c>
      <c r="B156" s="161">
        <v>0</v>
      </c>
      <c r="C156" s="161">
        <v>0</v>
      </c>
    </row>
    <row r="157" spans="1:3" x14ac:dyDescent="0.2">
      <c r="A157" s="345" t="s">
        <v>1753</v>
      </c>
      <c r="B157" s="161">
        <v>0</v>
      </c>
      <c r="C157" s="161">
        <v>0</v>
      </c>
    </row>
    <row r="158" spans="1:3" x14ac:dyDescent="0.2">
      <c r="A158" s="345" t="s">
        <v>1750</v>
      </c>
      <c r="B158" s="161">
        <v>0</v>
      </c>
      <c r="C158" s="161">
        <v>0</v>
      </c>
    </row>
    <row r="159" spans="1:3" x14ac:dyDescent="0.2">
      <c r="A159" s="345" t="s">
        <v>676</v>
      </c>
      <c r="B159" s="161">
        <v>0</v>
      </c>
      <c r="C159" s="161">
        <v>0</v>
      </c>
    </row>
    <row r="160" spans="1:3" x14ac:dyDescent="0.2">
      <c r="A160" s="345" t="s">
        <v>674</v>
      </c>
      <c r="B160" s="161">
        <v>0</v>
      </c>
      <c r="C160" s="161">
        <v>0</v>
      </c>
    </row>
    <row r="161" spans="1:3" x14ac:dyDescent="0.2">
      <c r="A161" s="345" t="s">
        <v>1490</v>
      </c>
      <c r="B161" s="161">
        <v>0</v>
      </c>
      <c r="C161" s="161">
        <v>0</v>
      </c>
    </row>
    <row r="162" spans="1:3" x14ac:dyDescent="0.2">
      <c r="A162" s="345" t="s">
        <v>1492</v>
      </c>
      <c r="B162" s="161">
        <v>0</v>
      </c>
      <c r="C162" s="161">
        <v>0</v>
      </c>
    </row>
    <row r="163" spans="1:3" x14ac:dyDescent="0.2">
      <c r="A163" s="345" t="s">
        <v>675</v>
      </c>
      <c r="B163" s="161">
        <v>0</v>
      </c>
      <c r="C163" s="161">
        <v>0</v>
      </c>
    </row>
    <row r="164" spans="1:3" x14ac:dyDescent="0.2">
      <c r="A164" s="345" t="s">
        <v>1494</v>
      </c>
      <c r="B164" s="161">
        <v>0</v>
      </c>
      <c r="C164" s="161">
        <v>0</v>
      </c>
    </row>
    <row r="165" spans="1:3" x14ac:dyDescent="0.2">
      <c r="A165" s="345" t="s">
        <v>534</v>
      </c>
      <c r="B165" s="161">
        <v>0</v>
      </c>
      <c r="C165" s="161">
        <v>0</v>
      </c>
    </row>
    <row r="166" spans="1:3" x14ac:dyDescent="0.2">
      <c r="A166" s="345" t="s">
        <v>1311</v>
      </c>
      <c r="B166" s="161">
        <v>0</v>
      </c>
      <c r="C166" s="161">
        <v>0</v>
      </c>
    </row>
    <row r="167" spans="1:3" x14ac:dyDescent="0.2">
      <c r="A167" s="346" t="s">
        <v>161</v>
      </c>
      <c r="B167" s="161">
        <v>0</v>
      </c>
      <c r="C167" s="161">
        <v>0</v>
      </c>
    </row>
    <row r="168" spans="1:3" x14ac:dyDescent="0.2">
      <c r="A168" s="345" t="s">
        <v>1420</v>
      </c>
      <c r="B168" s="161">
        <v>0</v>
      </c>
      <c r="C168" s="161">
        <v>0</v>
      </c>
    </row>
    <row r="169" spans="1:3" x14ac:dyDescent="0.2">
      <c r="A169" s="346" t="s">
        <v>124</v>
      </c>
      <c r="B169" s="161">
        <v>0</v>
      </c>
      <c r="C169" s="161">
        <v>0</v>
      </c>
    </row>
    <row r="170" spans="1:3" x14ac:dyDescent="0.2">
      <c r="A170" s="345" t="s">
        <v>1773</v>
      </c>
      <c r="B170" s="161">
        <v>0</v>
      </c>
      <c r="C170" s="161">
        <v>0</v>
      </c>
    </row>
    <row r="171" spans="1:3" x14ac:dyDescent="0.2">
      <c r="A171" s="345" t="s">
        <v>2108</v>
      </c>
      <c r="B171" s="161">
        <v>0</v>
      </c>
      <c r="C171" s="161">
        <v>0</v>
      </c>
    </row>
    <row r="172" spans="1:3" x14ac:dyDescent="0.2">
      <c r="A172" s="345" t="s">
        <v>1714</v>
      </c>
      <c r="B172" s="161">
        <v>0</v>
      </c>
      <c r="C172" s="161">
        <v>0</v>
      </c>
    </row>
    <row r="173" spans="1:3" x14ac:dyDescent="0.2">
      <c r="A173" s="346" t="s">
        <v>877</v>
      </c>
      <c r="B173" s="161">
        <v>0</v>
      </c>
      <c r="C173" s="161">
        <v>0</v>
      </c>
    </row>
    <row r="174" spans="1:3" x14ac:dyDescent="0.2">
      <c r="A174" s="345" t="s">
        <v>915</v>
      </c>
      <c r="B174" s="161">
        <v>0</v>
      </c>
      <c r="C174" s="161">
        <v>0</v>
      </c>
    </row>
    <row r="175" spans="1:3" x14ac:dyDescent="0.2">
      <c r="A175" s="345" t="s">
        <v>916</v>
      </c>
      <c r="B175" s="161">
        <v>0</v>
      </c>
      <c r="C175" s="161">
        <v>0</v>
      </c>
    </row>
    <row r="176" spans="1:3" x14ac:dyDescent="0.2">
      <c r="A176" s="345" t="s">
        <v>934</v>
      </c>
      <c r="B176" s="161">
        <v>0</v>
      </c>
      <c r="C176" s="161">
        <v>0</v>
      </c>
    </row>
    <row r="177" spans="1:3" x14ac:dyDescent="0.2">
      <c r="A177" s="345" t="s">
        <v>872</v>
      </c>
      <c r="B177" s="161">
        <v>0</v>
      </c>
      <c r="C177" s="161">
        <v>0</v>
      </c>
    </row>
    <row r="178" spans="1:3" x14ac:dyDescent="0.2">
      <c r="A178" s="346" t="s">
        <v>912</v>
      </c>
      <c r="B178" s="161">
        <v>0</v>
      </c>
      <c r="C178" s="161">
        <v>0</v>
      </c>
    </row>
    <row r="179" spans="1:3" x14ac:dyDescent="0.2">
      <c r="A179" s="345" t="s">
        <v>909</v>
      </c>
      <c r="B179" s="161">
        <v>0</v>
      </c>
      <c r="C179" s="161">
        <v>0</v>
      </c>
    </row>
    <row r="180" spans="1:3" x14ac:dyDescent="0.2">
      <c r="A180" s="345" t="s">
        <v>917</v>
      </c>
      <c r="B180" s="161">
        <v>0</v>
      </c>
      <c r="C180" s="161">
        <v>0</v>
      </c>
    </row>
    <row r="181" spans="1:3" x14ac:dyDescent="0.2">
      <c r="A181" s="345" t="s">
        <v>935</v>
      </c>
      <c r="B181" s="161">
        <v>0</v>
      </c>
      <c r="C181" s="161">
        <v>0</v>
      </c>
    </row>
    <row r="182" spans="1:3" x14ac:dyDescent="0.2">
      <c r="A182" s="345" t="s">
        <v>918</v>
      </c>
      <c r="B182" s="161">
        <v>0</v>
      </c>
      <c r="C182" s="161">
        <v>0</v>
      </c>
    </row>
    <row r="183" spans="1:3" x14ac:dyDescent="0.2">
      <c r="A183" s="346" t="s">
        <v>172</v>
      </c>
      <c r="B183" s="161">
        <v>0</v>
      </c>
      <c r="C183" s="161">
        <v>0</v>
      </c>
    </row>
    <row r="184" spans="1:3" x14ac:dyDescent="0.2">
      <c r="A184" s="345" t="s">
        <v>809</v>
      </c>
      <c r="B184" s="161">
        <v>0</v>
      </c>
      <c r="C184" s="161">
        <v>0</v>
      </c>
    </row>
    <row r="185" spans="1:3" x14ac:dyDescent="0.2">
      <c r="A185" s="345" t="s">
        <v>806</v>
      </c>
      <c r="B185" s="161">
        <v>0</v>
      </c>
      <c r="C185" s="161">
        <v>0</v>
      </c>
    </row>
    <row r="186" spans="1:3" x14ac:dyDescent="0.2">
      <c r="A186" s="345" t="s">
        <v>808</v>
      </c>
      <c r="B186" s="161">
        <v>0</v>
      </c>
      <c r="C186" s="161">
        <v>0</v>
      </c>
    </row>
    <row r="187" spans="1:3" x14ac:dyDescent="0.2">
      <c r="A187" s="345" t="s">
        <v>431</v>
      </c>
      <c r="B187" s="161">
        <v>0</v>
      </c>
      <c r="C187" s="161">
        <v>0</v>
      </c>
    </row>
    <row r="188" spans="1:3" x14ac:dyDescent="0.2">
      <c r="A188" s="345" t="s">
        <v>2154</v>
      </c>
      <c r="B188" s="161">
        <v>0</v>
      </c>
      <c r="C188" s="161">
        <v>0</v>
      </c>
    </row>
    <row r="189" spans="1:3" x14ac:dyDescent="0.2">
      <c r="A189" s="346" t="s">
        <v>2314</v>
      </c>
      <c r="B189" s="161">
        <v>0</v>
      </c>
      <c r="C189" s="161">
        <v>0</v>
      </c>
    </row>
    <row r="190" spans="1:3" x14ac:dyDescent="0.2">
      <c r="A190" s="345" t="s">
        <v>1431</v>
      </c>
      <c r="B190" s="161">
        <v>0</v>
      </c>
      <c r="C190" s="161">
        <v>0</v>
      </c>
    </row>
    <row r="191" spans="1:3" x14ac:dyDescent="0.2">
      <c r="A191" s="345" t="s">
        <v>703</v>
      </c>
      <c r="B191" s="161">
        <v>0</v>
      </c>
      <c r="C191" s="161">
        <v>0</v>
      </c>
    </row>
    <row r="192" spans="1:3" x14ac:dyDescent="0.2">
      <c r="A192" s="345" t="s">
        <v>518</v>
      </c>
      <c r="B192" s="161">
        <v>0</v>
      </c>
      <c r="C192" s="161">
        <v>0</v>
      </c>
    </row>
    <row r="193" spans="1:3" x14ac:dyDescent="0.2">
      <c r="A193" s="345" t="s">
        <v>1751</v>
      </c>
      <c r="B193" s="161">
        <v>0</v>
      </c>
      <c r="C193" s="161">
        <v>0</v>
      </c>
    </row>
    <row r="194" spans="1:3" x14ac:dyDescent="0.2">
      <c r="A194" s="345" t="s">
        <v>520</v>
      </c>
      <c r="B194" s="161">
        <v>0</v>
      </c>
      <c r="C194" s="161">
        <v>0</v>
      </c>
    </row>
    <row r="195" spans="1:3" x14ac:dyDescent="0.2">
      <c r="A195" s="345" t="s">
        <v>701</v>
      </c>
      <c r="B195" s="161">
        <v>0</v>
      </c>
      <c r="C195" s="161">
        <v>0</v>
      </c>
    </row>
    <row r="196" spans="1:3" x14ac:dyDescent="0.2">
      <c r="A196" s="345" t="s">
        <v>696</v>
      </c>
      <c r="B196" s="161">
        <v>0</v>
      </c>
      <c r="C196" s="161">
        <v>0</v>
      </c>
    </row>
    <row r="197" spans="1:3" x14ac:dyDescent="0.2">
      <c r="A197" s="345" t="s">
        <v>636</v>
      </c>
      <c r="B197" s="161">
        <v>0</v>
      </c>
      <c r="C197" s="161">
        <v>0</v>
      </c>
    </row>
    <row r="198" spans="1:3" x14ac:dyDescent="0.2">
      <c r="A198" s="345" t="s">
        <v>697</v>
      </c>
      <c r="B198" s="161">
        <v>0</v>
      </c>
      <c r="C198" s="161">
        <v>0</v>
      </c>
    </row>
    <row r="199" spans="1:3" x14ac:dyDescent="0.2">
      <c r="A199" s="345" t="s">
        <v>704</v>
      </c>
      <c r="B199" s="161">
        <v>0</v>
      </c>
      <c r="C199" s="161">
        <v>0</v>
      </c>
    </row>
    <row r="200" spans="1:3" x14ac:dyDescent="0.2">
      <c r="A200" s="345" t="s">
        <v>702</v>
      </c>
      <c r="B200" s="161">
        <v>0</v>
      </c>
      <c r="C200" s="161">
        <v>0</v>
      </c>
    </row>
    <row r="201" spans="1:3" x14ac:dyDescent="0.2">
      <c r="A201" s="345" t="s">
        <v>705</v>
      </c>
      <c r="B201" s="161">
        <v>0</v>
      </c>
      <c r="C201" s="161">
        <v>0</v>
      </c>
    </row>
    <row r="202" spans="1:3" x14ac:dyDescent="0.2">
      <c r="A202" s="346" t="s">
        <v>878</v>
      </c>
      <c r="B202" s="161">
        <v>0</v>
      </c>
      <c r="C202" s="161">
        <v>0</v>
      </c>
    </row>
    <row r="203" spans="1:3" x14ac:dyDescent="0.2">
      <c r="A203" s="345" t="s">
        <v>869</v>
      </c>
      <c r="B203" s="161">
        <v>0</v>
      </c>
      <c r="C203" s="161">
        <v>0</v>
      </c>
    </row>
    <row r="204" spans="1:3" x14ac:dyDescent="0.2">
      <c r="A204" s="345" t="s">
        <v>936</v>
      </c>
      <c r="B204" s="161">
        <v>0</v>
      </c>
      <c r="C204" s="161">
        <v>0</v>
      </c>
    </row>
    <row r="205" spans="1:3" x14ac:dyDescent="0.2">
      <c r="A205" s="345" t="s">
        <v>920</v>
      </c>
      <c r="B205" s="161">
        <v>0</v>
      </c>
      <c r="C205" s="161">
        <v>0</v>
      </c>
    </row>
    <row r="206" spans="1:3" x14ac:dyDescent="0.2">
      <c r="A206" s="345" t="s">
        <v>870</v>
      </c>
      <c r="B206" s="161">
        <v>0</v>
      </c>
      <c r="C206" s="161">
        <v>0</v>
      </c>
    </row>
    <row r="207" spans="1:3" x14ac:dyDescent="0.2">
      <c r="A207" s="345" t="s">
        <v>919</v>
      </c>
      <c r="B207" s="161">
        <v>0</v>
      </c>
      <c r="C207" s="161">
        <v>0</v>
      </c>
    </row>
    <row r="208" spans="1:3" x14ac:dyDescent="0.2">
      <c r="A208" s="346" t="s">
        <v>768</v>
      </c>
      <c r="B208" s="161">
        <v>0</v>
      </c>
      <c r="C208" s="161">
        <v>0</v>
      </c>
    </row>
    <row r="209" spans="1:3" x14ac:dyDescent="0.2">
      <c r="A209" s="345" t="s">
        <v>764</v>
      </c>
      <c r="B209" s="161">
        <v>0</v>
      </c>
      <c r="C209" s="161">
        <v>0</v>
      </c>
    </row>
    <row r="210" spans="1:3" x14ac:dyDescent="0.2">
      <c r="A210" s="346" t="s">
        <v>131</v>
      </c>
      <c r="B210" s="161">
        <v>0</v>
      </c>
      <c r="C210" s="161">
        <v>0</v>
      </c>
    </row>
    <row r="211" spans="1:3" x14ac:dyDescent="0.2">
      <c r="A211" s="345" t="s">
        <v>757</v>
      </c>
      <c r="B211" s="161">
        <v>0</v>
      </c>
      <c r="C211" s="161">
        <v>0</v>
      </c>
    </row>
    <row r="212" spans="1:3" x14ac:dyDescent="0.2">
      <c r="A212" s="345" t="s">
        <v>759</v>
      </c>
      <c r="B212" s="161">
        <v>0</v>
      </c>
      <c r="C212" s="161">
        <v>0</v>
      </c>
    </row>
    <row r="213" spans="1:3" x14ac:dyDescent="0.2">
      <c r="A213" s="345" t="s">
        <v>758</v>
      </c>
      <c r="B213" s="161">
        <v>0</v>
      </c>
      <c r="C213" s="161">
        <v>0</v>
      </c>
    </row>
    <row r="214" spans="1:3" x14ac:dyDescent="0.2">
      <c r="A214" s="345" t="s">
        <v>756</v>
      </c>
      <c r="B214" s="161">
        <v>0</v>
      </c>
      <c r="C214" s="161">
        <v>0</v>
      </c>
    </row>
    <row r="215" spans="1:3" x14ac:dyDescent="0.2">
      <c r="A215" s="345" t="s">
        <v>754</v>
      </c>
      <c r="B215" s="161">
        <v>0</v>
      </c>
      <c r="C215" s="161">
        <v>0</v>
      </c>
    </row>
    <row r="216" spans="1:3" x14ac:dyDescent="0.2">
      <c r="A216" s="345" t="s">
        <v>1721</v>
      </c>
      <c r="B216" s="161">
        <v>0</v>
      </c>
      <c r="C216" s="161">
        <v>0</v>
      </c>
    </row>
    <row r="217" spans="1:3" x14ac:dyDescent="0.2">
      <c r="A217" s="345" t="s">
        <v>1730</v>
      </c>
      <c r="B217" s="161">
        <v>0</v>
      </c>
      <c r="C217" s="161">
        <v>0</v>
      </c>
    </row>
    <row r="218" spans="1:3" x14ac:dyDescent="0.2">
      <c r="A218" s="345" t="s">
        <v>765</v>
      </c>
      <c r="B218" s="161">
        <v>0</v>
      </c>
      <c r="C218" s="161">
        <v>0</v>
      </c>
    </row>
    <row r="219" spans="1:3" x14ac:dyDescent="0.2">
      <c r="A219" s="345" t="s">
        <v>1718</v>
      </c>
      <c r="B219" s="161">
        <v>0</v>
      </c>
      <c r="C219" s="161">
        <v>0</v>
      </c>
    </row>
    <row r="220" spans="1:3" x14ac:dyDescent="0.2">
      <c r="A220" s="345" t="s">
        <v>1728</v>
      </c>
      <c r="B220" s="161">
        <v>0</v>
      </c>
      <c r="C220" s="161">
        <v>0</v>
      </c>
    </row>
    <row r="221" spans="1:3" x14ac:dyDescent="0.2">
      <c r="A221" s="345" t="s">
        <v>1729</v>
      </c>
      <c r="B221" s="161">
        <v>0</v>
      </c>
      <c r="C221" s="161">
        <v>0</v>
      </c>
    </row>
    <row r="222" spans="1:3" x14ac:dyDescent="0.2">
      <c r="A222" s="345" t="s">
        <v>1457</v>
      </c>
      <c r="B222" s="161">
        <v>0</v>
      </c>
      <c r="C222" s="161">
        <v>0</v>
      </c>
    </row>
    <row r="223" spans="1:3" x14ac:dyDescent="0.2">
      <c r="A223" s="345" t="s">
        <v>755</v>
      </c>
      <c r="B223" s="161">
        <v>0</v>
      </c>
      <c r="C223" s="161">
        <v>0</v>
      </c>
    </row>
    <row r="224" spans="1:3" x14ac:dyDescent="0.2">
      <c r="A224" s="345" t="s">
        <v>763</v>
      </c>
      <c r="B224" s="161">
        <v>0</v>
      </c>
      <c r="C224" s="161">
        <v>0</v>
      </c>
    </row>
    <row r="225" spans="1:3" x14ac:dyDescent="0.2">
      <c r="A225" s="345" t="s">
        <v>1775</v>
      </c>
      <c r="B225" s="161">
        <v>0</v>
      </c>
      <c r="C225" s="161">
        <v>0</v>
      </c>
    </row>
    <row r="226" spans="1:3" x14ac:dyDescent="0.2">
      <c r="A226" s="345" t="s">
        <v>766</v>
      </c>
      <c r="B226" s="161">
        <v>0</v>
      </c>
      <c r="C226" s="161">
        <v>0</v>
      </c>
    </row>
    <row r="227" spans="1:3" x14ac:dyDescent="0.2">
      <c r="A227" s="345" t="s">
        <v>767</v>
      </c>
      <c r="B227" s="161">
        <v>0</v>
      </c>
      <c r="C227" s="161">
        <v>0</v>
      </c>
    </row>
    <row r="228" spans="1:3" x14ac:dyDescent="0.2">
      <c r="A228" s="345" t="s">
        <v>761</v>
      </c>
      <c r="B228" s="161">
        <v>0</v>
      </c>
      <c r="C228" s="161">
        <v>0</v>
      </c>
    </row>
    <row r="229" spans="1:3" x14ac:dyDescent="0.2">
      <c r="A229" s="345" t="s">
        <v>760</v>
      </c>
      <c r="B229" s="161">
        <v>0</v>
      </c>
      <c r="C229" s="161">
        <v>0</v>
      </c>
    </row>
    <row r="230" spans="1:3" x14ac:dyDescent="0.2">
      <c r="A230" s="345" t="s">
        <v>762</v>
      </c>
      <c r="B230" s="161">
        <v>0</v>
      </c>
      <c r="C230" s="161">
        <v>0</v>
      </c>
    </row>
    <row r="231" spans="1:3" x14ac:dyDescent="0.2">
      <c r="A231" s="346" t="s">
        <v>138</v>
      </c>
      <c r="B231" s="161">
        <v>0</v>
      </c>
      <c r="C231" s="161">
        <v>0</v>
      </c>
    </row>
    <row r="232" spans="1:3" x14ac:dyDescent="0.2">
      <c r="A232" s="345" t="s">
        <v>1424</v>
      </c>
      <c r="B232" s="161">
        <v>0</v>
      </c>
      <c r="C232" s="161">
        <v>0</v>
      </c>
    </row>
    <row r="233" spans="1:3" x14ac:dyDescent="0.2">
      <c r="A233" s="346" t="s">
        <v>134</v>
      </c>
      <c r="B233" s="161">
        <v>0</v>
      </c>
      <c r="C233" s="161">
        <v>0</v>
      </c>
    </row>
    <row r="234" spans="1:3" x14ac:dyDescent="0.2">
      <c r="A234" s="345" t="s">
        <v>432</v>
      </c>
      <c r="B234" s="161">
        <v>0</v>
      </c>
      <c r="C234" s="161">
        <v>0</v>
      </c>
    </row>
    <row r="235" spans="1:3" x14ac:dyDescent="0.2">
      <c r="A235" s="346" t="s">
        <v>1489</v>
      </c>
      <c r="B235" s="161">
        <v>0</v>
      </c>
      <c r="C235" s="161">
        <v>0</v>
      </c>
    </row>
    <row r="236" spans="1:3" x14ac:dyDescent="0.2">
      <c r="A236" s="345" t="s">
        <v>1488</v>
      </c>
      <c r="B236" s="161">
        <v>0</v>
      </c>
      <c r="C236" s="161">
        <v>0</v>
      </c>
    </row>
    <row r="237" spans="1:3" x14ac:dyDescent="0.2">
      <c r="A237" s="346" t="s">
        <v>713</v>
      </c>
      <c r="B237" s="161">
        <v>0</v>
      </c>
      <c r="C237" s="161">
        <v>0</v>
      </c>
    </row>
    <row r="238" spans="1:3" x14ac:dyDescent="0.2">
      <c r="A238" s="345" t="s">
        <v>1422</v>
      </c>
      <c r="B238" s="161">
        <v>0</v>
      </c>
      <c r="C238" s="161">
        <v>0</v>
      </c>
    </row>
    <row r="239" spans="1:3" x14ac:dyDescent="0.2">
      <c r="A239" s="346" t="s">
        <v>455</v>
      </c>
      <c r="B239" s="161">
        <v>0</v>
      </c>
      <c r="C239" s="161">
        <v>0</v>
      </c>
    </row>
    <row r="240" spans="1:3" x14ac:dyDescent="0.2">
      <c r="A240" s="345" t="s">
        <v>454</v>
      </c>
      <c r="B240" s="161">
        <v>0</v>
      </c>
      <c r="C240" s="161">
        <v>0</v>
      </c>
    </row>
    <row r="241" spans="1:3" x14ac:dyDescent="0.2">
      <c r="A241" s="346" t="s">
        <v>459</v>
      </c>
      <c r="B241" s="161">
        <v>0</v>
      </c>
      <c r="C241" s="161">
        <v>0</v>
      </c>
    </row>
    <row r="242" spans="1:3" x14ac:dyDescent="0.2">
      <c r="A242" s="345" t="s">
        <v>897</v>
      </c>
      <c r="B242" s="161">
        <v>0</v>
      </c>
      <c r="C242" s="161">
        <v>0</v>
      </c>
    </row>
    <row r="243" spans="1:3" x14ac:dyDescent="0.2">
      <c r="A243" s="345" t="s">
        <v>892</v>
      </c>
      <c r="B243" s="161">
        <v>0</v>
      </c>
      <c r="C243" s="161">
        <v>0</v>
      </c>
    </row>
    <row r="244" spans="1:3" x14ac:dyDescent="0.2">
      <c r="A244" s="345" t="s">
        <v>896</v>
      </c>
      <c r="B244" s="161">
        <v>0</v>
      </c>
      <c r="C244" s="161">
        <v>0</v>
      </c>
    </row>
    <row r="245" spans="1:3" x14ac:dyDescent="0.2">
      <c r="A245" s="345" t="s">
        <v>906</v>
      </c>
      <c r="B245" s="161">
        <v>0</v>
      </c>
      <c r="C245" s="161">
        <v>0</v>
      </c>
    </row>
    <row r="246" spans="1:3" x14ac:dyDescent="0.2">
      <c r="A246" s="345" t="s">
        <v>908</v>
      </c>
      <c r="B246" s="161">
        <v>0</v>
      </c>
      <c r="C246" s="161">
        <v>0</v>
      </c>
    </row>
    <row r="247" spans="1:3" x14ac:dyDescent="0.2">
      <c r="A247" s="345" t="s">
        <v>904</v>
      </c>
      <c r="B247" s="161">
        <v>0</v>
      </c>
      <c r="C247" s="161">
        <v>0</v>
      </c>
    </row>
    <row r="248" spans="1:3" x14ac:dyDescent="0.2">
      <c r="A248" s="345" t="s">
        <v>901</v>
      </c>
      <c r="B248" s="161">
        <v>0</v>
      </c>
      <c r="C248" s="161">
        <v>0</v>
      </c>
    </row>
    <row r="249" spans="1:3" x14ac:dyDescent="0.2">
      <c r="A249" s="345" t="s">
        <v>902</v>
      </c>
      <c r="B249" s="161">
        <v>0</v>
      </c>
      <c r="C249" s="161">
        <v>0</v>
      </c>
    </row>
    <row r="250" spans="1:3" x14ac:dyDescent="0.2">
      <c r="A250" s="345" t="s">
        <v>903</v>
      </c>
      <c r="B250" s="161">
        <v>0</v>
      </c>
      <c r="C250" s="161">
        <v>0</v>
      </c>
    </row>
    <row r="251" spans="1:3" x14ac:dyDescent="0.2">
      <c r="A251" s="345" t="s">
        <v>899</v>
      </c>
      <c r="B251" s="161">
        <v>0</v>
      </c>
      <c r="C251" s="161">
        <v>0</v>
      </c>
    </row>
    <row r="252" spans="1:3" x14ac:dyDescent="0.2">
      <c r="A252" s="345" t="s">
        <v>893</v>
      </c>
      <c r="B252" s="161">
        <v>0</v>
      </c>
      <c r="C252" s="161">
        <v>0</v>
      </c>
    </row>
    <row r="253" spans="1:3" x14ac:dyDescent="0.2">
      <c r="A253" s="345" t="s">
        <v>889</v>
      </c>
      <c r="B253" s="161">
        <v>0</v>
      </c>
      <c r="C253" s="161">
        <v>0</v>
      </c>
    </row>
    <row r="254" spans="1:3" x14ac:dyDescent="0.2">
      <c r="A254" s="345" t="s">
        <v>890</v>
      </c>
      <c r="B254" s="161">
        <v>0</v>
      </c>
      <c r="C254" s="161">
        <v>0</v>
      </c>
    </row>
    <row r="255" spans="1:3" x14ac:dyDescent="0.2">
      <c r="A255" s="345" t="s">
        <v>894</v>
      </c>
      <c r="B255" s="161">
        <v>0</v>
      </c>
      <c r="C255" s="161">
        <v>0</v>
      </c>
    </row>
    <row r="256" spans="1:3" x14ac:dyDescent="0.2">
      <c r="A256" s="345" t="s">
        <v>895</v>
      </c>
      <c r="B256" s="161">
        <v>0</v>
      </c>
      <c r="C256" s="161">
        <v>0</v>
      </c>
    </row>
    <row r="257" spans="1:3" x14ac:dyDescent="0.2">
      <c r="A257" s="345" t="s">
        <v>905</v>
      </c>
      <c r="B257" s="161">
        <v>0</v>
      </c>
      <c r="C257" s="161">
        <v>0</v>
      </c>
    </row>
    <row r="258" spans="1:3" x14ac:dyDescent="0.2">
      <c r="A258" s="345" t="s">
        <v>898</v>
      </c>
      <c r="B258" s="161">
        <v>0</v>
      </c>
      <c r="C258" s="161">
        <v>0</v>
      </c>
    </row>
    <row r="259" spans="1:3" x14ac:dyDescent="0.2">
      <c r="A259" s="345" t="s">
        <v>900</v>
      </c>
      <c r="B259" s="161">
        <v>0</v>
      </c>
      <c r="C259" s="161">
        <v>0</v>
      </c>
    </row>
    <row r="260" spans="1:3" s="277" customFormat="1" x14ac:dyDescent="0.2">
      <c r="A260" s="345" t="s">
        <v>891</v>
      </c>
      <c r="B260" s="161">
        <v>0</v>
      </c>
      <c r="C260" s="161">
        <v>0</v>
      </c>
    </row>
    <row r="261" spans="1:3" x14ac:dyDescent="0.2">
      <c r="A261" s="345" t="s">
        <v>907</v>
      </c>
      <c r="B261" s="161">
        <v>0</v>
      </c>
      <c r="C261" s="161">
        <v>0</v>
      </c>
    </row>
    <row r="262" spans="1:3" x14ac:dyDescent="0.2">
      <c r="A262" s="345" t="s">
        <v>1425</v>
      </c>
      <c r="B262" s="161">
        <v>0</v>
      </c>
      <c r="C262" s="161">
        <v>0</v>
      </c>
    </row>
    <row r="263" spans="1:3" x14ac:dyDescent="0.2">
      <c r="A263" s="346" t="s">
        <v>876</v>
      </c>
      <c r="B263" s="161">
        <v>0</v>
      </c>
      <c r="C263" s="161">
        <v>0</v>
      </c>
    </row>
    <row r="264" spans="1:3" x14ac:dyDescent="0.2">
      <c r="A264" s="345" t="s">
        <v>871</v>
      </c>
      <c r="B264" s="161">
        <v>0</v>
      </c>
      <c r="C264" s="161">
        <v>0</v>
      </c>
    </row>
    <row r="265" spans="1:3" x14ac:dyDescent="0.2">
      <c r="A265" s="345" t="s">
        <v>921</v>
      </c>
      <c r="B265" s="161">
        <v>0</v>
      </c>
      <c r="C265" s="161">
        <v>0</v>
      </c>
    </row>
    <row r="266" spans="1:3" x14ac:dyDescent="0.2">
      <c r="A266" s="345" t="s">
        <v>922</v>
      </c>
      <c r="B266" s="161">
        <v>0</v>
      </c>
      <c r="C266" s="161">
        <v>0</v>
      </c>
    </row>
    <row r="267" spans="1:3" x14ac:dyDescent="0.2">
      <c r="A267" s="345" t="s">
        <v>938</v>
      </c>
      <c r="B267" s="161">
        <v>0</v>
      </c>
      <c r="C267" s="161">
        <v>0</v>
      </c>
    </row>
    <row r="268" spans="1:3" x14ac:dyDescent="0.2">
      <c r="A268" s="345" t="s">
        <v>937</v>
      </c>
      <c r="B268" s="161">
        <v>0</v>
      </c>
      <c r="C268" s="161">
        <v>0</v>
      </c>
    </row>
    <row r="269" spans="1:3" x14ac:dyDescent="0.2">
      <c r="A269" s="346" t="s">
        <v>986</v>
      </c>
      <c r="B269" s="161">
        <v>0</v>
      </c>
      <c r="C269" s="161">
        <v>0</v>
      </c>
    </row>
    <row r="270" spans="1:3" x14ac:dyDescent="0.2">
      <c r="A270" s="345" t="s">
        <v>984</v>
      </c>
      <c r="B270" s="161">
        <v>0</v>
      </c>
      <c r="C270" s="161">
        <v>0</v>
      </c>
    </row>
    <row r="271" spans="1:3" x14ac:dyDescent="0.2">
      <c r="A271" s="345" t="s">
        <v>1048</v>
      </c>
      <c r="B271" s="161">
        <v>0</v>
      </c>
      <c r="C271" s="161">
        <v>0</v>
      </c>
    </row>
    <row r="272" spans="1:3" x14ac:dyDescent="0.2">
      <c r="A272" s="346" t="s">
        <v>925</v>
      </c>
      <c r="B272" s="161">
        <v>0</v>
      </c>
      <c r="C272" s="161">
        <v>0</v>
      </c>
    </row>
    <row r="273" spans="1:3" x14ac:dyDescent="0.2">
      <c r="A273" s="345" t="s">
        <v>923</v>
      </c>
      <c r="B273" s="161">
        <v>0</v>
      </c>
      <c r="C273" s="161">
        <v>0</v>
      </c>
    </row>
    <row r="274" spans="1:3" x14ac:dyDescent="0.2">
      <c r="A274" s="345" t="s">
        <v>924</v>
      </c>
      <c r="B274" s="161">
        <v>0</v>
      </c>
      <c r="C274" s="161">
        <v>0</v>
      </c>
    </row>
    <row r="275" spans="1:3" x14ac:dyDescent="0.2">
      <c r="A275" s="346" t="s">
        <v>879</v>
      </c>
      <c r="B275" s="161">
        <v>0</v>
      </c>
      <c r="C275" s="161">
        <v>0</v>
      </c>
    </row>
    <row r="276" spans="1:3" x14ac:dyDescent="0.2">
      <c r="A276" s="345" t="s">
        <v>875</v>
      </c>
      <c r="B276" s="161">
        <v>0</v>
      </c>
      <c r="C276" s="161">
        <v>0</v>
      </c>
    </row>
    <row r="277" spans="1:3" x14ac:dyDescent="0.2">
      <c r="A277" s="346" t="s">
        <v>104</v>
      </c>
      <c r="B277" s="161">
        <v>0</v>
      </c>
      <c r="C277" s="161">
        <v>0</v>
      </c>
    </row>
    <row r="278" spans="1:3" x14ac:dyDescent="0.2">
      <c r="A278" s="345" t="s">
        <v>1735</v>
      </c>
      <c r="B278" s="161">
        <v>0</v>
      </c>
      <c r="C278" s="161">
        <v>0</v>
      </c>
    </row>
    <row r="279" spans="1:3" x14ac:dyDescent="0.2">
      <c r="A279" s="345" t="s">
        <v>1734</v>
      </c>
      <c r="B279" s="161">
        <v>0</v>
      </c>
      <c r="C279" s="161">
        <v>0</v>
      </c>
    </row>
    <row r="280" spans="1:3" x14ac:dyDescent="0.2">
      <c r="A280" s="345" t="s">
        <v>1737</v>
      </c>
      <c r="B280" s="161">
        <v>0</v>
      </c>
      <c r="C280" s="161">
        <v>0</v>
      </c>
    </row>
    <row r="281" spans="1:3" x14ac:dyDescent="0.2">
      <c r="A281" s="345" t="s">
        <v>2185</v>
      </c>
      <c r="B281" s="161">
        <v>0</v>
      </c>
      <c r="C281" s="161">
        <v>0</v>
      </c>
    </row>
    <row r="282" spans="1:3" x14ac:dyDescent="0.2">
      <c r="A282" s="345" t="s">
        <v>797</v>
      </c>
      <c r="B282" s="161">
        <v>0</v>
      </c>
      <c r="C282" s="161">
        <v>0</v>
      </c>
    </row>
    <row r="283" spans="1:3" x14ac:dyDescent="0.2">
      <c r="A283" s="345" t="s">
        <v>2186</v>
      </c>
      <c r="B283" s="161">
        <v>0</v>
      </c>
      <c r="C283" s="161">
        <v>0</v>
      </c>
    </row>
    <row r="284" spans="1:3" x14ac:dyDescent="0.2">
      <c r="A284" s="345" t="s">
        <v>1740</v>
      </c>
      <c r="B284" s="161">
        <v>0</v>
      </c>
      <c r="C284" s="161">
        <v>0</v>
      </c>
    </row>
    <row r="285" spans="1:3" x14ac:dyDescent="0.2">
      <c r="A285" s="345" t="s">
        <v>801</v>
      </c>
      <c r="B285" s="161">
        <v>0</v>
      </c>
      <c r="C285" s="161">
        <v>0</v>
      </c>
    </row>
    <row r="286" spans="1:3" x14ac:dyDescent="0.2">
      <c r="A286" s="345" t="s">
        <v>481</v>
      </c>
      <c r="B286" s="161">
        <v>0</v>
      </c>
      <c r="C286" s="161">
        <v>0</v>
      </c>
    </row>
    <row r="287" spans="1:3" x14ac:dyDescent="0.2">
      <c r="A287" s="345" t="s">
        <v>800</v>
      </c>
      <c r="B287" s="161">
        <v>0</v>
      </c>
      <c r="C287" s="161">
        <v>0</v>
      </c>
    </row>
    <row r="288" spans="1:3" x14ac:dyDescent="0.2">
      <c r="A288" s="345" t="s">
        <v>504</v>
      </c>
      <c r="B288" s="161">
        <v>0</v>
      </c>
      <c r="C288" s="161">
        <v>0</v>
      </c>
    </row>
    <row r="289" spans="1:3" x14ac:dyDescent="0.2">
      <c r="A289" s="345" t="s">
        <v>1427</v>
      </c>
      <c r="B289" s="161">
        <v>0</v>
      </c>
      <c r="C289" s="161">
        <v>0</v>
      </c>
    </row>
    <row r="290" spans="1:3" x14ac:dyDescent="0.2">
      <c r="A290" s="345" t="s">
        <v>799</v>
      </c>
      <c r="B290" s="161">
        <v>0</v>
      </c>
      <c r="C290" s="161">
        <v>0</v>
      </c>
    </row>
    <row r="291" spans="1:3" x14ac:dyDescent="0.2">
      <c r="A291" s="345" t="s">
        <v>1771</v>
      </c>
      <c r="B291" s="161">
        <v>0</v>
      </c>
      <c r="C291" s="161">
        <v>0</v>
      </c>
    </row>
    <row r="292" spans="1:3" x14ac:dyDescent="0.2">
      <c r="A292" s="345" t="s">
        <v>1766</v>
      </c>
      <c r="B292" s="161">
        <v>0</v>
      </c>
      <c r="C292" s="161">
        <v>0</v>
      </c>
    </row>
    <row r="293" spans="1:3" x14ac:dyDescent="0.2">
      <c r="A293" s="345" t="s">
        <v>1770</v>
      </c>
      <c r="B293" s="161">
        <v>0</v>
      </c>
      <c r="C293" s="161">
        <v>0</v>
      </c>
    </row>
    <row r="294" spans="1:3" x14ac:dyDescent="0.2">
      <c r="A294" s="346" t="s">
        <v>269</v>
      </c>
      <c r="B294" s="161">
        <v>0</v>
      </c>
      <c r="C294" s="161">
        <v>0</v>
      </c>
    </row>
    <row r="295" spans="1:3" x14ac:dyDescent="0.2">
      <c r="A295" s="345" t="s">
        <v>2254</v>
      </c>
      <c r="B295" s="161">
        <v>0</v>
      </c>
      <c r="C295" s="161">
        <v>0</v>
      </c>
    </row>
    <row r="296" spans="1:3" x14ac:dyDescent="0.2">
      <c r="A296" s="345" t="s">
        <v>2253</v>
      </c>
      <c r="B296" s="161">
        <v>0</v>
      </c>
      <c r="C296" s="161">
        <v>0</v>
      </c>
    </row>
    <row r="297" spans="1:3" x14ac:dyDescent="0.2">
      <c r="A297" s="345" t="s">
        <v>2243</v>
      </c>
      <c r="B297" s="161">
        <v>0</v>
      </c>
      <c r="C297" s="161">
        <v>0</v>
      </c>
    </row>
    <row r="298" spans="1:3" x14ac:dyDescent="0.2">
      <c r="A298" s="345" t="s">
        <v>2252</v>
      </c>
      <c r="B298" s="161">
        <v>0</v>
      </c>
      <c r="C298" s="161">
        <v>0</v>
      </c>
    </row>
    <row r="299" spans="1:3" x14ac:dyDescent="0.2">
      <c r="A299" s="345" t="s">
        <v>2258</v>
      </c>
      <c r="B299" s="161">
        <v>0</v>
      </c>
      <c r="C299" s="161">
        <v>0</v>
      </c>
    </row>
    <row r="300" spans="1:3" x14ac:dyDescent="0.2">
      <c r="A300" s="345" t="s">
        <v>2256</v>
      </c>
      <c r="B300" s="161">
        <v>0</v>
      </c>
      <c r="C300" s="161">
        <v>0</v>
      </c>
    </row>
    <row r="301" spans="1:3" x14ac:dyDescent="0.2">
      <c r="A301" s="345" t="s">
        <v>2264</v>
      </c>
      <c r="B301" s="161">
        <v>0</v>
      </c>
      <c r="C301" s="161">
        <v>0</v>
      </c>
    </row>
    <row r="302" spans="1:3" x14ac:dyDescent="0.2">
      <c r="A302" s="345" t="s">
        <v>2257</v>
      </c>
      <c r="B302" s="161">
        <v>0</v>
      </c>
      <c r="C302" s="161">
        <v>0</v>
      </c>
    </row>
    <row r="303" spans="1:3" x14ac:dyDescent="0.2">
      <c r="A303" s="345" t="s">
        <v>2255</v>
      </c>
      <c r="B303" s="161">
        <v>0</v>
      </c>
      <c r="C303" s="161">
        <v>0</v>
      </c>
    </row>
    <row r="304" spans="1:3" x14ac:dyDescent="0.2">
      <c r="A304" s="345" t="s">
        <v>692</v>
      </c>
      <c r="B304" s="161">
        <v>0</v>
      </c>
      <c r="C304" s="161">
        <v>0</v>
      </c>
    </row>
    <row r="305" spans="1:3" x14ac:dyDescent="0.2">
      <c r="A305" s="345" t="s">
        <v>694</v>
      </c>
      <c r="B305" s="161">
        <v>0</v>
      </c>
      <c r="C305" s="161">
        <v>0</v>
      </c>
    </row>
    <row r="306" spans="1:3" x14ac:dyDescent="0.2">
      <c r="A306" s="346" t="s">
        <v>979</v>
      </c>
      <c r="B306" s="161">
        <v>0</v>
      </c>
      <c r="C306" s="161">
        <v>0</v>
      </c>
    </row>
    <row r="307" spans="1:3" x14ac:dyDescent="0.2">
      <c r="A307" s="345" t="s">
        <v>975</v>
      </c>
      <c r="B307" s="161">
        <v>0</v>
      </c>
      <c r="C307" s="161">
        <v>0</v>
      </c>
    </row>
    <row r="308" spans="1:3" x14ac:dyDescent="0.2">
      <c r="A308" s="345" t="s">
        <v>974</v>
      </c>
      <c r="B308" s="161">
        <v>0</v>
      </c>
      <c r="C308" s="161">
        <v>0</v>
      </c>
    </row>
    <row r="309" spans="1:3" x14ac:dyDescent="0.2">
      <c r="A309" s="345" t="s">
        <v>976</v>
      </c>
      <c r="B309" s="161">
        <v>0</v>
      </c>
      <c r="C309" s="161">
        <v>0</v>
      </c>
    </row>
    <row r="310" spans="1:3" x14ac:dyDescent="0.2">
      <c r="A310" s="345" t="s">
        <v>982</v>
      </c>
      <c r="B310" s="161">
        <v>0</v>
      </c>
      <c r="C310" s="161">
        <v>0</v>
      </c>
    </row>
    <row r="311" spans="1:3" x14ac:dyDescent="0.2">
      <c r="A311" s="346" t="s">
        <v>1017</v>
      </c>
      <c r="B311" s="161">
        <v>0</v>
      </c>
      <c r="C311" s="161">
        <v>0</v>
      </c>
    </row>
    <row r="312" spans="1:3" x14ac:dyDescent="0.2">
      <c r="A312" s="345" t="s">
        <v>1018</v>
      </c>
      <c r="B312" s="161">
        <v>0</v>
      </c>
      <c r="C312" s="161">
        <v>0</v>
      </c>
    </row>
    <row r="313" spans="1:3" x14ac:dyDescent="0.2">
      <c r="A313" s="345" t="s">
        <v>1015</v>
      </c>
      <c r="B313" s="161">
        <v>0</v>
      </c>
      <c r="C313" s="161">
        <v>0</v>
      </c>
    </row>
    <row r="314" spans="1:3" x14ac:dyDescent="0.2">
      <c r="A314" s="345" t="s">
        <v>1014</v>
      </c>
      <c r="B314" s="161">
        <v>0</v>
      </c>
      <c r="C314" s="161">
        <v>0</v>
      </c>
    </row>
    <row r="315" spans="1:3" x14ac:dyDescent="0.2">
      <c r="A315" s="345" t="s">
        <v>1013</v>
      </c>
      <c r="B315" s="161">
        <v>0</v>
      </c>
      <c r="C315" s="161">
        <v>0</v>
      </c>
    </row>
    <row r="316" spans="1:3" x14ac:dyDescent="0.2">
      <c r="A316" s="345" t="s">
        <v>1016</v>
      </c>
      <c r="B316" s="161">
        <v>0</v>
      </c>
      <c r="C316" s="161">
        <v>0</v>
      </c>
    </row>
    <row r="317" spans="1:3" x14ac:dyDescent="0.2">
      <c r="A317" s="345" t="s">
        <v>1019</v>
      </c>
      <c r="B317" s="161">
        <v>0</v>
      </c>
      <c r="C317" s="161">
        <v>0</v>
      </c>
    </row>
    <row r="318" spans="1:3" x14ac:dyDescent="0.2">
      <c r="A318" s="345" t="s">
        <v>1012</v>
      </c>
      <c r="B318" s="161">
        <v>0</v>
      </c>
      <c r="C318" s="161">
        <v>0</v>
      </c>
    </row>
    <row r="319" spans="1:3" x14ac:dyDescent="0.2">
      <c r="A319" s="346" t="s">
        <v>108</v>
      </c>
      <c r="B319" s="161">
        <v>0</v>
      </c>
      <c r="C319" s="161">
        <v>0</v>
      </c>
    </row>
    <row r="320" spans="1:3" x14ac:dyDescent="0.2">
      <c r="A320" s="345" t="s">
        <v>1419</v>
      </c>
      <c r="B320" s="161">
        <v>0</v>
      </c>
      <c r="C320" s="161">
        <v>0</v>
      </c>
    </row>
    <row r="321" spans="1:3" x14ac:dyDescent="0.2">
      <c r="A321" s="345" t="s">
        <v>1432</v>
      </c>
      <c r="B321" s="161">
        <v>0</v>
      </c>
      <c r="C321" s="161">
        <v>0</v>
      </c>
    </row>
    <row r="322" spans="1:3" x14ac:dyDescent="0.2">
      <c r="A322" s="345" t="s">
        <v>507</v>
      </c>
      <c r="B322" s="161">
        <v>0</v>
      </c>
      <c r="C322" s="161">
        <v>0</v>
      </c>
    </row>
    <row r="323" spans="1:3" x14ac:dyDescent="0.2">
      <c r="A323" s="345" t="s">
        <v>1749</v>
      </c>
      <c r="B323" s="161">
        <v>0</v>
      </c>
      <c r="C323" s="161">
        <v>0</v>
      </c>
    </row>
    <row r="324" spans="1:3" x14ac:dyDescent="0.2">
      <c r="A324" s="345" t="s">
        <v>1418</v>
      </c>
      <c r="B324" s="161">
        <v>0</v>
      </c>
      <c r="C324" s="161">
        <v>0</v>
      </c>
    </row>
    <row r="325" spans="1:3" x14ac:dyDescent="0.2">
      <c r="A325" s="345" t="s">
        <v>1752</v>
      </c>
      <c r="B325" s="161">
        <v>0</v>
      </c>
      <c r="C325" s="161">
        <v>0</v>
      </c>
    </row>
    <row r="326" spans="1:3" x14ac:dyDescent="0.2">
      <c r="A326" s="346" t="s">
        <v>2305</v>
      </c>
      <c r="B326" s="161">
        <v>0</v>
      </c>
      <c r="C326" s="161">
        <v>0</v>
      </c>
    </row>
    <row r="327" spans="1:3" x14ac:dyDescent="0.2">
      <c r="A327" s="345" t="s">
        <v>1430</v>
      </c>
      <c r="B327" s="161">
        <v>0</v>
      </c>
      <c r="C327" s="161">
        <v>0</v>
      </c>
    </row>
    <row r="328" spans="1:3" x14ac:dyDescent="0.2">
      <c r="A328" s="345" t="s">
        <v>552</v>
      </c>
      <c r="B328" s="161">
        <v>0</v>
      </c>
      <c r="C328" s="161">
        <v>0</v>
      </c>
    </row>
    <row r="329" spans="1:3" x14ac:dyDescent="0.2">
      <c r="A329" s="345" t="s">
        <v>710</v>
      </c>
      <c r="B329" s="161">
        <v>0</v>
      </c>
      <c r="C329" s="161">
        <v>0</v>
      </c>
    </row>
    <row r="330" spans="1:3" x14ac:dyDescent="0.2">
      <c r="A330" s="346" t="s">
        <v>125</v>
      </c>
      <c r="B330" s="161">
        <v>0</v>
      </c>
      <c r="C330" s="161">
        <v>0</v>
      </c>
    </row>
    <row r="331" spans="1:3" x14ac:dyDescent="0.2">
      <c r="A331" s="345" t="s">
        <v>860</v>
      </c>
      <c r="B331" s="161">
        <v>0</v>
      </c>
      <c r="C331" s="161">
        <v>0</v>
      </c>
    </row>
    <row r="332" spans="1:3" x14ac:dyDescent="0.2">
      <c r="A332" s="345" t="s">
        <v>857</v>
      </c>
      <c r="B332" s="161">
        <v>0</v>
      </c>
      <c r="C332" s="161">
        <v>0</v>
      </c>
    </row>
    <row r="333" spans="1:3" x14ac:dyDescent="0.2">
      <c r="A333" s="345" t="s">
        <v>849</v>
      </c>
      <c r="B333" s="161">
        <v>0</v>
      </c>
      <c r="C333" s="161">
        <v>0</v>
      </c>
    </row>
    <row r="334" spans="1:3" x14ac:dyDescent="0.2">
      <c r="A334" s="345" t="s">
        <v>863</v>
      </c>
      <c r="B334" s="161">
        <v>0</v>
      </c>
      <c r="C334" s="161">
        <v>0</v>
      </c>
    </row>
    <row r="335" spans="1:3" x14ac:dyDescent="0.2">
      <c r="A335" s="345" t="s">
        <v>1747</v>
      </c>
      <c r="B335" s="161">
        <v>0</v>
      </c>
      <c r="C335" s="161">
        <v>0</v>
      </c>
    </row>
    <row r="336" spans="1:3" x14ac:dyDescent="0.2">
      <c r="A336" s="345" t="s">
        <v>1746</v>
      </c>
      <c r="B336" s="161">
        <v>0</v>
      </c>
      <c r="C336" s="161">
        <v>0</v>
      </c>
    </row>
    <row r="337" spans="1:3" x14ac:dyDescent="0.2">
      <c r="A337" s="345" t="s">
        <v>852</v>
      </c>
      <c r="B337" s="161">
        <v>0</v>
      </c>
      <c r="C337" s="161">
        <v>0</v>
      </c>
    </row>
    <row r="338" spans="1:3" x14ac:dyDescent="0.2">
      <c r="A338" s="345" t="s">
        <v>859</v>
      </c>
      <c r="B338" s="161">
        <v>0</v>
      </c>
      <c r="C338" s="161">
        <v>0</v>
      </c>
    </row>
    <row r="339" spans="1:3" x14ac:dyDescent="0.2">
      <c r="A339" s="345" t="s">
        <v>854</v>
      </c>
      <c r="B339" s="161">
        <v>0</v>
      </c>
      <c r="C339" s="161">
        <v>0</v>
      </c>
    </row>
    <row r="340" spans="1:3" x14ac:dyDescent="0.2">
      <c r="A340" s="345" t="s">
        <v>1486</v>
      </c>
      <c r="B340" s="161">
        <v>0</v>
      </c>
      <c r="C340" s="161">
        <v>0</v>
      </c>
    </row>
    <row r="341" spans="1:3" x14ac:dyDescent="0.2">
      <c r="A341" s="345" t="s">
        <v>1726</v>
      </c>
      <c r="B341" s="161">
        <v>0</v>
      </c>
      <c r="C341" s="161">
        <v>0</v>
      </c>
    </row>
    <row r="342" spans="1:3" x14ac:dyDescent="0.2">
      <c r="A342" s="345" t="s">
        <v>858</v>
      </c>
      <c r="B342" s="161">
        <v>0</v>
      </c>
      <c r="C342" s="161">
        <v>0</v>
      </c>
    </row>
    <row r="343" spans="1:3" x14ac:dyDescent="0.2">
      <c r="A343" s="345" t="s">
        <v>722</v>
      </c>
      <c r="B343" s="161">
        <v>0</v>
      </c>
      <c r="C343" s="161">
        <v>0</v>
      </c>
    </row>
    <row r="344" spans="1:3" x14ac:dyDescent="0.2">
      <c r="A344" s="345" t="s">
        <v>844</v>
      </c>
      <c r="B344" s="161">
        <v>0</v>
      </c>
      <c r="C344" s="161">
        <v>0</v>
      </c>
    </row>
    <row r="345" spans="1:3" x14ac:dyDescent="0.2">
      <c r="A345" s="345" t="s">
        <v>862</v>
      </c>
      <c r="B345" s="161">
        <v>0</v>
      </c>
      <c r="C345" s="161">
        <v>0</v>
      </c>
    </row>
    <row r="346" spans="1:3" x14ac:dyDescent="0.2">
      <c r="A346" s="345" t="s">
        <v>848</v>
      </c>
      <c r="B346" s="161">
        <v>0</v>
      </c>
      <c r="C346" s="161">
        <v>0</v>
      </c>
    </row>
    <row r="347" spans="1:3" x14ac:dyDescent="0.2">
      <c r="A347" s="345" t="s">
        <v>845</v>
      </c>
      <c r="B347" s="161">
        <v>0</v>
      </c>
      <c r="C347" s="161">
        <v>0</v>
      </c>
    </row>
    <row r="348" spans="1:3" x14ac:dyDescent="0.2">
      <c r="A348" s="345" t="s">
        <v>865</v>
      </c>
      <c r="B348" s="161">
        <v>0</v>
      </c>
      <c r="C348" s="161">
        <v>0</v>
      </c>
    </row>
    <row r="349" spans="1:3" x14ac:dyDescent="0.2">
      <c r="A349" s="345" t="s">
        <v>723</v>
      </c>
      <c r="B349" s="161">
        <v>0</v>
      </c>
      <c r="C349" s="161">
        <v>0</v>
      </c>
    </row>
    <row r="350" spans="1:3" x14ac:dyDescent="0.2">
      <c r="A350" s="345" t="s">
        <v>847</v>
      </c>
      <c r="B350" s="161">
        <v>0</v>
      </c>
      <c r="C350" s="161">
        <v>0</v>
      </c>
    </row>
    <row r="351" spans="1:3" x14ac:dyDescent="0.2">
      <c r="A351" s="345" t="s">
        <v>851</v>
      </c>
      <c r="B351" s="161">
        <v>0</v>
      </c>
      <c r="C351" s="161">
        <v>0</v>
      </c>
    </row>
    <row r="352" spans="1:3" x14ac:dyDescent="0.2">
      <c r="A352" s="346" t="s">
        <v>2115</v>
      </c>
      <c r="B352" s="161">
        <v>0</v>
      </c>
      <c r="C352" s="161">
        <v>0</v>
      </c>
    </row>
    <row r="353" spans="1:3" x14ac:dyDescent="0.2">
      <c r="A353" s="345" t="s">
        <v>2109</v>
      </c>
      <c r="B353" s="161">
        <v>0</v>
      </c>
      <c r="C353" s="161">
        <v>0</v>
      </c>
    </row>
    <row r="354" spans="1:3" x14ac:dyDescent="0.2">
      <c r="A354" s="346" t="s">
        <v>466</v>
      </c>
      <c r="B354" s="161">
        <v>0</v>
      </c>
      <c r="C354" s="161">
        <v>0</v>
      </c>
    </row>
    <row r="355" spans="1:3" x14ac:dyDescent="0.2">
      <c r="A355" s="345" t="s">
        <v>1426</v>
      </c>
      <c r="B355" s="161">
        <v>0</v>
      </c>
      <c r="C355" s="161">
        <v>0</v>
      </c>
    </row>
    <row r="356" spans="1:3" x14ac:dyDescent="0.2">
      <c r="A356" s="346" t="s">
        <v>316</v>
      </c>
      <c r="B356" s="161">
        <v>0</v>
      </c>
      <c r="C356" s="161">
        <v>0</v>
      </c>
    </row>
    <row r="357" spans="1:3" x14ac:dyDescent="0.2">
      <c r="A357" s="345" t="s">
        <v>1758</v>
      </c>
      <c r="B357" s="161">
        <v>0</v>
      </c>
      <c r="C357" s="161">
        <v>0</v>
      </c>
    </row>
    <row r="358" spans="1:3" x14ac:dyDescent="0.2">
      <c r="A358" s="345" t="s">
        <v>1755</v>
      </c>
      <c r="B358" s="161">
        <v>0</v>
      </c>
      <c r="C358" s="161">
        <v>0</v>
      </c>
    </row>
    <row r="359" spans="1:3" x14ac:dyDescent="0.2">
      <c r="A359" s="345" t="s">
        <v>546</v>
      </c>
      <c r="B359" s="161">
        <v>0</v>
      </c>
      <c r="C359" s="161">
        <v>0</v>
      </c>
    </row>
    <row r="360" spans="1:3" x14ac:dyDescent="0.2">
      <c r="A360" s="345" t="s">
        <v>528</v>
      </c>
      <c r="B360" s="161">
        <v>0</v>
      </c>
      <c r="C360" s="161">
        <v>0</v>
      </c>
    </row>
    <row r="361" spans="1:3" x14ac:dyDescent="0.2">
      <c r="A361" s="345" t="s">
        <v>1429</v>
      </c>
      <c r="B361" s="161">
        <v>0</v>
      </c>
      <c r="C361" s="161">
        <v>0</v>
      </c>
    </row>
    <row r="362" spans="1:3" x14ac:dyDescent="0.2">
      <c r="A362" s="345" t="s">
        <v>502</v>
      </c>
      <c r="B362" s="161">
        <v>0</v>
      </c>
      <c r="C362" s="161">
        <v>0</v>
      </c>
    </row>
    <row r="363" spans="1:3" x14ac:dyDescent="0.2">
      <c r="A363" s="345" t="s">
        <v>1764</v>
      </c>
      <c r="B363" s="161">
        <v>0</v>
      </c>
      <c r="C363" s="161">
        <v>0</v>
      </c>
    </row>
    <row r="364" spans="1:3" x14ac:dyDescent="0.2">
      <c r="A364" s="345" t="s">
        <v>529</v>
      </c>
      <c r="B364" s="161">
        <v>0</v>
      </c>
      <c r="C364" s="161">
        <v>0</v>
      </c>
    </row>
    <row r="365" spans="1:3" x14ac:dyDescent="0.2">
      <c r="A365" s="345" t="s">
        <v>524</v>
      </c>
      <c r="B365" s="161">
        <v>0</v>
      </c>
      <c r="C365" s="161">
        <v>0</v>
      </c>
    </row>
    <row r="366" spans="1:3" x14ac:dyDescent="0.2">
      <c r="A366" s="345" t="s">
        <v>1762</v>
      </c>
      <c r="B366" s="161">
        <v>0</v>
      </c>
      <c r="C366" s="161">
        <v>0</v>
      </c>
    </row>
    <row r="367" spans="1:3" x14ac:dyDescent="0.2">
      <c r="A367" s="345" t="s">
        <v>670</v>
      </c>
      <c r="B367" s="161">
        <v>0</v>
      </c>
      <c r="C367" s="161">
        <v>0</v>
      </c>
    </row>
    <row r="368" spans="1:3" x14ac:dyDescent="0.2">
      <c r="A368" s="345" t="s">
        <v>522</v>
      </c>
      <c r="B368" s="161">
        <v>0</v>
      </c>
      <c r="C368" s="161">
        <v>0</v>
      </c>
    </row>
    <row r="369" spans="1:3" x14ac:dyDescent="0.2">
      <c r="A369" s="345" t="s">
        <v>1664</v>
      </c>
      <c r="B369" s="161">
        <v>0</v>
      </c>
      <c r="C369" s="161">
        <v>0</v>
      </c>
    </row>
    <row r="370" spans="1:3" x14ac:dyDescent="0.2">
      <c r="A370" s="346" t="s">
        <v>451</v>
      </c>
      <c r="B370" s="161">
        <v>0</v>
      </c>
      <c r="C370" s="161">
        <v>0</v>
      </c>
    </row>
    <row r="371" spans="1:3" x14ac:dyDescent="0.2">
      <c r="A371" s="345" t="s">
        <v>883</v>
      </c>
      <c r="B371" s="161">
        <v>0</v>
      </c>
      <c r="C371" s="161">
        <v>0</v>
      </c>
    </row>
    <row r="372" spans="1:3" x14ac:dyDescent="0.2">
      <c r="A372" s="345" t="s">
        <v>884</v>
      </c>
      <c r="B372" s="161">
        <v>0</v>
      </c>
      <c r="C372" s="161">
        <v>0</v>
      </c>
    </row>
    <row r="373" spans="1:3" x14ac:dyDescent="0.2">
      <c r="A373" s="345" t="s">
        <v>886</v>
      </c>
      <c r="B373" s="161">
        <v>0</v>
      </c>
      <c r="C373" s="161">
        <v>0</v>
      </c>
    </row>
    <row r="374" spans="1:3" x14ac:dyDescent="0.2">
      <c r="A374" s="345" t="s">
        <v>885</v>
      </c>
      <c r="B374" s="161">
        <v>0</v>
      </c>
      <c r="C374" s="161">
        <v>0</v>
      </c>
    </row>
    <row r="375" spans="1:3" x14ac:dyDescent="0.2">
      <c r="A375" s="346" t="s">
        <v>1537</v>
      </c>
      <c r="B375" s="161">
        <v>0</v>
      </c>
      <c r="C375" s="161">
        <v>0</v>
      </c>
    </row>
    <row r="376" spans="1:3" x14ac:dyDescent="0.2">
      <c r="A376" s="345" t="s">
        <v>1739</v>
      </c>
      <c r="B376" s="161">
        <v>0</v>
      </c>
      <c r="C376" s="161">
        <v>0</v>
      </c>
    </row>
    <row r="377" spans="1:3" x14ac:dyDescent="0.2">
      <c r="A377" s="346" t="s">
        <v>838</v>
      </c>
      <c r="B377" s="161">
        <v>0</v>
      </c>
      <c r="C377" s="161">
        <v>0</v>
      </c>
    </row>
    <row r="378" spans="1:3" x14ac:dyDescent="0.2">
      <c r="A378" s="345" t="s">
        <v>837</v>
      </c>
      <c r="B378" s="161">
        <v>0</v>
      </c>
      <c r="C378" s="161">
        <v>0</v>
      </c>
    </row>
    <row r="379" spans="1:3" x14ac:dyDescent="0.2">
      <c r="A379" s="345" t="s">
        <v>836</v>
      </c>
      <c r="B379" s="161">
        <v>0</v>
      </c>
      <c r="C379" s="161">
        <v>0</v>
      </c>
    </row>
    <row r="380" spans="1:3" x14ac:dyDescent="0.2">
      <c r="A380" s="346" t="s">
        <v>515</v>
      </c>
      <c r="B380" s="161">
        <v>0</v>
      </c>
      <c r="C380" s="161">
        <v>0</v>
      </c>
    </row>
    <row r="381" spans="1:3" x14ac:dyDescent="0.2">
      <c r="A381" s="345" t="s">
        <v>1024</v>
      </c>
      <c r="B381" s="161">
        <v>0</v>
      </c>
      <c r="C381" s="161">
        <v>0</v>
      </c>
    </row>
    <row r="382" spans="1:3" x14ac:dyDescent="0.2">
      <c r="A382" s="346" t="s">
        <v>1010</v>
      </c>
      <c r="B382" s="161">
        <v>0</v>
      </c>
      <c r="C382" s="161">
        <v>0</v>
      </c>
    </row>
    <row r="383" spans="1:3" x14ac:dyDescent="0.2">
      <c r="A383" s="345" t="s">
        <v>1011</v>
      </c>
      <c r="B383" s="161">
        <v>0</v>
      </c>
      <c r="C383" s="161">
        <v>0</v>
      </c>
    </row>
    <row r="384" spans="1:3" x14ac:dyDescent="0.2">
      <c r="A384" s="345" t="s">
        <v>1008</v>
      </c>
      <c r="B384" s="161">
        <v>0</v>
      </c>
      <c r="C384" s="161">
        <v>0</v>
      </c>
    </row>
    <row r="385" spans="1:3" x14ac:dyDescent="0.2">
      <c r="A385" s="346" t="s">
        <v>366</v>
      </c>
      <c r="B385" s="161">
        <v>0</v>
      </c>
      <c r="C385" s="161">
        <v>0</v>
      </c>
    </row>
    <row r="386" spans="1:3" x14ac:dyDescent="0.2">
      <c r="A386" s="345" t="s">
        <v>2110</v>
      </c>
      <c r="B386" s="161">
        <v>0</v>
      </c>
      <c r="C386" s="161">
        <v>0</v>
      </c>
    </row>
    <row r="387" spans="1:3" x14ac:dyDescent="0.2">
      <c r="A387" s="345" t="s">
        <v>2107</v>
      </c>
      <c r="B387" s="161">
        <v>0</v>
      </c>
      <c r="C387" s="161">
        <v>0</v>
      </c>
    </row>
    <row r="388" spans="1:3" x14ac:dyDescent="0.2">
      <c r="A388" s="345" t="s">
        <v>1663</v>
      </c>
      <c r="B388" s="161">
        <v>0</v>
      </c>
      <c r="C388" s="161">
        <v>0</v>
      </c>
    </row>
    <row r="389" spans="1:3" x14ac:dyDescent="0.2">
      <c r="A389" s="345" t="s">
        <v>2092</v>
      </c>
      <c r="B389" s="161">
        <v>0</v>
      </c>
      <c r="C389" s="161">
        <v>0</v>
      </c>
    </row>
    <row r="390" spans="1:3" x14ac:dyDescent="0.2">
      <c r="A390" s="269" t="s">
        <v>1452</v>
      </c>
      <c r="B390" s="163">
        <v>1435057247.6537139</v>
      </c>
      <c r="C390" s="161">
        <v>1435057247.6537139</v>
      </c>
    </row>
    <row r="391" spans="1:3" x14ac:dyDescent="0.2">
      <c r="B391"/>
      <c r="C391"/>
    </row>
    <row r="392" spans="1:3" x14ac:dyDescent="0.2">
      <c r="B392"/>
      <c r="C392"/>
    </row>
    <row r="393" spans="1:3" x14ac:dyDescent="0.2">
      <c r="B393"/>
      <c r="C393"/>
    </row>
    <row r="394" spans="1:3" x14ac:dyDescent="0.2">
      <c r="B394"/>
      <c r="C394"/>
    </row>
    <row r="395" spans="1:3" x14ac:dyDescent="0.2">
      <c r="B395"/>
      <c r="C395"/>
    </row>
    <row r="396" spans="1:3" x14ac:dyDescent="0.2">
      <c r="B396"/>
      <c r="C396"/>
    </row>
    <row r="397" spans="1:3" x14ac:dyDescent="0.2">
      <c r="B397"/>
      <c r="C397"/>
    </row>
    <row r="398" spans="1:3" x14ac:dyDescent="0.2">
      <c r="B398"/>
      <c r="C398"/>
    </row>
    <row r="399" spans="1:3" x14ac:dyDescent="0.2">
      <c r="B399"/>
      <c r="C399"/>
    </row>
    <row r="400" spans="1:3" x14ac:dyDescent="0.2">
      <c r="B400"/>
      <c r="C400"/>
    </row>
    <row r="401" spans="2:3" x14ac:dyDescent="0.2">
      <c r="B401"/>
      <c r="C401"/>
    </row>
    <row r="402" spans="2:3" x14ac:dyDescent="0.2">
      <c r="B402"/>
      <c r="C402"/>
    </row>
    <row r="403" spans="2:3" x14ac:dyDescent="0.2">
      <c r="B403"/>
      <c r="C403"/>
    </row>
    <row r="404" spans="2:3" x14ac:dyDescent="0.2">
      <c r="B404"/>
      <c r="C404"/>
    </row>
    <row r="405" spans="2:3" x14ac:dyDescent="0.2">
      <c r="B405"/>
      <c r="C405"/>
    </row>
    <row r="406" spans="2:3" x14ac:dyDescent="0.2">
      <c r="B406"/>
      <c r="C406"/>
    </row>
    <row r="407" spans="2:3" x14ac:dyDescent="0.2">
      <c r="B407"/>
      <c r="C407"/>
    </row>
    <row r="408" spans="2:3" x14ac:dyDescent="0.2">
      <c r="B408"/>
      <c r="C408"/>
    </row>
    <row r="409" spans="2:3" x14ac:dyDescent="0.2">
      <c r="B409"/>
      <c r="C409"/>
    </row>
    <row r="410" spans="2:3" x14ac:dyDescent="0.2">
      <c r="B410"/>
      <c r="C410"/>
    </row>
    <row r="411" spans="2:3" x14ac:dyDescent="0.2">
      <c r="B411"/>
      <c r="C411"/>
    </row>
    <row r="412" spans="2:3" x14ac:dyDescent="0.2">
      <c r="B412"/>
      <c r="C412"/>
    </row>
    <row r="413" spans="2:3" x14ac:dyDescent="0.2">
      <c r="B413"/>
      <c r="C413"/>
    </row>
    <row r="414" spans="2:3" x14ac:dyDescent="0.2">
      <c r="B414"/>
      <c r="C414"/>
    </row>
    <row r="415" spans="2:3" x14ac:dyDescent="0.2">
      <c r="B415"/>
      <c r="C415"/>
    </row>
    <row r="416" spans="2:3" x14ac:dyDescent="0.2">
      <c r="B416"/>
      <c r="C416"/>
    </row>
    <row r="417" spans="2:3" x14ac:dyDescent="0.2">
      <c r="B417"/>
      <c r="C417"/>
    </row>
    <row r="418" spans="2:3" x14ac:dyDescent="0.2">
      <c r="B418"/>
      <c r="C418"/>
    </row>
    <row r="419" spans="2:3" x14ac:dyDescent="0.2">
      <c r="B419"/>
      <c r="C419"/>
    </row>
    <row r="420" spans="2:3" x14ac:dyDescent="0.2">
      <c r="B420"/>
      <c r="C420"/>
    </row>
    <row r="421" spans="2:3" x14ac:dyDescent="0.2">
      <c r="B421"/>
      <c r="C421"/>
    </row>
    <row r="422" spans="2:3" x14ac:dyDescent="0.2">
      <c r="B422"/>
      <c r="C422"/>
    </row>
    <row r="423" spans="2:3" x14ac:dyDescent="0.2">
      <c r="B423"/>
      <c r="C423"/>
    </row>
    <row r="424" spans="2:3" x14ac:dyDescent="0.2">
      <c r="B424"/>
      <c r="C424"/>
    </row>
    <row r="425" spans="2:3" x14ac:dyDescent="0.2">
      <c r="B425"/>
      <c r="C425"/>
    </row>
    <row r="426" spans="2:3" x14ac:dyDescent="0.2">
      <c r="B426"/>
      <c r="C426"/>
    </row>
    <row r="427" spans="2:3" x14ac:dyDescent="0.2">
      <c r="B427"/>
      <c r="C427"/>
    </row>
    <row r="428" spans="2:3" x14ac:dyDescent="0.2">
      <c r="B428"/>
      <c r="C428"/>
    </row>
    <row r="429" spans="2:3" x14ac:dyDescent="0.2">
      <c r="B429"/>
      <c r="C429"/>
    </row>
    <row r="430" spans="2:3" x14ac:dyDescent="0.2">
      <c r="B430"/>
      <c r="C430"/>
    </row>
    <row r="431" spans="2:3" x14ac:dyDescent="0.2">
      <c r="B431"/>
      <c r="C431"/>
    </row>
    <row r="432" spans="2:3" x14ac:dyDescent="0.2">
      <c r="B432"/>
      <c r="C432"/>
    </row>
    <row r="433" spans="1:3" x14ac:dyDescent="0.2">
      <c r="B433"/>
      <c r="C433"/>
    </row>
    <row r="434" spans="1:3" x14ac:dyDescent="0.2">
      <c r="B434"/>
      <c r="C434"/>
    </row>
    <row r="435" spans="1:3" x14ac:dyDescent="0.2">
      <c r="B435"/>
      <c r="C435"/>
    </row>
    <row r="436" spans="1:3" x14ac:dyDescent="0.2">
      <c r="B436"/>
      <c r="C436"/>
    </row>
    <row r="437" spans="1:3" x14ac:dyDescent="0.2">
      <c r="B437"/>
      <c r="C437"/>
    </row>
    <row r="438" spans="1:3" x14ac:dyDescent="0.2">
      <c r="B438"/>
      <c r="C438"/>
    </row>
    <row r="439" spans="1:3" x14ac:dyDescent="0.2">
      <c r="B439"/>
      <c r="C439"/>
    </row>
    <row r="440" spans="1:3" x14ac:dyDescent="0.2">
      <c r="B440"/>
      <c r="C440"/>
    </row>
    <row r="441" spans="1:3" x14ac:dyDescent="0.2">
      <c r="B441"/>
      <c r="C441"/>
    </row>
    <row r="442" spans="1:3" x14ac:dyDescent="0.2">
      <c r="B442"/>
      <c r="C442"/>
    </row>
    <row r="443" spans="1:3" x14ac:dyDescent="0.2">
      <c r="B443"/>
      <c r="C443"/>
    </row>
    <row r="444" spans="1:3" x14ac:dyDescent="0.2">
      <c r="B444"/>
      <c r="C444"/>
    </row>
    <row r="445" spans="1:3" x14ac:dyDescent="0.2">
      <c r="B445"/>
      <c r="C445"/>
    </row>
    <row r="446" spans="1:3" s="277" customFormat="1" x14ac:dyDescent="0.2">
      <c r="A446"/>
      <c r="B446"/>
      <c r="C446"/>
    </row>
    <row r="447" spans="1:3" x14ac:dyDescent="0.2">
      <c r="B447"/>
      <c r="C447"/>
    </row>
    <row r="448" spans="1:3" x14ac:dyDescent="0.2">
      <c r="B448"/>
      <c r="C448"/>
    </row>
    <row r="449" spans="2:3" x14ac:dyDescent="0.2">
      <c r="B449"/>
      <c r="C449"/>
    </row>
    <row r="450" spans="2:3" x14ac:dyDescent="0.2">
      <c r="B450"/>
      <c r="C450"/>
    </row>
    <row r="451" spans="2:3" x14ac:dyDescent="0.2">
      <c r="B451"/>
      <c r="C451"/>
    </row>
    <row r="452" spans="2:3" x14ac:dyDescent="0.2">
      <c r="B452"/>
      <c r="C452"/>
    </row>
    <row r="453" spans="2:3" x14ac:dyDescent="0.2">
      <c r="B453"/>
      <c r="C453"/>
    </row>
    <row r="454" spans="2:3" x14ac:dyDescent="0.2">
      <c r="B454"/>
      <c r="C454"/>
    </row>
    <row r="455" spans="2:3" x14ac:dyDescent="0.2">
      <c r="B455"/>
      <c r="C455"/>
    </row>
    <row r="456" spans="2:3" x14ac:dyDescent="0.2">
      <c r="B456"/>
      <c r="C456"/>
    </row>
    <row r="457" spans="2:3" x14ac:dyDescent="0.2">
      <c r="B457"/>
      <c r="C457"/>
    </row>
    <row r="458" spans="2:3" x14ac:dyDescent="0.2">
      <c r="B458"/>
      <c r="C458"/>
    </row>
    <row r="459" spans="2:3" x14ac:dyDescent="0.2">
      <c r="B459"/>
      <c r="C459"/>
    </row>
    <row r="460" spans="2:3" x14ac:dyDescent="0.2">
      <c r="B460"/>
      <c r="C460"/>
    </row>
    <row r="461" spans="2:3" x14ac:dyDescent="0.2">
      <c r="B461"/>
      <c r="C461"/>
    </row>
    <row r="462" spans="2:3" x14ac:dyDescent="0.2">
      <c r="B462"/>
      <c r="C462"/>
    </row>
    <row r="463" spans="2:3" x14ac:dyDescent="0.2">
      <c r="B463"/>
      <c r="C463"/>
    </row>
    <row r="464" spans="2:3" x14ac:dyDescent="0.2">
      <c r="B464"/>
      <c r="C464"/>
    </row>
    <row r="465" spans="2:3" x14ac:dyDescent="0.2">
      <c r="B465"/>
      <c r="C465"/>
    </row>
    <row r="466" spans="2:3" x14ac:dyDescent="0.2">
      <c r="B466"/>
      <c r="C466"/>
    </row>
    <row r="467" spans="2:3" x14ac:dyDescent="0.2">
      <c r="B467"/>
      <c r="C467"/>
    </row>
    <row r="468" spans="2:3" x14ac:dyDescent="0.2">
      <c r="B468"/>
      <c r="C468"/>
    </row>
    <row r="469" spans="2:3" x14ac:dyDescent="0.2">
      <c r="B469"/>
      <c r="C469"/>
    </row>
    <row r="470" spans="2:3" x14ac:dyDescent="0.2">
      <c r="B470"/>
      <c r="C470"/>
    </row>
    <row r="471" spans="2:3" x14ac:dyDescent="0.2">
      <c r="B471"/>
      <c r="C471"/>
    </row>
    <row r="472" spans="2:3" x14ac:dyDescent="0.2">
      <c r="B472"/>
      <c r="C472"/>
    </row>
    <row r="473" spans="2:3" x14ac:dyDescent="0.2">
      <c r="B473"/>
      <c r="C473"/>
    </row>
    <row r="474" spans="2:3" x14ac:dyDescent="0.2">
      <c r="B474"/>
      <c r="C474"/>
    </row>
    <row r="475" spans="2:3" x14ac:dyDescent="0.2">
      <c r="B475"/>
      <c r="C475"/>
    </row>
    <row r="476" spans="2:3" x14ac:dyDescent="0.2">
      <c r="B476"/>
      <c r="C476"/>
    </row>
    <row r="477" spans="2:3" x14ac:dyDescent="0.2">
      <c r="B477"/>
      <c r="C477"/>
    </row>
    <row r="478" spans="2:3" x14ac:dyDescent="0.2">
      <c r="B478"/>
      <c r="C478"/>
    </row>
    <row r="479" spans="2:3" x14ac:dyDescent="0.2">
      <c r="B479"/>
      <c r="C479"/>
    </row>
    <row r="480" spans="2:3" x14ac:dyDescent="0.2">
      <c r="B480"/>
      <c r="C480"/>
    </row>
    <row r="481" spans="2:3" x14ac:dyDescent="0.2">
      <c r="B481"/>
      <c r="C481"/>
    </row>
    <row r="482" spans="2:3" x14ac:dyDescent="0.2">
      <c r="B482"/>
      <c r="C482"/>
    </row>
    <row r="483" spans="2:3" x14ac:dyDescent="0.2">
      <c r="B483"/>
      <c r="C483"/>
    </row>
    <row r="484" spans="2:3" x14ac:dyDescent="0.2">
      <c r="B484"/>
      <c r="C484"/>
    </row>
    <row r="485" spans="2:3" x14ac:dyDescent="0.2">
      <c r="B485"/>
      <c r="C485"/>
    </row>
    <row r="486" spans="2:3" x14ac:dyDescent="0.2">
      <c r="B486"/>
      <c r="C486"/>
    </row>
    <row r="487" spans="2:3" x14ac:dyDescent="0.2">
      <c r="B487"/>
      <c r="C487"/>
    </row>
    <row r="488" spans="2:3" x14ac:dyDescent="0.2">
      <c r="B488"/>
      <c r="C488"/>
    </row>
    <row r="489" spans="2:3" x14ac:dyDescent="0.2">
      <c r="B489"/>
      <c r="C489"/>
    </row>
    <row r="490" spans="2:3" x14ac:dyDescent="0.2">
      <c r="B490"/>
      <c r="C490"/>
    </row>
    <row r="491" spans="2:3" x14ac:dyDescent="0.2">
      <c r="B491"/>
      <c r="C491"/>
    </row>
    <row r="492" spans="2:3" x14ac:dyDescent="0.2">
      <c r="B492"/>
      <c r="C492"/>
    </row>
    <row r="493" spans="2:3" x14ac:dyDescent="0.2">
      <c r="B493"/>
      <c r="C493"/>
    </row>
    <row r="494" spans="2:3" x14ac:dyDescent="0.2">
      <c r="B494"/>
      <c r="C494"/>
    </row>
    <row r="495" spans="2:3" x14ac:dyDescent="0.2">
      <c r="B495"/>
      <c r="C495"/>
    </row>
    <row r="496" spans="2:3" x14ac:dyDescent="0.2">
      <c r="B496"/>
      <c r="C496"/>
    </row>
    <row r="497" spans="2:3" x14ac:dyDescent="0.2">
      <c r="B497"/>
      <c r="C497"/>
    </row>
    <row r="498" spans="2:3" x14ac:dyDescent="0.2">
      <c r="B498"/>
      <c r="C498"/>
    </row>
    <row r="499" spans="2:3" x14ac:dyDescent="0.2">
      <c r="B499"/>
      <c r="C499"/>
    </row>
    <row r="500" spans="2:3" x14ac:dyDescent="0.2">
      <c r="B500"/>
      <c r="C500"/>
    </row>
    <row r="501" spans="2:3" x14ac:dyDescent="0.2">
      <c r="B501"/>
      <c r="C501"/>
    </row>
    <row r="502" spans="2:3" x14ac:dyDescent="0.2">
      <c r="B502"/>
      <c r="C502"/>
    </row>
    <row r="503" spans="2:3" x14ac:dyDescent="0.2">
      <c r="B503"/>
      <c r="C503"/>
    </row>
    <row r="504" spans="2:3" x14ac:dyDescent="0.2">
      <c r="B504"/>
      <c r="C504"/>
    </row>
    <row r="505" spans="2:3" x14ac:dyDescent="0.2">
      <c r="B505"/>
      <c r="C505"/>
    </row>
    <row r="506" spans="2:3" x14ac:dyDescent="0.2">
      <c r="B506"/>
      <c r="C506"/>
    </row>
    <row r="507" spans="2:3" x14ac:dyDescent="0.2">
      <c r="B507"/>
      <c r="C507"/>
    </row>
    <row r="508" spans="2:3" x14ac:dyDescent="0.2">
      <c r="B508"/>
      <c r="C508"/>
    </row>
    <row r="509" spans="2:3" x14ac:dyDescent="0.2">
      <c r="B509"/>
      <c r="C509"/>
    </row>
    <row r="510" spans="2:3" x14ac:dyDescent="0.2">
      <c r="B510"/>
      <c r="C510"/>
    </row>
    <row r="511" spans="2:3" x14ac:dyDescent="0.2">
      <c r="B511"/>
      <c r="C511"/>
    </row>
    <row r="512" spans="2:3" x14ac:dyDescent="0.2">
      <c r="B512"/>
      <c r="C512"/>
    </row>
    <row r="513" spans="2:3" x14ac:dyDescent="0.2">
      <c r="B513"/>
      <c r="C513"/>
    </row>
    <row r="514" spans="2:3" x14ac:dyDescent="0.2">
      <c r="B514"/>
      <c r="C514"/>
    </row>
    <row r="515" spans="2:3" x14ac:dyDescent="0.2">
      <c r="B515"/>
      <c r="C515"/>
    </row>
    <row r="516" spans="2:3" x14ac:dyDescent="0.2">
      <c r="B516"/>
      <c r="C516"/>
    </row>
    <row r="517" spans="2:3" x14ac:dyDescent="0.2">
      <c r="B517"/>
      <c r="C517"/>
    </row>
    <row r="518" spans="2:3" x14ac:dyDescent="0.2">
      <c r="B518"/>
      <c r="C518"/>
    </row>
    <row r="519" spans="2:3" x14ac:dyDescent="0.2">
      <c r="B519"/>
      <c r="C519"/>
    </row>
    <row r="520" spans="2:3" x14ac:dyDescent="0.2">
      <c r="B520"/>
      <c r="C520"/>
    </row>
    <row r="521" spans="2:3" x14ac:dyDescent="0.2">
      <c r="B521"/>
      <c r="C521"/>
    </row>
    <row r="522" spans="2:3" x14ac:dyDescent="0.2">
      <c r="B522"/>
      <c r="C522"/>
    </row>
    <row r="523" spans="2:3" x14ac:dyDescent="0.2">
      <c r="B523"/>
      <c r="C523"/>
    </row>
    <row r="524" spans="2:3" x14ac:dyDescent="0.2">
      <c r="B524"/>
      <c r="C524"/>
    </row>
    <row r="525" spans="2:3" x14ac:dyDescent="0.2">
      <c r="B525"/>
      <c r="C525"/>
    </row>
    <row r="526" spans="2:3" x14ac:dyDescent="0.2">
      <c r="B526"/>
      <c r="C526"/>
    </row>
    <row r="527" spans="2:3" x14ac:dyDescent="0.2">
      <c r="B527"/>
      <c r="C527"/>
    </row>
    <row r="528" spans="2:3" x14ac:dyDescent="0.2">
      <c r="B528"/>
      <c r="C528"/>
    </row>
    <row r="529" spans="1:3" x14ac:dyDescent="0.2">
      <c r="B529"/>
      <c r="C529"/>
    </row>
    <row r="530" spans="1:3" x14ac:dyDescent="0.2">
      <c r="B530"/>
      <c r="C530"/>
    </row>
    <row r="531" spans="1:3" x14ac:dyDescent="0.2">
      <c r="B531"/>
      <c r="C531"/>
    </row>
    <row r="532" spans="1:3" x14ac:dyDescent="0.2">
      <c r="B532"/>
      <c r="C532"/>
    </row>
    <row r="533" spans="1:3" x14ac:dyDescent="0.2">
      <c r="B533"/>
      <c r="C533"/>
    </row>
    <row r="534" spans="1:3" x14ac:dyDescent="0.2">
      <c r="B534"/>
      <c r="C534"/>
    </row>
    <row r="535" spans="1:3" x14ac:dyDescent="0.2">
      <c r="B535"/>
      <c r="C535"/>
    </row>
    <row r="536" spans="1:3" x14ac:dyDescent="0.2">
      <c r="B536"/>
      <c r="C536"/>
    </row>
    <row r="537" spans="1:3" x14ac:dyDescent="0.2">
      <c r="B537"/>
      <c r="C537"/>
    </row>
    <row r="538" spans="1:3" x14ac:dyDescent="0.2">
      <c r="B538"/>
      <c r="C538"/>
    </row>
    <row r="539" spans="1:3" s="277" customFormat="1" x14ac:dyDescent="0.2">
      <c r="A539"/>
      <c r="B539"/>
      <c r="C539"/>
    </row>
    <row r="540" spans="1:3" x14ac:dyDescent="0.2">
      <c r="B540"/>
      <c r="C540"/>
    </row>
    <row r="541" spans="1:3" x14ac:dyDescent="0.2">
      <c r="B541"/>
      <c r="C541"/>
    </row>
    <row r="542" spans="1:3" x14ac:dyDescent="0.2">
      <c r="B542"/>
      <c r="C542"/>
    </row>
    <row r="543" spans="1:3" x14ac:dyDescent="0.2">
      <c r="B543"/>
      <c r="C543"/>
    </row>
    <row r="544" spans="1:3" x14ac:dyDescent="0.2">
      <c r="B544"/>
      <c r="C544"/>
    </row>
    <row r="545" spans="2:3" x14ac:dyDescent="0.2">
      <c r="B545"/>
      <c r="C545"/>
    </row>
    <row r="546" spans="2:3" x14ac:dyDescent="0.2">
      <c r="B546"/>
      <c r="C546"/>
    </row>
    <row r="547" spans="2:3" x14ac:dyDescent="0.2">
      <c r="B547"/>
      <c r="C547"/>
    </row>
    <row r="548" spans="2:3" x14ac:dyDescent="0.2">
      <c r="B548"/>
      <c r="C548"/>
    </row>
    <row r="549" spans="2:3" x14ac:dyDescent="0.2">
      <c r="B549"/>
      <c r="C549"/>
    </row>
    <row r="550" spans="2:3" x14ac:dyDescent="0.2">
      <c r="B550"/>
      <c r="C550"/>
    </row>
    <row r="551" spans="2:3" x14ac:dyDescent="0.2">
      <c r="B551"/>
      <c r="C551"/>
    </row>
    <row r="552" spans="2:3" x14ac:dyDescent="0.2">
      <c r="B552"/>
      <c r="C552"/>
    </row>
    <row r="553" spans="2:3" x14ac:dyDescent="0.2">
      <c r="B553"/>
      <c r="C553"/>
    </row>
    <row r="554" spans="2:3" x14ac:dyDescent="0.2">
      <c r="B554"/>
      <c r="C554"/>
    </row>
    <row r="555" spans="2:3" x14ac:dyDescent="0.2">
      <c r="B555"/>
      <c r="C555"/>
    </row>
    <row r="556" spans="2:3" x14ac:dyDescent="0.2">
      <c r="B556"/>
      <c r="C556"/>
    </row>
    <row r="557" spans="2:3" x14ac:dyDescent="0.2">
      <c r="B557"/>
      <c r="C557"/>
    </row>
    <row r="558" spans="2:3" x14ac:dyDescent="0.2">
      <c r="B558"/>
      <c r="C558"/>
    </row>
    <row r="559" spans="2:3" x14ac:dyDescent="0.2">
      <c r="B559"/>
      <c r="C559"/>
    </row>
    <row r="560" spans="2:3" x14ac:dyDescent="0.2">
      <c r="B560"/>
      <c r="C560"/>
    </row>
    <row r="561" spans="2:3" x14ac:dyDescent="0.2">
      <c r="B561"/>
      <c r="C561"/>
    </row>
    <row r="562" spans="2:3" x14ac:dyDescent="0.2">
      <c r="B562"/>
      <c r="C562"/>
    </row>
    <row r="563" spans="2:3" x14ac:dyDescent="0.2">
      <c r="B563"/>
      <c r="C563"/>
    </row>
    <row r="564" spans="2:3" x14ac:dyDescent="0.2">
      <c r="B564"/>
      <c r="C564"/>
    </row>
    <row r="565" spans="2:3" x14ac:dyDescent="0.2">
      <c r="B565"/>
      <c r="C565"/>
    </row>
    <row r="566" spans="2:3" x14ac:dyDescent="0.2">
      <c r="B566"/>
      <c r="C566"/>
    </row>
    <row r="567" spans="2:3" x14ac:dyDescent="0.2">
      <c r="B567"/>
      <c r="C567"/>
    </row>
    <row r="568" spans="2:3" x14ac:dyDescent="0.2">
      <c r="B568"/>
      <c r="C568"/>
    </row>
    <row r="569" spans="2:3" x14ac:dyDescent="0.2">
      <c r="B569"/>
      <c r="C569"/>
    </row>
    <row r="570" spans="2:3" x14ac:dyDescent="0.2">
      <c r="B570"/>
      <c r="C570"/>
    </row>
    <row r="571" spans="2:3" x14ac:dyDescent="0.2">
      <c r="B571"/>
      <c r="C571"/>
    </row>
    <row r="572" spans="2:3" x14ac:dyDescent="0.2">
      <c r="B572"/>
      <c r="C572"/>
    </row>
    <row r="573" spans="2:3" x14ac:dyDescent="0.2">
      <c r="B573"/>
      <c r="C573"/>
    </row>
    <row r="574" spans="2:3" x14ac:dyDescent="0.2">
      <c r="B574"/>
      <c r="C574"/>
    </row>
    <row r="575" spans="2:3" x14ac:dyDescent="0.2">
      <c r="B575"/>
      <c r="C575"/>
    </row>
    <row r="576" spans="2:3" x14ac:dyDescent="0.2">
      <c r="B576"/>
      <c r="C576"/>
    </row>
    <row r="577" spans="2:3" x14ac:dyDescent="0.2">
      <c r="B577"/>
      <c r="C577"/>
    </row>
    <row r="578" spans="2:3" x14ac:dyDescent="0.2">
      <c r="B578"/>
      <c r="C578"/>
    </row>
    <row r="579" spans="2:3" x14ac:dyDescent="0.2">
      <c r="B579"/>
      <c r="C579"/>
    </row>
    <row r="580" spans="2:3" x14ac:dyDescent="0.2">
      <c r="B580"/>
      <c r="C580"/>
    </row>
    <row r="581" spans="2:3" x14ac:dyDescent="0.2">
      <c r="B581"/>
      <c r="C581"/>
    </row>
    <row r="582" spans="2:3" x14ac:dyDescent="0.2">
      <c r="B582"/>
      <c r="C582"/>
    </row>
    <row r="583" spans="2:3" x14ac:dyDescent="0.2">
      <c r="B583"/>
      <c r="C583"/>
    </row>
    <row r="584" spans="2:3" x14ac:dyDescent="0.2">
      <c r="B584"/>
      <c r="C584"/>
    </row>
    <row r="585" spans="2:3" x14ac:dyDescent="0.2">
      <c r="B585"/>
      <c r="C585"/>
    </row>
    <row r="586" spans="2:3" x14ac:dyDescent="0.2">
      <c r="B586"/>
      <c r="C586"/>
    </row>
    <row r="587" spans="2:3" x14ac:dyDescent="0.2">
      <c r="B587"/>
      <c r="C587"/>
    </row>
    <row r="588" spans="2:3" x14ac:dyDescent="0.2">
      <c r="B588"/>
      <c r="C588"/>
    </row>
    <row r="589" spans="2:3" x14ac:dyDescent="0.2">
      <c r="B589"/>
      <c r="C589"/>
    </row>
    <row r="590" spans="2:3" x14ac:dyDescent="0.2">
      <c r="B590"/>
      <c r="C590"/>
    </row>
    <row r="591" spans="2:3" x14ac:dyDescent="0.2">
      <c r="B591"/>
      <c r="C591"/>
    </row>
    <row r="592" spans="2:3" x14ac:dyDescent="0.2">
      <c r="B592"/>
      <c r="C592"/>
    </row>
    <row r="593" spans="2:3" x14ac:dyDescent="0.2">
      <c r="B593"/>
      <c r="C593"/>
    </row>
    <row r="594" spans="2:3" x14ac:dyDescent="0.2">
      <c r="B594"/>
      <c r="C594"/>
    </row>
    <row r="595" spans="2:3" x14ac:dyDescent="0.2">
      <c r="B595"/>
      <c r="C595"/>
    </row>
    <row r="596" spans="2:3" x14ac:dyDescent="0.2">
      <c r="B596"/>
      <c r="C596"/>
    </row>
    <row r="597" spans="2:3" x14ac:dyDescent="0.2">
      <c r="B597"/>
      <c r="C597"/>
    </row>
    <row r="598" spans="2:3" x14ac:dyDescent="0.2">
      <c r="B598"/>
      <c r="C598"/>
    </row>
    <row r="599" spans="2:3" x14ac:dyDescent="0.2">
      <c r="B599"/>
      <c r="C599"/>
    </row>
    <row r="600" spans="2:3" x14ac:dyDescent="0.2">
      <c r="B600"/>
      <c r="C600"/>
    </row>
    <row r="601" spans="2:3" x14ac:dyDescent="0.2">
      <c r="B601"/>
      <c r="C601"/>
    </row>
    <row r="602" spans="2:3" x14ac:dyDescent="0.2">
      <c r="B602"/>
      <c r="C602"/>
    </row>
    <row r="603" spans="2:3" x14ac:dyDescent="0.2">
      <c r="B603"/>
      <c r="C603"/>
    </row>
    <row r="604" spans="2:3" x14ac:dyDescent="0.2">
      <c r="B604"/>
      <c r="C604"/>
    </row>
    <row r="605" spans="2:3" x14ac:dyDescent="0.2">
      <c r="B605"/>
      <c r="C605"/>
    </row>
    <row r="606" spans="2:3" x14ac:dyDescent="0.2">
      <c r="B606"/>
      <c r="C606"/>
    </row>
    <row r="607" spans="2:3" x14ac:dyDescent="0.2">
      <c r="B607"/>
      <c r="C607"/>
    </row>
    <row r="608" spans="2:3" x14ac:dyDescent="0.2">
      <c r="B608"/>
      <c r="C608"/>
    </row>
    <row r="609" spans="2:3" x14ac:dyDescent="0.2">
      <c r="B609"/>
      <c r="C609"/>
    </row>
    <row r="610" spans="2:3" x14ac:dyDescent="0.2">
      <c r="B610"/>
      <c r="C610"/>
    </row>
    <row r="611" spans="2:3" x14ac:dyDescent="0.2">
      <c r="B611"/>
      <c r="C611"/>
    </row>
    <row r="612" spans="2:3" x14ac:dyDescent="0.2">
      <c r="B612"/>
      <c r="C612"/>
    </row>
    <row r="613" spans="2:3" x14ac:dyDescent="0.2">
      <c r="B613"/>
      <c r="C613"/>
    </row>
    <row r="614" spans="2:3" x14ac:dyDescent="0.2">
      <c r="B614"/>
      <c r="C614"/>
    </row>
    <row r="615" spans="2:3" x14ac:dyDescent="0.2">
      <c r="B615"/>
      <c r="C615"/>
    </row>
    <row r="616" spans="2:3" x14ac:dyDescent="0.2">
      <c r="B616"/>
      <c r="C616"/>
    </row>
    <row r="617" spans="2:3" x14ac:dyDescent="0.2">
      <c r="B617"/>
      <c r="C617"/>
    </row>
    <row r="618" spans="2:3" x14ac:dyDescent="0.2">
      <c r="B618"/>
      <c r="C618"/>
    </row>
    <row r="619" spans="2:3" x14ac:dyDescent="0.2">
      <c r="B619"/>
      <c r="C619"/>
    </row>
    <row r="620" spans="2:3" x14ac:dyDescent="0.2">
      <c r="B620"/>
      <c r="C620"/>
    </row>
    <row r="621" spans="2:3" x14ac:dyDescent="0.2">
      <c r="B621"/>
      <c r="C621"/>
    </row>
    <row r="622" spans="2:3" x14ac:dyDescent="0.2">
      <c r="B622"/>
      <c r="C622"/>
    </row>
    <row r="623" spans="2:3" x14ac:dyDescent="0.2">
      <c r="B623"/>
      <c r="C623"/>
    </row>
    <row r="624" spans="2:3" x14ac:dyDescent="0.2">
      <c r="B624"/>
      <c r="C624"/>
    </row>
    <row r="625" spans="2:3" x14ac:dyDescent="0.2">
      <c r="B625"/>
      <c r="C625"/>
    </row>
    <row r="626" spans="2:3" x14ac:dyDescent="0.2">
      <c r="B626"/>
      <c r="C626"/>
    </row>
    <row r="627" spans="2:3" x14ac:dyDescent="0.2">
      <c r="B627"/>
      <c r="C627"/>
    </row>
    <row r="628" spans="2:3" x14ac:dyDescent="0.2">
      <c r="B628"/>
      <c r="C628"/>
    </row>
    <row r="629" spans="2:3" x14ac:dyDescent="0.2">
      <c r="B629"/>
      <c r="C629"/>
    </row>
    <row r="630" spans="2:3" x14ac:dyDescent="0.2">
      <c r="B630"/>
      <c r="C630"/>
    </row>
    <row r="631" spans="2:3" x14ac:dyDescent="0.2">
      <c r="B631"/>
      <c r="C631"/>
    </row>
    <row r="632" spans="2:3" x14ac:dyDescent="0.2">
      <c r="B632"/>
      <c r="C632"/>
    </row>
    <row r="633" spans="2:3" x14ac:dyDescent="0.2">
      <c r="B633"/>
      <c r="C633"/>
    </row>
    <row r="634" spans="2:3" x14ac:dyDescent="0.2">
      <c r="B634"/>
      <c r="C634"/>
    </row>
    <row r="635" spans="2:3" x14ac:dyDescent="0.2">
      <c r="B635"/>
      <c r="C635"/>
    </row>
    <row r="636" spans="2:3" x14ac:dyDescent="0.2">
      <c r="B636"/>
      <c r="C636"/>
    </row>
    <row r="637" spans="2:3" x14ac:dyDescent="0.2">
      <c r="B637"/>
      <c r="C637"/>
    </row>
    <row r="638" spans="2:3" x14ac:dyDescent="0.2">
      <c r="B638"/>
      <c r="C638"/>
    </row>
    <row r="639" spans="2:3" x14ac:dyDescent="0.2">
      <c r="B639"/>
      <c r="C639"/>
    </row>
    <row r="640" spans="2:3" x14ac:dyDescent="0.2">
      <c r="B640"/>
      <c r="C640"/>
    </row>
    <row r="641" spans="2:3" x14ac:dyDescent="0.2">
      <c r="B641"/>
      <c r="C641"/>
    </row>
    <row r="642" spans="2:3" x14ac:dyDescent="0.2">
      <c r="B642"/>
      <c r="C642"/>
    </row>
    <row r="643" spans="2:3" x14ac:dyDescent="0.2">
      <c r="B643"/>
      <c r="C643"/>
    </row>
    <row r="644" spans="2:3" x14ac:dyDescent="0.2">
      <c r="B644"/>
      <c r="C644"/>
    </row>
    <row r="645" spans="2:3" x14ac:dyDescent="0.2">
      <c r="B645"/>
      <c r="C645"/>
    </row>
    <row r="646" spans="2:3" x14ac:dyDescent="0.2">
      <c r="B646"/>
      <c r="C646"/>
    </row>
    <row r="647" spans="2:3" x14ac:dyDescent="0.2">
      <c r="B647"/>
      <c r="C647"/>
    </row>
    <row r="648" spans="2:3" x14ac:dyDescent="0.2">
      <c r="B648"/>
      <c r="C648"/>
    </row>
    <row r="649" spans="2:3" x14ac:dyDescent="0.2">
      <c r="B649"/>
      <c r="C649"/>
    </row>
    <row r="650" spans="2:3" x14ac:dyDescent="0.2">
      <c r="B650"/>
      <c r="C650"/>
    </row>
    <row r="651" spans="2:3" x14ac:dyDescent="0.2">
      <c r="B651"/>
      <c r="C651"/>
    </row>
    <row r="652" spans="2:3" x14ac:dyDescent="0.2">
      <c r="B652"/>
      <c r="C652"/>
    </row>
    <row r="653" spans="2:3" x14ac:dyDescent="0.2">
      <c r="B653"/>
      <c r="C653"/>
    </row>
    <row r="654" spans="2:3" x14ac:dyDescent="0.2">
      <c r="B654"/>
      <c r="C654"/>
    </row>
    <row r="655" spans="2:3" x14ac:dyDescent="0.2">
      <c r="B655"/>
      <c r="C655"/>
    </row>
    <row r="656" spans="2:3" x14ac:dyDescent="0.2">
      <c r="B656"/>
      <c r="C656"/>
    </row>
    <row r="657" spans="2:3" x14ac:dyDescent="0.2">
      <c r="B657"/>
      <c r="C657"/>
    </row>
    <row r="658" spans="2:3" x14ac:dyDescent="0.2">
      <c r="B658"/>
      <c r="C658"/>
    </row>
    <row r="659" spans="2:3" x14ac:dyDescent="0.2">
      <c r="B659"/>
      <c r="C659"/>
    </row>
    <row r="660" spans="2:3" x14ac:dyDescent="0.2">
      <c r="B660"/>
      <c r="C660"/>
    </row>
    <row r="661" spans="2:3" x14ac:dyDescent="0.2">
      <c r="B661"/>
      <c r="C661"/>
    </row>
    <row r="662" spans="2:3" x14ac:dyDescent="0.2">
      <c r="B662"/>
      <c r="C662"/>
    </row>
    <row r="663" spans="2:3" x14ac:dyDescent="0.2">
      <c r="B663"/>
      <c r="C663"/>
    </row>
    <row r="664" spans="2:3" x14ac:dyDescent="0.2">
      <c r="B664"/>
      <c r="C664"/>
    </row>
    <row r="665" spans="2:3" x14ac:dyDescent="0.2">
      <c r="B665"/>
      <c r="C665"/>
    </row>
    <row r="666" spans="2:3" x14ac:dyDescent="0.2">
      <c r="B666"/>
      <c r="C666"/>
    </row>
    <row r="667" spans="2:3" x14ac:dyDescent="0.2">
      <c r="B667"/>
      <c r="C667"/>
    </row>
    <row r="668" spans="2:3" x14ac:dyDescent="0.2">
      <c r="B668"/>
      <c r="C668"/>
    </row>
    <row r="669" spans="2:3" x14ac:dyDescent="0.2">
      <c r="B669"/>
      <c r="C669"/>
    </row>
    <row r="670" spans="2:3" x14ac:dyDescent="0.2">
      <c r="B670"/>
      <c r="C670"/>
    </row>
    <row r="671" spans="2:3" x14ac:dyDescent="0.2">
      <c r="B671"/>
      <c r="C671"/>
    </row>
    <row r="672" spans="2:3" x14ac:dyDescent="0.2">
      <c r="B672"/>
      <c r="C672"/>
    </row>
    <row r="673" spans="2:3" x14ac:dyDescent="0.2">
      <c r="B673"/>
      <c r="C673"/>
    </row>
    <row r="674" spans="2:3" x14ac:dyDescent="0.2">
      <c r="B674"/>
      <c r="C674"/>
    </row>
    <row r="675" spans="2:3" x14ac:dyDescent="0.2">
      <c r="B675"/>
      <c r="C675"/>
    </row>
    <row r="676" spans="2:3" x14ac:dyDescent="0.2">
      <c r="B676"/>
      <c r="C676"/>
    </row>
    <row r="677" spans="2:3" x14ac:dyDescent="0.2">
      <c r="B677"/>
      <c r="C677"/>
    </row>
    <row r="678" spans="2:3" x14ac:dyDescent="0.2">
      <c r="B678"/>
      <c r="C678"/>
    </row>
    <row r="679" spans="2:3" x14ac:dyDescent="0.2">
      <c r="B679"/>
      <c r="C679"/>
    </row>
    <row r="680" spans="2:3" x14ac:dyDescent="0.2">
      <c r="B680"/>
      <c r="C680"/>
    </row>
    <row r="681" spans="2:3" x14ac:dyDescent="0.2">
      <c r="B681"/>
      <c r="C681"/>
    </row>
    <row r="682" spans="2:3" x14ac:dyDescent="0.2">
      <c r="B682"/>
      <c r="C682"/>
    </row>
    <row r="683" spans="2:3" x14ac:dyDescent="0.2">
      <c r="B683"/>
      <c r="C683"/>
    </row>
    <row r="684" spans="2:3" x14ac:dyDescent="0.2">
      <c r="B684"/>
      <c r="C684"/>
    </row>
    <row r="685" spans="2:3" x14ac:dyDescent="0.2">
      <c r="B685"/>
      <c r="C685"/>
    </row>
    <row r="686" spans="2:3" x14ac:dyDescent="0.2">
      <c r="B686"/>
      <c r="C686"/>
    </row>
    <row r="687" spans="2:3" x14ac:dyDescent="0.2">
      <c r="B687"/>
      <c r="C687"/>
    </row>
    <row r="688" spans="2:3" x14ac:dyDescent="0.2">
      <c r="B688"/>
      <c r="C688"/>
    </row>
    <row r="689" spans="2:3" x14ac:dyDescent="0.2">
      <c r="B689"/>
      <c r="C689"/>
    </row>
    <row r="690" spans="2:3" x14ac:dyDescent="0.2">
      <c r="B690"/>
      <c r="C690"/>
    </row>
    <row r="691" spans="2:3" x14ac:dyDescent="0.2">
      <c r="B691"/>
      <c r="C691"/>
    </row>
    <row r="692" spans="2:3" x14ac:dyDescent="0.2">
      <c r="B692"/>
      <c r="C692"/>
    </row>
    <row r="693" spans="2:3" x14ac:dyDescent="0.2">
      <c r="B693"/>
      <c r="C693"/>
    </row>
    <row r="694" spans="2:3" x14ac:dyDescent="0.2">
      <c r="B694"/>
      <c r="C694"/>
    </row>
    <row r="695" spans="2:3" x14ac:dyDescent="0.2">
      <c r="B695"/>
      <c r="C695"/>
    </row>
    <row r="696" spans="2:3" x14ac:dyDescent="0.2">
      <c r="B696"/>
      <c r="C696"/>
    </row>
    <row r="697" spans="2:3" x14ac:dyDescent="0.2">
      <c r="B697"/>
      <c r="C697"/>
    </row>
    <row r="698" spans="2:3" x14ac:dyDescent="0.2">
      <c r="B698"/>
      <c r="C698"/>
    </row>
    <row r="699" spans="2:3" x14ac:dyDescent="0.2">
      <c r="B699"/>
      <c r="C699"/>
    </row>
    <row r="700" spans="2:3" x14ac:dyDescent="0.2">
      <c r="B700"/>
      <c r="C700"/>
    </row>
    <row r="701" spans="2:3" x14ac:dyDescent="0.2">
      <c r="B701"/>
      <c r="C701"/>
    </row>
    <row r="702" spans="2:3" x14ac:dyDescent="0.2">
      <c r="B702"/>
      <c r="C702"/>
    </row>
    <row r="703" spans="2:3" x14ac:dyDescent="0.2">
      <c r="B703"/>
      <c r="C703"/>
    </row>
    <row r="704" spans="2:3" x14ac:dyDescent="0.2">
      <c r="B704"/>
      <c r="C704"/>
    </row>
    <row r="705" spans="2:3" x14ac:dyDescent="0.2">
      <c r="B705"/>
      <c r="C705"/>
    </row>
    <row r="706" spans="2:3" x14ac:dyDescent="0.2">
      <c r="B706"/>
      <c r="C706"/>
    </row>
    <row r="707" spans="2:3" x14ac:dyDescent="0.2">
      <c r="B707"/>
      <c r="C707"/>
    </row>
    <row r="708" spans="2:3" x14ac:dyDescent="0.2">
      <c r="B708"/>
      <c r="C708"/>
    </row>
    <row r="709" spans="2:3" x14ac:dyDescent="0.2">
      <c r="B709"/>
      <c r="C709"/>
    </row>
    <row r="710" spans="2:3" x14ac:dyDescent="0.2">
      <c r="B710"/>
      <c r="C710"/>
    </row>
    <row r="711" spans="2:3" x14ac:dyDescent="0.2">
      <c r="B711"/>
      <c r="C711"/>
    </row>
    <row r="712" spans="2:3" x14ac:dyDescent="0.2">
      <c r="B712"/>
      <c r="C712"/>
    </row>
    <row r="713" spans="2:3" x14ac:dyDescent="0.2">
      <c r="B713"/>
      <c r="C713"/>
    </row>
    <row r="714" spans="2:3" x14ac:dyDescent="0.2">
      <c r="B714"/>
      <c r="C714"/>
    </row>
    <row r="715" spans="2:3" x14ac:dyDescent="0.2">
      <c r="B715"/>
      <c r="C715"/>
    </row>
    <row r="716" spans="2:3" x14ac:dyDescent="0.2">
      <c r="B716"/>
      <c r="C716"/>
    </row>
    <row r="717" spans="2:3" x14ac:dyDescent="0.2">
      <c r="B717"/>
      <c r="C717"/>
    </row>
    <row r="718" spans="2:3" x14ac:dyDescent="0.2">
      <c r="B718"/>
      <c r="C718"/>
    </row>
    <row r="719" spans="2:3" x14ac:dyDescent="0.2">
      <c r="B719"/>
      <c r="C719"/>
    </row>
    <row r="720" spans="2:3" x14ac:dyDescent="0.2">
      <c r="B720"/>
      <c r="C720"/>
    </row>
    <row r="721" spans="2:3" x14ac:dyDescent="0.2">
      <c r="B721"/>
      <c r="C721"/>
    </row>
    <row r="722" spans="2:3" x14ac:dyDescent="0.2">
      <c r="B722"/>
      <c r="C722"/>
    </row>
    <row r="723" spans="2:3" x14ac:dyDescent="0.2">
      <c r="B723"/>
      <c r="C723"/>
    </row>
    <row r="724" spans="2:3" x14ac:dyDescent="0.2">
      <c r="B724"/>
      <c r="C724"/>
    </row>
    <row r="725" spans="2:3" x14ac:dyDescent="0.2">
      <c r="B725"/>
      <c r="C725"/>
    </row>
    <row r="726" spans="2:3" x14ac:dyDescent="0.2">
      <c r="B726"/>
      <c r="C726"/>
    </row>
    <row r="727" spans="2:3" x14ac:dyDescent="0.2">
      <c r="B727"/>
      <c r="C727"/>
    </row>
    <row r="728" spans="2:3" x14ac:dyDescent="0.2">
      <c r="B728"/>
      <c r="C728"/>
    </row>
    <row r="729" spans="2:3" x14ac:dyDescent="0.2">
      <c r="B729"/>
      <c r="C729"/>
    </row>
    <row r="730" spans="2:3" x14ac:dyDescent="0.2">
      <c r="B730"/>
      <c r="C730"/>
    </row>
    <row r="731" spans="2:3" x14ac:dyDescent="0.2">
      <c r="B731"/>
      <c r="C731"/>
    </row>
    <row r="732" spans="2:3" x14ac:dyDescent="0.2">
      <c r="B732"/>
      <c r="C732"/>
    </row>
    <row r="733" spans="2:3" x14ac:dyDescent="0.2">
      <c r="B733"/>
      <c r="C733"/>
    </row>
    <row r="734" spans="2:3" x14ac:dyDescent="0.2">
      <c r="B734"/>
      <c r="C734"/>
    </row>
    <row r="735" spans="2:3" x14ac:dyDescent="0.2">
      <c r="B735"/>
      <c r="C735"/>
    </row>
    <row r="736" spans="2:3" x14ac:dyDescent="0.2">
      <c r="B736"/>
      <c r="C736"/>
    </row>
    <row r="737" spans="2:3" x14ac:dyDescent="0.2">
      <c r="B737"/>
      <c r="C737"/>
    </row>
    <row r="738" spans="2:3" x14ac:dyDescent="0.2">
      <c r="B738"/>
      <c r="C738"/>
    </row>
    <row r="739" spans="2:3" x14ac:dyDescent="0.2">
      <c r="B739"/>
      <c r="C739"/>
    </row>
    <row r="740" spans="2:3" x14ac:dyDescent="0.2">
      <c r="B740"/>
      <c r="C740"/>
    </row>
    <row r="741" spans="2:3" x14ac:dyDescent="0.2">
      <c r="B741"/>
      <c r="C741"/>
    </row>
    <row r="742" spans="2:3" x14ac:dyDescent="0.2">
      <c r="B742"/>
      <c r="C742"/>
    </row>
    <row r="743" spans="2:3" x14ac:dyDescent="0.2">
      <c r="B743"/>
      <c r="C743"/>
    </row>
    <row r="744" spans="2:3" x14ac:dyDescent="0.2">
      <c r="B744"/>
      <c r="C744"/>
    </row>
    <row r="745" spans="2:3" x14ac:dyDescent="0.2">
      <c r="B745"/>
      <c r="C745"/>
    </row>
    <row r="746" spans="2:3" x14ac:dyDescent="0.2">
      <c r="B746"/>
      <c r="C746"/>
    </row>
    <row r="747" spans="2:3" x14ac:dyDescent="0.2">
      <c r="B747"/>
      <c r="C747"/>
    </row>
    <row r="748" spans="2:3" x14ac:dyDescent="0.2">
      <c r="B748"/>
      <c r="C748"/>
    </row>
    <row r="749" spans="2:3" x14ac:dyDescent="0.2">
      <c r="B749"/>
      <c r="C749"/>
    </row>
    <row r="750" spans="2:3" x14ac:dyDescent="0.2">
      <c r="B750"/>
      <c r="C750"/>
    </row>
    <row r="751" spans="2:3" x14ac:dyDescent="0.2">
      <c r="B751"/>
      <c r="C751"/>
    </row>
    <row r="752" spans="2:3" x14ac:dyDescent="0.2">
      <c r="B752"/>
      <c r="C752"/>
    </row>
    <row r="753" spans="2:3" x14ac:dyDescent="0.2">
      <c r="B753"/>
      <c r="C753"/>
    </row>
    <row r="754" spans="2:3" x14ac:dyDescent="0.2">
      <c r="B754"/>
      <c r="C754"/>
    </row>
    <row r="755" spans="2:3" x14ac:dyDescent="0.2">
      <c r="B755"/>
      <c r="C755"/>
    </row>
    <row r="756" spans="2:3" x14ac:dyDescent="0.2">
      <c r="B756"/>
      <c r="C756"/>
    </row>
    <row r="757" spans="2:3" x14ac:dyDescent="0.2">
      <c r="B757"/>
      <c r="C757"/>
    </row>
    <row r="758" spans="2:3" x14ac:dyDescent="0.2">
      <c r="B758"/>
      <c r="C758"/>
    </row>
    <row r="759" spans="2:3" x14ac:dyDescent="0.2">
      <c r="B759"/>
      <c r="C759"/>
    </row>
    <row r="760" spans="2:3" x14ac:dyDescent="0.2">
      <c r="B760"/>
      <c r="C760"/>
    </row>
    <row r="761" spans="2:3" x14ac:dyDescent="0.2">
      <c r="B761"/>
      <c r="C761"/>
    </row>
    <row r="762" spans="2:3" x14ac:dyDescent="0.2">
      <c r="B762"/>
      <c r="C762"/>
    </row>
    <row r="763" spans="2:3" x14ac:dyDescent="0.2">
      <c r="B763"/>
      <c r="C763"/>
    </row>
    <row r="764" spans="2:3" x14ac:dyDescent="0.2">
      <c r="B764"/>
      <c r="C764"/>
    </row>
    <row r="765" spans="2:3" x14ac:dyDescent="0.2">
      <c r="B765"/>
      <c r="C765"/>
    </row>
    <row r="766" spans="2:3" x14ac:dyDescent="0.2">
      <c r="B766"/>
      <c r="C766"/>
    </row>
    <row r="767" spans="2:3" x14ac:dyDescent="0.2">
      <c r="B767"/>
      <c r="C767"/>
    </row>
    <row r="768" spans="2:3" x14ac:dyDescent="0.2">
      <c r="B768"/>
      <c r="C768"/>
    </row>
    <row r="769" spans="2:3" x14ac:dyDescent="0.2">
      <c r="B769"/>
      <c r="C769"/>
    </row>
    <row r="770" spans="2:3" x14ac:dyDescent="0.2">
      <c r="B770"/>
      <c r="C770"/>
    </row>
    <row r="771" spans="2:3" x14ac:dyDescent="0.2">
      <c r="B771"/>
      <c r="C771"/>
    </row>
    <row r="772" spans="2:3" x14ac:dyDescent="0.2">
      <c r="B772"/>
      <c r="C772"/>
    </row>
    <row r="773" spans="2:3" x14ac:dyDescent="0.2">
      <c r="B773"/>
      <c r="C773"/>
    </row>
    <row r="774" spans="2:3" x14ac:dyDescent="0.2">
      <c r="B774"/>
      <c r="C774"/>
    </row>
    <row r="775" spans="2:3" x14ac:dyDescent="0.2">
      <c r="B775"/>
      <c r="C775"/>
    </row>
    <row r="776" spans="2:3" x14ac:dyDescent="0.2">
      <c r="B776"/>
      <c r="C776"/>
    </row>
    <row r="777" spans="2:3" x14ac:dyDescent="0.2">
      <c r="B777"/>
      <c r="C777"/>
    </row>
    <row r="778" spans="2:3" x14ac:dyDescent="0.2">
      <c r="B778"/>
      <c r="C778"/>
    </row>
    <row r="779" spans="2:3" x14ac:dyDescent="0.2">
      <c r="B779"/>
      <c r="C779"/>
    </row>
    <row r="780" spans="2:3" x14ac:dyDescent="0.2">
      <c r="B780"/>
      <c r="C780"/>
    </row>
    <row r="781" spans="2:3" x14ac:dyDescent="0.2">
      <c r="B781"/>
      <c r="C781"/>
    </row>
    <row r="782" spans="2:3" x14ac:dyDescent="0.2">
      <c r="B782"/>
      <c r="C782"/>
    </row>
    <row r="783" spans="2:3" x14ac:dyDescent="0.2">
      <c r="B783"/>
      <c r="C783"/>
    </row>
    <row r="784" spans="2:3" x14ac:dyDescent="0.2">
      <c r="B784"/>
      <c r="C784"/>
    </row>
    <row r="785" spans="2:3" x14ac:dyDescent="0.2">
      <c r="B785"/>
      <c r="C785"/>
    </row>
    <row r="786" spans="2:3" x14ac:dyDescent="0.2">
      <c r="B786"/>
      <c r="C786"/>
    </row>
    <row r="787" spans="2:3" x14ac:dyDescent="0.2">
      <c r="B787"/>
      <c r="C787"/>
    </row>
    <row r="788" spans="2:3" x14ac:dyDescent="0.2">
      <c r="B788"/>
      <c r="C788"/>
    </row>
    <row r="789" spans="2:3" x14ac:dyDescent="0.2">
      <c r="B789"/>
      <c r="C789"/>
    </row>
    <row r="790" spans="2:3" x14ac:dyDescent="0.2">
      <c r="B790"/>
      <c r="C790"/>
    </row>
    <row r="791" spans="2:3" x14ac:dyDescent="0.2">
      <c r="B791"/>
      <c r="C791"/>
    </row>
    <row r="792" spans="2:3" x14ac:dyDescent="0.2">
      <c r="B792"/>
      <c r="C792"/>
    </row>
    <row r="793" spans="2:3" x14ac:dyDescent="0.2">
      <c r="B793"/>
      <c r="C793"/>
    </row>
    <row r="794" spans="2:3" x14ac:dyDescent="0.2">
      <c r="B794"/>
      <c r="C794"/>
    </row>
    <row r="795" spans="2:3" x14ac:dyDescent="0.2">
      <c r="B795"/>
      <c r="C795"/>
    </row>
    <row r="796" spans="2:3" x14ac:dyDescent="0.2">
      <c r="B796"/>
      <c r="C796"/>
    </row>
    <row r="797" spans="2:3" x14ac:dyDescent="0.2">
      <c r="B797"/>
      <c r="C797"/>
    </row>
    <row r="798" spans="2:3" x14ac:dyDescent="0.2">
      <c r="B798"/>
      <c r="C798"/>
    </row>
    <row r="799" spans="2:3" x14ac:dyDescent="0.2">
      <c r="B799"/>
      <c r="C799"/>
    </row>
    <row r="800" spans="2:3" x14ac:dyDescent="0.2">
      <c r="B800"/>
      <c r="C800"/>
    </row>
    <row r="801" spans="2:3" x14ac:dyDescent="0.2">
      <c r="B801"/>
      <c r="C801"/>
    </row>
    <row r="802" spans="2:3" x14ac:dyDescent="0.2">
      <c r="B802"/>
      <c r="C802"/>
    </row>
    <row r="803" spans="2:3" x14ac:dyDescent="0.2">
      <c r="B803"/>
      <c r="C803"/>
    </row>
    <row r="804" spans="2:3" x14ac:dyDescent="0.2">
      <c r="B804"/>
      <c r="C804"/>
    </row>
    <row r="805" spans="2:3" x14ac:dyDescent="0.2">
      <c r="B805"/>
      <c r="C805"/>
    </row>
    <row r="806" spans="2:3" x14ac:dyDescent="0.2">
      <c r="B806"/>
      <c r="C806"/>
    </row>
    <row r="807" spans="2:3" x14ac:dyDescent="0.2">
      <c r="B807"/>
      <c r="C807"/>
    </row>
    <row r="808" spans="2:3" x14ac:dyDescent="0.2">
      <c r="B808"/>
      <c r="C808"/>
    </row>
    <row r="809" spans="2:3" x14ac:dyDescent="0.2">
      <c r="B809"/>
      <c r="C809"/>
    </row>
    <row r="810" spans="2:3" x14ac:dyDescent="0.2">
      <c r="B810"/>
      <c r="C810"/>
    </row>
    <row r="811" spans="2:3" x14ac:dyDescent="0.2">
      <c r="B811"/>
      <c r="C811"/>
    </row>
    <row r="812" spans="2:3" x14ac:dyDescent="0.2">
      <c r="B812"/>
      <c r="C812"/>
    </row>
    <row r="813" spans="2:3" x14ac:dyDescent="0.2">
      <c r="B813"/>
      <c r="C813"/>
    </row>
    <row r="814" spans="2:3" x14ac:dyDescent="0.2">
      <c r="B814"/>
      <c r="C814"/>
    </row>
    <row r="815" spans="2:3" x14ac:dyDescent="0.2">
      <c r="B815"/>
      <c r="C815"/>
    </row>
    <row r="816" spans="2:3" x14ac:dyDescent="0.2">
      <c r="B816"/>
      <c r="C816"/>
    </row>
    <row r="817" spans="2:3" x14ac:dyDescent="0.2">
      <c r="B817"/>
      <c r="C817"/>
    </row>
    <row r="818" spans="2:3" x14ac:dyDescent="0.2">
      <c r="B818"/>
      <c r="C818"/>
    </row>
    <row r="819" spans="2:3" x14ac:dyDescent="0.2">
      <c r="B819"/>
      <c r="C819"/>
    </row>
    <row r="820" spans="2:3" x14ac:dyDescent="0.2">
      <c r="B820"/>
      <c r="C820"/>
    </row>
    <row r="821" spans="2:3" x14ac:dyDescent="0.2">
      <c r="B821"/>
      <c r="C821"/>
    </row>
    <row r="822" spans="2:3" x14ac:dyDescent="0.2">
      <c r="B822"/>
      <c r="C822"/>
    </row>
    <row r="823" spans="2:3" x14ac:dyDescent="0.2">
      <c r="B823"/>
      <c r="C823"/>
    </row>
    <row r="824" spans="2:3" x14ac:dyDescent="0.2">
      <c r="B824"/>
      <c r="C824"/>
    </row>
    <row r="825" spans="2:3" x14ac:dyDescent="0.2">
      <c r="B825"/>
      <c r="C825"/>
    </row>
    <row r="826" spans="2:3" x14ac:dyDescent="0.2">
      <c r="B826"/>
      <c r="C826"/>
    </row>
    <row r="827" spans="2:3" x14ac:dyDescent="0.2">
      <c r="B827"/>
      <c r="C827"/>
    </row>
    <row r="828" spans="2:3" x14ac:dyDescent="0.2">
      <c r="B828"/>
      <c r="C828"/>
    </row>
    <row r="829" spans="2:3" x14ac:dyDescent="0.2">
      <c r="B829"/>
      <c r="C829"/>
    </row>
    <row r="830" spans="2:3" x14ac:dyDescent="0.2">
      <c r="B830"/>
      <c r="C830"/>
    </row>
    <row r="831" spans="2:3" x14ac:dyDescent="0.2">
      <c r="B831"/>
      <c r="C831"/>
    </row>
    <row r="832" spans="2:3" x14ac:dyDescent="0.2">
      <c r="B832"/>
      <c r="C832"/>
    </row>
    <row r="833" spans="2:3" x14ac:dyDescent="0.2">
      <c r="B833"/>
      <c r="C833"/>
    </row>
    <row r="834" spans="2:3" x14ac:dyDescent="0.2">
      <c r="B834"/>
      <c r="C834"/>
    </row>
    <row r="835" spans="2:3" x14ac:dyDescent="0.2">
      <c r="B835"/>
      <c r="C835"/>
    </row>
    <row r="836" spans="2:3" x14ac:dyDescent="0.2">
      <c r="B836"/>
      <c r="C836"/>
    </row>
    <row r="837" spans="2:3" x14ac:dyDescent="0.2">
      <c r="B837"/>
      <c r="C837"/>
    </row>
    <row r="838" spans="2:3" x14ac:dyDescent="0.2">
      <c r="B838"/>
      <c r="C838"/>
    </row>
    <row r="839" spans="2:3" x14ac:dyDescent="0.2">
      <c r="B839"/>
      <c r="C839"/>
    </row>
    <row r="840" spans="2:3" x14ac:dyDescent="0.2">
      <c r="B840"/>
      <c r="C840"/>
    </row>
    <row r="841" spans="2:3" x14ac:dyDescent="0.2">
      <c r="B841"/>
      <c r="C841"/>
    </row>
    <row r="842" spans="2:3" x14ac:dyDescent="0.2">
      <c r="B842"/>
      <c r="C842"/>
    </row>
    <row r="843" spans="2:3" x14ac:dyDescent="0.2">
      <c r="B843"/>
      <c r="C843"/>
    </row>
    <row r="844" spans="2:3" x14ac:dyDescent="0.2">
      <c r="B844"/>
      <c r="C844"/>
    </row>
    <row r="845" spans="2:3" x14ac:dyDescent="0.2">
      <c r="B845"/>
      <c r="C845"/>
    </row>
    <row r="846" spans="2:3" x14ac:dyDescent="0.2">
      <c r="B846"/>
      <c r="C846"/>
    </row>
    <row r="847" spans="2:3" x14ac:dyDescent="0.2">
      <c r="B847"/>
      <c r="C847"/>
    </row>
    <row r="848" spans="2:3" x14ac:dyDescent="0.2">
      <c r="B848"/>
      <c r="C848"/>
    </row>
    <row r="849" spans="2:3" x14ac:dyDescent="0.2">
      <c r="B849"/>
      <c r="C849"/>
    </row>
    <row r="850" spans="2:3" x14ac:dyDescent="0.2">
      <c r="B850"/>
      <c r="C850"/>
    </row>
    <row r="851" spans="2:3" x14ac:dyDescent="0.2">
      <c r="B851"/>
      <c r="C851"/>
    </row>
    <row r="852" spans="2:3" x14ac:dyDescent="0.2">
      <c r="B852"/>
      <c r="C852"/>
    </row>
    <row r="853" spans="2:3" x14ac:dyDescent="0.2">
      <c r="B853"/>
      <c r="C853"/>
    </row>
    <row r="854" spans="2:3" x14ac:dyDescent="0.2">
      <c r="B854"/>
      <c r="C854"/>
    </row>
    <row r="855" spans="2:3" x14ac:dyDescent="0.2">
      <c r="B855"/>
      <c r="C855"/>
    </row>
    <row r="856" spans="2:3" x14ac:dyDescent="0.2">
      <c r="B856"/>
      <c r="C856"/>
    </row>
    <row r="857" spans="2:3" x14ac:dyDescent="0.2">
      <c r="B857"/>
      <c r="C857"/>
    </row>
    <row r="858" spans="2:3" x14ac:dyDescent="0.2">
      <c r="B858"/>
      <c r="C858"/>
    </row>
    <row r="859" spans="2:3" x14ac:dyDescent="0.2">
      <c r="B859"/>
      <c r="C859"/>
    </row>
    <row r="860" spans="2:3" x14ac:dyDescent="0.2">
      <c r="B860"/>
      <c r="C860"/>
    </row>
    <row r="861" spans="2:3" x14ac:dyDescent="0.2">
      <c r="B861"/>
      <c r="C861"/>
    </row>
    <row r="862" spans="2:3" x14ac:dyDescent="0.2">
      <c r="B862"/>
      <c r="C862"/>
    </row>
    <row r="863" spans="2:3" x14ac:dyDescent="0.2">
      <c r="B863"/>
      <c r="C863"/>
    </row>
    <row r="864" spans="2:3" x14ac:dyDescent="0.2">
      <c r="B864"/>
      <c r="C864"/>
    </row>
    <row r="865" spans="2:3" x14ac:dyDescent="0.2">
      <c r="B865"/>
      <c r="C865"/>
    </row>
    <row r="866" spans="2:3" x14ac:dyDescent="0.2">
      <c r="B866"/>
      <c r="C866"/>
    </row>
    <row r="867" spans="2:3" x14ac:dyDescent="0.2">
      <c r="B867"/>
      <c r="C867"/>
    </row>
    <row r="868" spans="2:3" x14ac:dyDescent="0.2">
      <c r="B868"/>
      <c r="C868"/>
    </row>
    <row r="869" spans="2:3" x14ac:dyDescent="0.2">
      <c r="B869"/>
      <c r="C869"/>
    </row>
    <row r="870" spans="2:3" x14ac:dyDescent="0.2">
      <c r="B870"/>
      <c r="C870"/>
    </row>
    <row r="871" spans="2:3" x14ac:dyDescent="0.2">
      <c r="B871"/>
      <c r="C871"/>
    </row>
    <row r="872" spans="2:3" x14ac:dyDescent="0.2">
      <c r="B872"/>
      <c r="C872"/>
    </row>
    <row r="873" spans="2:3" x14ac:dyDescent="0.2">
      <c r="B873"/>
      <c r="C873"/>
    </row>
    <row r="874" spans="2:3" x14ac:dyDescent="0.2">
      <c r="B874"/>
      <c r="C874"/>
    </row>
    <row r="875" spans="2:3" x14ac:dyDescent="0.2">
      <c r="B875"/>
      <c r="C875"/>
    </row>
    <row r="876" spans="2:3" x14ac:dyDescent="0.2">
      <c r="B876"/>
      <c r="C876"/>
    </row>
    <row r="877" spans="2:3" x14ac:dyDescent="0.2">
      <c r="B877"/>
      <c r="C877"/>
    </row>
    <row r="878" spans="2:3" x14ac:dyDescent="0.2">
      <c r="B878"/>
      <c r="C878"/>
    </row>
    <row r="879" spans="2:3" x14ac:dyDescent="0.2">
      <c r="B879"/>
      <c r="C879"/>
    </row>
    <row r="880" spans="2:3" x14ac:dyDescent="0.2">
      <c r="B880"/>
      <c r="C880"/>
    </row>
    <row r="881" spans="2:3" x14ac:dyDescent="0.2">
      <c r="B881"/>
      <c r="C881"/>
    </row>
    <row r="882" spans="2:3" x14ac:dyDescent="0.2">
      <c r="B882"/>
      <c r="C882"/>
    </row>
    <row r="883" spans="2:3" x14ac:dyDescent="0.2">
      <c r="B883"/>
      <c r="C883"/>
    </row>
    <row r="884" spans="2:3" x14ac:dyDescent="0.2">
      <c r="B884"/>
      <c r="C884"/>
    </row>
    <row r="885" spans="2:3" x14ac:dyDescent="0.2">
      <c r="B885"/>
      <c r="C885"/>
    </row>
    <row r="886" spans="2:3" x14ac:dyDescent="0.2">
      <c r="B886"/>
      <c r="C886"/>
    </row>
    <row r="887" spans="2:3" x14ac:dyDescent="0.2">
      <c r="B887"/>
      <c r="C887"/>
    </row>
    <row r="888" spans="2:3" x14ac:dyDescent="0.2">
      <c r="B888"/>
      <c r="C888"/>
    </row>
    <row r="889" spans="2:3" x14ac:dyDescent="0.2">
      <c r="B889"/>
      <c r="C889"/>
    </row>
    <row r="890" spans="2:3" x14ac:dyDescent="0.2">
      <c r="B890"/>
      <c r="C890"/>
    </row>
    <row r="891" spans="2:3" x14ac:dyDescent="0.2">
      <c r="B891"/>
      <c r="C891"/>
    </row>
    <row r="892" spans="2:3" x14ac:dyDescent="0.2">
      <c r="B892"/>
      <c r="C892"/>
    </row>
    <row r="893" spans="2:3" x14ac:dyDescent="0.2">
      <c r="B893"/>
      <c r="C893"/>
    </row>
    <row r="894" spans="2:3" x14ac:dyDescent="0.2">
      <c r="B894"/>
      <c r="C894"/>
    </row>
    <row r="895" spans="2:3" x14ac:dyDescent="0.2">
      <c r="B895"/>
      <c r="C895"/>
    </row>
    <row r="896" spans="2:3" x14ac:dyDescent="0.2">
      <c r="B896"/>
      <c r="C896"/>
    </row>
    <row r="897" spans="2:3" x14ac:dyDescent="0.2">
      <c r="B897"/>
      <c r="C897"/>
    </row>
    <row r="898" spans="2:3" x14ac:dyDescent="0.2">
      <c r="B898"/>
      <c r="C898"/>
    </row>
    <row r="899" spans="2:3" x14ac:dyDescent="0.2">
      <c r="B899"/>
      <c r="C899"/>
    </row>
    <row r="900" spans="2:3" x14ac:dyDescent="0.2">
      <c r="B900"/>
      <c r="C900"/>
    </row>
    <row r="901" spans="2:3" x14ac:dyDescent="0.2">
      <c r="B901"/>
      <c r="C901"/>
    </row>
    <row r="902" spans="2:3" x14ac:dyDescent="0.2">
      <c r="B902"/>
      <c r="C902"/>
    </row>
    <row r="903" spans="2:3" x14ac:dyDescent="0.2">
      <c r="B903"/>
      <c r="C903"/>
    </row>
    <row r="904" spans="2:3" x14ac:dyDescent="0.2">
      <c r="B904"/>
      <c r="C904"/>
    </row>
    <row r="905" spans="2:3" x14ac:dyDescent="0.2">
      <c r="B905"/>
      <c r="C905"/>
    </row>
    <row r="906" spans="2:3" x14ac:dyDescent="0.2">
      <c r="B906"/>
      <c r="C906"/>
    </row>
    <row r="907" spans="2:3" x14ac:dyDescent="0.2">
      <c r="B907"/>
      <c r="C907"/>
    </row>
    <row r="908" spans="2:3" x14ac:dyDescent="0.2">
      <c r="B908"/>
      <c r="C908"/>
    </row>
    <row r="909" spans="2:3" x14ac:dyDescent="0.2">
      <c r="B909"/>
      <c r="C909"/>
    </row>
    <row r="910" spans="2:3" x14ac:dyDescent="0.2">
      <c r="B910"/>
      <c r="C910"/>
    </row>
    <row r="911" spans="2:3" x14ac:dyDescent="0.2">
      <c r="B911"/>
      <c r="C911"/>
    </row>
    <row r="912" spans="2:3" x14ac:dyDescent="0.2">
      <c r="B912"/>
      <c r="C912"/>
    </row>
    <row r="913" spans="2:3" x14ac:dyDescent="0.2">
      <c r="B913"/>
      <c r="C913"/>
    </row>
    <row r="914" spans="2:3" x14ac:dyDescent="0.2">
      <c r="B914"/>
      <c r="C914"/>
    </row>
    <row r="915" spans="2:3" x14ac:dyDescent="0.2">
      <c r="B915"/>
      <c r="C915"/>
    </row>
    <row r="916" spans="2:3" x14ac:dyDescent="0.2">
      <c r="B916"/>
      <c r="C916"/>
    </row>
    <row r="917" spans="2:3" x14ac:dyDescent="0.2">
      <c r="B917"/>
      <c r="C917"/>
    </row>
    <row r="918" spans="2:3" x14ac:dyDescent="0.2">
      <c r="B918"/>
      <c r="C918"/>
    </row>
    <row r="919" spans="2:3" x14ac:dyDescent="0.2">
      <c r="B919"/>
      <c r="C919"/>
    </row>
    <row r="920" spans="2:3" x14ac:dyDescent="0.2">
      <c r="B920"/>
      <c r="C920"/>
    </row>
    <row r="921" spans="2:3" x14ac:dyDescent="0.2">
      <c r="B921"/>
      <c r="C921"/>
    </row>
    <row r="922" spans="2:3" x14ac:dyDescent="0.2">
      <c r="B922"/>
      <c r="C922"/>
    </row>
    <row r="923" spans="2:3" x14ac:dyDescent="0.2">
      <c r="B923"/>
      <c r="C923"/>
    </row>
    <row r="924" spans="2:3" x14ac:dyDescent="0.2">
      <c r="B924"/>
      <c r="C924"/>
    </row>
    <row r="925" spans="2:3" x14ac:dyDescent="0.2">
      <c r="B925"/>
      <c r="C925"/>
    </row>
    <row r="926" spans="2:3" x14ac:dyDescent="0.2">
      <c r="B926"/>
      <c r="C926"/>
    </row>
    <row r="927" spans="2:3" x14ac:dyDescent="0.2">
      <c r="B927"/>
      <c r="C927"/>
    </row>
    <row r="928" spans="2:3" x14ac:dyDescent="0.2">
      <c r="B928"/>
      <c r="C928"/>
    </row>
    <row r="929" spans="2:3" x14ac:dyDescent="0.2">
      <c r="B929"/>
      <c r="C929"/>
    </row>
    <row r="930" spans="2:3" x14ac:dyDescent="0.2">
      <c r="B930"/>
      <c r="C930"/>
    </row>
    <row r="931" spans="2:3" x14ac:dyDescent="0.2">
      <c r="B931"/>
      <c r="C931"/>
    </row>
    <row r="932" spans="2:3" x14ac:dyDescent="0.2">
      <c r="B932"/>
      <c r="C932"/>
    </row>
    <row r="933" spans="2:3" x14ac:dyDescent="0.2">
      <c r="B933"/>
      <c r="C933"/>
    </row>
    <row r="934" spans="2:3" x14ac:dyDescent="0.2">
      <c r="B934"/>
      <c r="C934"/>
    </row>
    <row r="935" spans="2:3" x14ac:dyDescent="0.2">
      <c r="B935"/>
      <c r="C935"/>
    </row>
    <row r="936" spans="2:3" x14ac:dyDescent="0.2">
      <c r="B936"/>
      <c r="C936"/>
    </row>
    <row r="937" spans="2:3" x14ac:dyDescent="0.2">
      <c r="B937"/>
      <c r="C937"/>
    </row>
    <row r="938" spans="2:3" x14ac:dyDescent="0.2">
      <c r="B938"/>
      <c r="C938"/>
    </row>
    <row r="939" spans="2:3" x14ac:dyDescent="0.2">
      <c r="B939"/>
      <c r="C939"/>
    </row>
    <row r="940" spans="2:3" x14ac:dyDescent="0.2">
      <c r="B940"/>
      <c r="C940"/>
    </row>
    <row r="941" spans="2:3" x14ac:dyDescent="0.2">
      <c r="B941"/>
      <c r="C941"/>
    </row>
    <row r="942" spans="2:3" x14ac:dyDescent="0.2">
      <c r="B942"/>
      <c r="C942"/>
    </row>
    <row r="943" spans="2:3" x14ac:dyDescent="0.2">
      <c r="B943"/>
      <c r="C943"/>
    </row>
    <row r="944" spans="2:3" x14ac:dyDescent="0.2">
      <c r="B944"/>
      <c r="C944"/>
    </row>
    <row r="945" spans="2:3" x14ac:dyDescent="0.2">
      <c r="B945"/>
      <c r="C945"/>
    </row>
    <row r="946" spans="2:3" x14ac:dyDescent="0.2">
      <c r="B946"/>
      <c r="C946"/>
    </row>
    <row r="947" spans="2:3" x14ac:dyDescent="0.2">
      <c r="B947"/>
      <c r="C947"/>
    </row>
    <row r="948" spans="2:3" x14ac:dyDescent="0.2">
      <c r="B948"/>
      <c r="C948"/>
    </row>
    <row r="949" spans="2:3" x14ac:dyDescent="0.2">
      <c r="B949"/>
      <c r="C949"/>
    </row>
    <row r="950" spans="2:3" x14ac:dyDescent="0.2">
      <c r="B950"/>
      <c r="C950"/>
    </row>
    <row r="951" spans="2:3" x14ac:dyDescent="0.2">
      <c r="B951"/>
      <c r="C951"/>
    </row>
    <row r="952" spans="2:3" x14ac:dyDescent="0.2">
      <c r="B952"/>
      <c r="C952"/>
    </row>
    <row r="953" spans="2:3" x14ac:dyDescent="0.2">
      <c r="B953"/>
      <c r="C953"/>
    </row>
    <row r="954" spans="2:3" x14ac:dyDescent="0.2">
      <c r="B954"/>
      <c r="C954"/>
    </row>
    <row r="955" spans="2:3" x14ac:dyDescent="0.2">
      <c r="B955"/>
      <c r="C955"/>
    </row>
    <row r="956" spans="2:3" x14ac:dyDescent="0.2">
      <c r="B956"/>
      <c r="C956"/>
    </row>
    <row r="957" spans="2:3" x14ac:dyDescent="0.2">
      <c r="B957"/>
      <c r="C957"/>
    </row>
    <row r="958" spans="2:3" x14ac:dyDescent="0.2">
      <c r="B958"/>
      <c r="C958"/>
    </row>
    <row r="959" spans="2:3" x14ac:dyDescent="0.2">
      <c r="B959"/>
      <c r="C959"/>
    </row>
    <row r="960" spans="2:3" x14ac:dyDescent="0.2">
      <c r="B960"/>
      <c r="C960"/>
    </row>
    <row r="961" spans="2:3" x14ac:dyDescent="0.2">
      <c r="B961"/>
      <c r="C961"/>
    </row>
    <row r="962" spans="2:3" x14ac:dyDescent="0.2">
      <c r="B962"/>
      <c r="C962"/>
    </row>
    <row r="963" spans="2:3" x14ac:dyDescent="0.2">
      <c r="B963"/>
      <c r="C963"/>
    </row>
    <row r="964" spans="2:3" x14ac:dyDescent="0.2">
      <c r="B964"/>
      <c r="C964"/>
    </row>
    <row r="965" spans="2:3" x14ac:dyDescent="0.2">
      <c r="B965"/>
      <c r="C965"/>
    </row>
    <row r="966" spans="2:3" x14ac:dyDescent="0.2">
      <c r="B966"/>
      <c r="C966"/>
    </row>
    <row r="967" spans="2:3" x14ac:dyDescent="0.2">
      <c r="B967"/>
      <c r="C967"/>
    </row>
    <row r="968" spans="2:3" x14ac:dyDescent="0.2">
      <c r="B968"/>
      <c r="C968"/>
    </row>
    <row r="969" spans="2:3" x14ac:dyDescent="0.2">
      <c r="B969"/>
      <c r="C969"/>
    </row>
    <row r="970" spans="2:3" x14ac:dyDescent="0.2">
      <c r="B970"/>
      <c r="C970"/>
    </row>
    <row r="971" spans="2:3" x14ac:dyDescent="0.2">
      <c r="B971"/>
      <c r="C971"/>
    </row>
    <row r="972" spans="2:3" x14ac:dyDescent="0.2">
      <c r="B972"/>
      <c r="C972"/>
    </row>
    <row r="973" spans="2:3" x14ac:dyDescent="0.2">
      <c r="B973"/>
      <c r="C973"/>
    </row>
    <row r="974" spans="2:3" x14ac:dyDescent="0.2">
      <c r="B974"/>
      <c r="C974"/>
    </row>
    <row r="975" spans="2:3" x14ac:dyDescent="0.2">
      <c r="B975"/>
      <c r="C975"/>
    </row>
    <row r="976" spans="2:3" x14ac:dyDescent="0.2">
      <c r="B976"/>
      <c r="C976"/>
    </row>
    <row r="977" spans="2:3" x14ac:dyDescent="0.2">
      <c r="B977"/>
      <c r="C977"/>
    </row>
    <row r="978" spans="2:3" x14ac:dyDescent="0.2">
      <c r="B978"/>
      <c r="C978"/>
    </row>
    <row r="979" spans="2:3" x14ac:dyDescent="0.2">
      <c r="B979"/>
      <c r="C979"/>
    </row>
    <row r="980" spans="2:3" x14ac:dyDescent="0.2">
      <c r="B980"/>
      <c r="C980"/>
    </row>
    <row r="981" spans="2:3" x14ac:dyDescent="0.2">
      <c r="B981"/>
      <c r="C981"/>
    </row>
    <row r="982" spans="2:3" x14ac:dyDescent="0.2">
      <c r="B982"/>
      <c r="C982"/>
    </row>
    <row r="983" spans="2:3" x14ac:dyDescent="0.2">
      <c r="B983"/>
      <c r="C983"/>
    </row>
    <row r="984" spans="2:3" x14ac:dyDescent="0.2">
      <c r="B984"/>
      <c r="C984"/>
    </row>
    <row r="985" spans="2:3" x14ac:dyDescent="0.2">
      <c r="B985"/>
      <c r="C985"/>
    </row>
    <row r="986" spans="2:3" x14ac:dyDescent="0.2">
      <c r="B986"/>
      <c r="C986"/>
    </row>
    <row r="987" spans="2:3" x14ac:dyDescent="0.2">
      <c r="B987"/>
      <c r="C987"/>
    </row>
    <row r="988" spans="2:3" x14ac:dyDescent="0.2">
      <c r="B988"/>
      <c r="C988"/>
    </row>
    <row r="989" spans="2:3" x14ac:dyDescent="0.2">
      <c r="B989"/>
      <c r="C989"/>
    </row>
    <row r="990" spans="2:3" x14ac:dyDescent="0.2">
      <c r="B990"/>
      <c r="C990"/>
    </row>
    <row r="991" spans="2:3" x14ac:dyDescent="0.2">
      <c r="B991"/>
      <c r="C991"/>
    </row>
    <row r="992" spans="2:3" x14ac:dyDescent="0.2">
      <c r="B992"/>
      <c r="C992"/>
    </row>
    <row r="993" spans="2:3" x14ac:dyDescent="0.2">
      <c r="B993"/>
      <c r="C993"/>
    </row>
    <row r="994" spans="2:3" x14ac:dyDescent="0.2">
      <c r="B994"/>
      <c r="C994"/>
    </row>
    <row r="995" spans="2:3" x14ac:dyDescent="0.2">
      <c r="B995"/>
      <c r="C995"/>
    </row>
    <row r="996" spans="2:3" x14ac:dyDescent="0.2">
      <c r="B996"/>
      <c r="C996"/>
    </row>
    <row r="997" spans="2:3" x14ac:dyDescent="0.2">
      <c r="B997"/>
      <c r="C997"/>
    </row>
    <row r="998" spans="2:3" x14ac:dyDescent="0.2">
      <c r="B998"/>
      <c r="C998"/>
    </row>
    <row r="999" spans="2:3" x14ac:dyDescent="0.2">
      <c r="B999"/>
      <c r="C999"/>
    </row>
    <row r="1000" spans="2:3" x14ac:dyDescent="0.2">
      <c r="B1000"/>
      <c r="C1000"/>
    </row>
    <row r="1001" spans="2:3" x14ac:dyDescent="0.2">
      <c r="B1001"/>
      <c r="C1001"/>
    </row>
    <row r="1002" spans="2:3" x14ac:dyDescent="0.2">
      <c r="B1002"/>
      <c r="C1002"/>
    </row>
    <row r="1003" spans="2:3" x14ac:dyDescent="0.2">
      <c r="B1003"/>
      <c r="C1003"/>
    </row>
    <row r="1004" spans="2:3" x14ac:dyDescent="0.2">
      <c r="B1004"/>
      <c r="C1004"/>
    </row>
    <row r="1005" spans="2:3" x14ac:dyDescent="0.2">
      <c r="B1005"/>
      <c r="C1005"/>
    </row>
    <row r="1006" spans="2:3" x14ac:dyDescent="0.2">
      <c r="B1006"/>
      <c r="C1006"/>
    </row>
    <row r="1007" spans="2:3" x14ac:dyDescent="0.2">
      <c r="B1007"/>
      <c r="C1007"/>
    </row>
    <row r="1008" spans="2:3" x14ac:dyDescent="0.2">
      <c r="B1008"/>
      <c r="C1008"/>
    </row>
    <row r="1009" spans="2:3" x14ac:dyDescent="0.2">
      <c r="B1009"/>
      <c r="C1009"/>
    </row>
    <row r="1010" spans="2:3" x14ac:dyDescent="0.2">
      <c r="B1010"/>
      <c r="C1010"/>
    </row>
    <row r="1011" spans="2:3" x14ac:dyDescent="0.2">
      <c r="B1011"/>
      <c r="C1011"/>
    </row>
    <row r="1012" spans="2:3" x14ac:dyDescent="0.2">
      <c r="B1012"/>
      <c r="C1012"/>
    </row>
    <row r="1013" spans="2:3" x14ac:dyDescent="0.2">
      <c r="B1013"/>
      <c r="C1013"/>
    </row>
    <row r="1014" spans="2:3" x14ac:dyDescent="0.2">
      <c r="B1014"/>
      <c r="C1014"/>
    </row>
    <row r="1015" spans="2:3" x14ac:dyDescent="0.2">
      <c r="B1015"/>
      <c r="C1015"/>
    </row>
    <row r="1016" spans="2:3" x14ac:dyDescent="0.2">
      <c r="B1016"/>
      <c r="C1016"/>
    </row>
    <row r="1017" spans="2:3" x14ac:dyDescent="0.2">
      <c r="B1017"/>
      <c r="C1017"/>
    </row>
    <row r="1018" spans="2:3" x14ac:dyDescent="0.2">
      <c r="B1018"/>
      <c r="C1018"/>
    </row>
    <row r="1019" spans="2:3" x14ac:dyDescent="0.2">
      <c r="B1019"/>
      <c r="C1019"/>
    </row>
    <row r="1020" spans="2:3" x14ac:dyDescent="0.2">
      <c r="B1020"/>
      <c r="C1020"/>
    </row>
    <row r="1021" spans="2:3" x14ac:dyDescent="0.2">
      <c r="B1021"/>
      <c r="C1021"/>
    </row>
    <row r="1022" spans="2:3" x14ac:dyDescent="0.2">
      <c r="B1022"/>
      <c r="C1022"/>
    </row>
    <row r="1023" spans="2:3" x14ac:dyDescent="0.2">
      <c r="B1023"/>
      <c r="C1023"/>
    </row>
    <row r="1024" spans="2:3" x14ac:dyDescent="0.2">
      <c r="B1024"/>
      <c r="C1024"/>
    </row>
    <row r="1025" spans="2:3" x14ac:dyDescent="0.2">
      <c r="B1025"/>
      <c r="C1025"/>
    </row>
    <row r="1026" spans="2:3" x14ac:dyDescent="0.2">
      <c r="B1026"/>
      <c r="C1026"/>
    </row>
    <row r="1027" spans="2:3" x14ac:dyDescent="0.2">
      <c r="B1027"/>
      <c r="C1027"/>
    </row>
    <row r="1028" spans="2:3" x14ac:dyDescent="0.2">
      <c r="B1028"/>
      <c r="C1028"/>
    </row>
    <row r="1029" spans="2:3" x14ac:dyDescent="0.2">
      <c r="B1029"/>
      <c r="C1029"/>
    </row>
    <row r="1030" spans="2:3" x14ac:dyDescent="0.2">
      <c r="B1030"/>
      <c r="C1030"/>
    </row>
    <row r="1031" spans="2:3" x14ac:dyDescent="0.2">
      <c r="B1031"/>
      <c r="C1031"/>
    </row>
    <row r="1032" spans="2:3" x14ac:dyDescent="0.2">
      <c r="B1032"/>
      <c r="C1032"/>
    </row>
    <row r="1033" spans="2:3" x14ac:dyDescent="0.2">
      <c r="B1033"/>
      <c r="C1033"/>
    </row>
    <row r="1034" spans="2:3" x14ac:dyDescent="0.2">
      <c r="B1034"/>
      <c r="C1034"/>
    </row>
    <row r="1035" spans="2:3" x14ac:dyDescent="0.2">
      <c r="B1035"/>
      <c r="C1035"/>
    </row>
    <row r="1036" spans="2:3" x14ac:dyDescent="0.2">
      <c r="B1036"/>
      <c r="C1036"/>
    </row>
    <row r="1037" spans="2:3" x14ac:dyDescent="0.2">
      <c r="B1037"/>
      <c r="C1037"/>
    </row>
    <row r="1038" spans="2:3" x14ac:dyDescent="0.2">
      <c r="B1038"/>
      <c r="C1038"/>
    </row>
    <row r="1039" spans="2:3" x14ac:dyDescent="0.2">
      <c r="B1039"/>
      <c r="C1039"/>
    </row>
    <row r="1040" spans="2:3" x14ac:dyDescent="0.2">
      <c r="B1040"/>
      <c r="C1040"/>
    </row>
    <row r="1041" spans="2:3" x14ac:dyDescent="0.2">
      <c r="B1041"/>
      <c r="C1041"/>
    </row>
    <row r="1042" spans="2:3" x14ac:dyDescent="0.2">
      <c r="B1042"/>
      <c r="C1042"/>
    </row>
    <row r="1043" spans="2:3" x14ac:dyDescent="0.2">
      <c r="B1043"/>
      <c r="C1043"/>
    </row>
    <row r="1044" spans="2:3" x14ac:dyDescent="0.2">
      <c r="B1044"/>
      <c r="C1044"/>
    </row>
    <row r="1045" spans="2:3" x14ac:dyDescent="0.2">
      <c r="B1045"/>
      <c r="C1045"/>
    </row>
    <row r="1046" spans="2:3" x14ac:dyDescent="0.2">
      <c r="B1046"/>
      <c r="C1046"/>
    </row>
    <row r="1047" spans="2:3" x14ac:dyDescent="0.2">
      <c r="B1047"/>
      <c r="C1047"/>
    </row>
    <row r="1048" spans="2:3" x14ac:dyDescent="0.2">
      <c r="B1048"/>
      <c r="C1048"/>
    </row>
    <row r="1049" spans="2:3" x14ac:dyDescent="0.2">
      <c r="B1049"/>
      <c r="C1049"/>
    </row>
    <row r="1050" spans="2:3" x14ac:dyDescent="0.2">
      <c r="B1050"/>
      <c r="C1050"/>
    </row>
    <row r="1051" spans="2:3" x14ac:dyDescent="0.2">
      <c r="B1051"/>
      <c r="C1051"/>
    </row>
    <row r="1052" spans="2:3" x14ac:dyDescent="0.2">
      <c r="B1052"/>
      <c r="C1052"/>
    </row>
    <row r="1053" spans="2:3" x14ac:dyDescent="0.2">
      <c r="B1053"/>
      <c r="C1053"/>
    </row>
    <row r="1054" spans="2:3" x14ac:dyDescent="0.2">
      <c r="B1054"/>
      <c r="C1054"/>
    </row>
    <row r="1055" spans="2:3" x14ac:dyDescent="0.2">
      <c r="B1055"/>
      <c r="C1055"/>
    </row>
    <row r="1056" spans="2:3" x14ac:dyDescent="0.2">
      <c r="B1056"/>
      <c r="C1056"/>
    </row>
    <row r="1057" spans="2:3" x14ac:dyDescent="0.2">
      <c r="B1057"/>
      <c r="C1057"/>
    </row>
    <row r="1058" spans="2:3" x14ac:dyDescent="0.2">
      <c r="B1058"/>
      <c r="C1058"/>
    </row>
    <row r="1059" spans="2:3" x14ac:dyDescent="0.2">
      <c r="B1059"/>
      <c r="C1059"/>
    </row>
    <row r="1060" spans="2:3" x14ac:dyDescent="0.2">
      <c r="B1060"/>
      <c r="C1060"/>
    </row>
    <row r="1061" spans="2:3" x14ac:dyDescent="0.2">
      <c r="B1061"/>
      <c r="C1061"/>
    </row>
    <row r="1062" spans="2:3" x14ac:dyDescent="0.2">
      <c r="B1062"/>
      <c r="C1062"/>
    </row>
    <row r="1063" spans="2:3" x14ac:dyDescent="0.2">
      <c r="B1063"/>
      <c r="C1063"/>
    </row>
    <row r="1064" spans="2:3" x14ac:dyDescent="0.2">
      <c r="B1064"/>
      <c r="C1064"/>
    </row>
    <row r="1065" spans="2:3" x14ac:dyDescent="0.2">
      <c r="B1065"/>
      <c r="C1065"/>
    </row>
    <row r="1066" spans="2:3" x14ac:dyDescent="0.2">
      <c r="B1066"/>
      <c r="C1066"/>
    </row>
    <row r="1067" spans="2:3" x14ac:dyDescent="0.2">
      <c r="B1067"/>
      <c r="C1067"/>
    </row>
    <row r="1068" spans="2:3" x14ac:dyDescent="0.2">
      <c r="B1068"/>
      <c r="C1068"/>
    </row>
    <row r="1069" spans="2:3" x14ac:dyDescent="0.2">
      <c r="B1069"/>
      <c r="C1069"/>
    </row>
    <row r="1070" spans="2:3" x14ac:dyDescent="0.2">
      <c r="B1070"/>
      <c r="C1070"/>
    </row>
    <row r="1071" spans="2:3" x14ac:dyDescent="0.2">
      <c r="B1071"/>
      <c r="C1071"/>
    </row>
    <row r="1072" spans="2:3" x14ac:dyDescent="0.2">
      <c r="B1072"/>
      <c r="C1072"/>
    </row>
    <row r="1073" spans="2:3" x14ac:dyDescent="0.2">
      <c r="B1073"/>
      <c r="C1073"/>
    </row>
    <row r="1074" spans="2:3" x14ac:dyDescent="0.2">
      <c r="B1074"/>
      <c r="C1074"/>
    </row>
    <row r="1075" spans="2:3" x14ac:dyDescent="0.2">
      <c r="B1075"/>
      <c r="C1075"/>
    </row>
    <row r="1076" spans="2:3" x14ac:dyDescent="0.2">
      <c r="B1076"/>
      <c r="C1076"/>
    </row>
    <row r="1077" spans="2:3" x14ac:dyDescent="0.2">
      <c r="B1077"/>
      <c r="C1077"/>
    </row>
    <row r="1078" spans="2:3" x14ac:dyDescent="0.2">
      <c r="B1078"/>
      <c r="C1078"/>
    </row>
    <row r="1079" spans="2:3" x14ac:dyDescent="0.2">
      <c r="B1079"/>
      <c r="C1079"/>
    </row>
    <row r="1080" spans="2:3" x14ac:dyDescent="0.2">
      <c r="B1080"/>
      <c r="C1080"/>
    </row>
    <row r="1081" spans="2:3" x14ac:dyDescent="0.2">
      <c r="B1081"/>
      <c r="C1081"/>
    </row>
    <row r="1082" spans="2:3" x14ac:dyDescent="0.2">
      <c r="B1082"/>
      <c r="C1082"/>
    </row>
    <row r="1083" spans="2:3" x14ac:dyDescent="0.2">
      <c r="B1083"/>
      <c r="C1083"/>
    </row>
    <row r="1084" spans="2:3" x14ac:dyDescent="0.2">
      <c r="B1084"/>
      <c r="C1084"/>
    </row>
    <row r="1085" spans="2:3" x14ac:dyDescent="0.2">
      <c r="B1085"/>
      <c r="C1085"/>
    </row>
    <row r="1086" spans="2:3" x14ac:dyDescent="0.2">
      <c r="B1086"/>
      <c r="C1086"/>
    </row>
    <row r="1087" spans="2:3" x14ac:dyDescent="0.2">
      <c r="B1087"/>
      <c r="C1087"/>
    </row>
    <row r="1088" spans="2:3" x14ac:dyDescent="0.2">
      <c r="B1088"/>
      <c r="C1088"/>
    </row>
    <row r="1089" spans="2:3" x14ac:dyDescent="0.2">
      <c r="B1089"/>
      <c r="C1089"/>
    </row>
    <row r="1090" spans="2:3" x14ac:dyDescent="0.2">
      <c r="B1090"/>
      <c r="C1090"/>
    </row>
    <row r="1091" spans="2:3" x14ac:dyDescent="0.2">
      <c r="B1091"/>
      <c r="C1091"/>
    </row>
    <row r="1092" spans="2:3" x14ac:dyDescent="0.2">
      <c r="B1092"/>
      <c r="C1092"/>
    </row>
    <row r="1093" spans="2:3" x14ac:dyDescent="0.2">
      <c r="B1093"/>
      <c r="C1093"/>
    </row>
    <row r="1094" spans="2:3" x14ac:dyDescent="0.2">
      <c r="B1094"/>
      <c r="C1094"/>
    </row>
    <row r="1095" spans="2:3" x14ac:dyDescent="0.2">
      <c r="B1095"/>
      <c r="C1095"/>
    </row>
    <row r="1096" spans="2:3" x14ac:dyDescent="0.2">
      <c r="B1096"/>
      <c r="C1096"/>
    </row>
    <row r="1097" spans="2:3" x14ac:dyDescent="0.2">
      <c r="B1097"/>
      <c r="C1097"/>
    </row>
    <row r="1098" spans="2:3" x14ac:dyDescent="0.2">
      <c r="B1098"/>
      <c r="C1098"/>
    </row>
    <row r="1099" spans="2:3" x14ac:dyDescent="0.2">
      <c r="B1099"/>
      <c r="C1099"/>
    </row>
    <row r="1100" spans="2:3" x14ac:dyDescent="0.2">
      <c r="B1100"/>
      <c r="C1100"/>
    </row>
    <row r="1101" spans="2:3" x14ac:dyDescent="0.2">
      <c r="B1101"/>
      <c r="C1101"/>
    </row>
    <row r="1102" spans="2:3" x14ac:dyDescent="0.2">
      <c r="B1102"/>
      <c r="C1102"/>
    </row>
    <row r="1103" spans="2:3" x14ac:dyDescent="0.2">
      <c r="B1103"/>
      <c r="C1103"/>
    </row>
    <row r="1104" spans="2:3" x14ac:dyDescent="0.2">
      <c r="B1104"/>
      <c r="C1104"/>
    </row>
    <row r="1105" spans="2:3" x14ac:dyDescent="0.2">
      <c r="B1105"/>
      <c r="C1105"/>
    </row>
    <row r="1106" spans="2:3" x14ac:dyDescent="0.2">
      <c r="B1106"/>
      <c r="C1106"/>
    </row>
    <row r="1107" spans="2:3" x14ac:dyDescent="0.2">
      <c r="B1107"/>
      <c r="C1107"/>
    </row>
    <row r="1108" spans="2:3" x14ac:dyDescent="0.2">
      <c r="B1108"/>
      <c r="C1108"/>
    </row>
    <row r="1109" spans="2:3" x14ac:dyDescent="0.2">
      <c r="B1109"/>
      <c r="C1109"/>
    </row>
    <row r="1110" spans="2:3" x14ac:dyDescent="0.2">
      <c r="B1110"/>
      <c r="C1110"/>
    </row>
    <row r="1111" spans="2:3" x14ac:dyDescent="0.2">
      <c r="B1111"/>
      <c r="C1111"/>
    </row>
    <row r="1112" spans="2:3" x14ac:dyDescent="0.2">
      <c r="B1112"/>
      <c r="C1112"/>
    </row>
    <row r="1113" spans="2:3" x14ac:dyDescent="0.2">
      <c r="B1113"/>
      <c r="C1113"/>
    </row>
    <row r="1114" spans="2:3" x14ac:dyDescent="0.2">
      <c r="B1114"/>
      <c r="C1114"/>
    </row>
    <row r="1115" spans="2:3" x14ac:dyDescent="0.2">
      <c r="B1115"/>
      <c r="C1115"/>
    </row>
    <row r="1116" spans="2:3" x14ac:dyDescent="0.2">
      <c r="B1116"/>
      <c r="C1116"/>
    </row>
    <row r="1117" spans="2:3" x14ac:dyDescent="0.2">
      <c r="B1117"/>
      <c r="C1117"/>
    </row>
    <row r="1118" spans="2:3" x14ac:dyDescent="0.2">
      <c r="B1118"/>
      <c r="C1118"/>
    </row>
    <row r="1119" spans="2:3" x14ac:dyDescent="0.2">
      <c r="B1119"/>
      <c r="C1119"/>
    </row>
    <row r="1120" spans="2:3" x14ac:dyDescent="0.2">
      <c r="B1120"/>
      <c r="C1120"/>
    </row>
    <row r="1121" spans="2:3" x14ac:dyDescent="0.2">
      <c r="B1121"/>
      <c r="C1121"/>
    </row>
    <row r="1122" spans="2:3" x14ac:dyDescent="0.2">
      <c r="B1122"/>
      <c r="C1122"/>
    </row>
    <row r="1123" spans="2:3" x14ac:dyDescent="0.2">
      <c r="B1123"/>
      <c r="C1123"/>
    </row>
    <row r="1124" spans="2:3" x14ac:dyDescent="0.2">
      <c r="B1124"/>
      <c r="C1124"/>
    </row>
    <row r="1125" spans="2:3" x14ac:dyDescent="0.2">
      <c r="B1125"/>
      <c r="C1125"/>
    </row>
    <row r="1126" spans="2:3" x14ac:dyDescent="0.2">
      <c r="B1126"/>
      <c r="C1126"/>
    </row>
    <row r="1127" spans="2:3" x14ac:dyDescent="0.2">
      <c r="B1127"/>
      <c r="C1127"/>
    </row>
    <row r="1128" spans="2:3" x14ac:dyDescent="0.2">
      <c r="B1128"/>
      <c r="C1128"/>
    </row>
    <row r="1129" spans="2:3" x14ac:dyDescent="0.2">
      <c r="B1129"/>
      <c r="C1129"/>
    </row>
    <row r="1130" spans="2:3" x14ac:dyDescent="0.2">
      <c r="B1130"/>
      <c r="C1130"/>
    </row>
    <row r="1131" spans="2:3" x14ac:dyDescent="0.2">
      <c r="B1131"/>
      <c r="C1131"/>
    </row>
    <row r="1132" spans="2:3" x14ac:dyDescent="0.2">
      <c r="B1132"/>
      <c r="C1132"/>
    </row>
    <row r="1133" spans="2:3" x14ac:dyDescent="0.2">
      <c r="B1133"/>
      <c r="C1133"/>
    </row>
    <row r="1134" spans="2:3" x14ac:dyDescent="0.2">
      <c r="B1134"/>
      <c r="C1134"/>
    </row>
    <row r="1135" spans="2:3" x14ac:dyDescent="0.2">
      <c r="B1135"/>
      <c r="C1135"/>
    </row>
    <row r="1136" spans="2:3" x14ac:dyDescent="0.2">
      <c r="B1136"/>
      <c r="C1136"/>
    </row>
    <row r="1137" spans="2:3" x14ac:dyDescent="0.2">
      <c r="B1137"/>
      <c r="C1137"/>
    </row>
    <row r="1138" spans="2:3" x14ac:dyDescent="0.2">
      <c r="B1138"/>
      <c r="C1138"/>
    </row>
    <row r="1139" spans="2:3" x14ac:dyDescent="0.2">
      <c r="B1139"/>
      <c r="C1139"/>
    </row>
    <row r="1140" spans="2:3" x14ac:dyDescent="0.2">
      <c r="B1140"/>
      <c r="C1140"/>
    </row>
    <row r="1141" spans="2:3" x14ac:dyDescent="0.2">
      <c r="B1141"/>
      <c r="C1141"/>
    </row>
    <row r="1142" spans="2:3" x14ac:dyDescent="0.2">
      <c r="B1142"/>
      <c r="C1142"/>
    </row>
    <row r="1143" spans="2:3" x14ac:dyDescent="0.2">
      <c r="B1143"/>
      <c r="C1143"/>
    </row>
    <row r="1144" spans="2:3" x14ac:dyDescent="0.2">
      <c r="B1144"/>
      <c r="C1144"/>
    </row>
    <row r="1145" spans="2:3" x14ac:dyDescent="0.2">
      <c r="B1145"/>
      <c r="C1145"/>
    </row>
    <row r="1146" spans="2:3" x14ac:dyDescent="0.2">
      <c r="B1146"/>
      <c r="C1146"/>
    </row>
    <row r="1147" spans="2:3" x14ac:dyDescent="0.2">
      <c r="B1147"/>
      <c r="C1147"/>
    </row>
    <row r="1148" spans="2:3" x14ac:dyDescent="0.2">
      <c r="B1148"/>
      <c r="C1148"/>
    </row>
    <row r="1149" spans="2:3" x14ac:dyDescent="0.2">
      <c r="B1149"/>
      <c r="C1149"/>
    </row>
    <row r="1150" spans="2:3" x14ac:dyDescent="0.2">
      <c r="B1150"/>
      <c r="C1150"/>
    </row>
    <row r="1151" spans="2:3" x14ac:dyDescent="0.2">
      <c r="B1151"/>
      <c r="C1151"/>
    </row>
    <row r="1152" spans="2:3" x14ac:dyDescent="0.2">
      <c r="B1152"/>
      <c r="C1152"/>
    </row>
    <row r="1153" spans="2:3" x14ac:dyDescent="0.2">
      <c r="B1153"/>
      <c r="C1153"/>
    </row>
    <row r="1154" spans="2:3" x14ac:dyDescent="0.2">
      <c r="B1154"/>
      <c r="C1154"/>
    </row>
    <row r="1155" spans="2:3" x14ac:dyDescent="0.2">
      <c r="B1155"/>
      <c r="C1155"/>
    </row>
    <row r="1156" spans="2:3" x14ac:dyDescent="0.2">
      <c r="B1156"/>
      <c r="C1156"/>
    </row>
    <row r="1157" spans="2:3" x14ac:dyDescent="0.2">
      <c r="B1157"/>
      <c r="C1157"/>
    </row>
    <row r="1158" spans="2:3" x14ac:dyDescent="0.2">
      <c r="B1158"/>
      <c r="C1158"/>
    </row>
    <row r="1159" spans="2:3" x14ac:dyDescent="0.2">
      <c r="B1159"/>
      <c r="C1159"/>
    </row>
    <row r="1160" spans="2:3" x14ac:dyDescent="0.2">
      <c r="B1160"/>
      <c r="C1160"/>
    </row>
    <row r="1161" spans="2:3" x14ac:dyDescent="0.2">
      <c r="B1161"/>
      <c r="C1161"/>
    </row>
    <row r="1162" spans="2:3" x14ac:dyDescent="0.2">
      <c r="B1162"/>
      <c r="C1162"/>
    </row>
    <row r="1163" spans="2:3" x14ac:dyDescent="0.2">
      <c r="B1163"/>
      <c r="C1163"/>
    </row>
    <row r="1164" spans="2:3" x14ac:dyDescent="0.2">
      <c r="B1164"/>
      <c r="C1164"/>
    </row>
    <row r="1165" spans="2:3" x14ac:dyDescent="0.2">
      <c r="B1165"/>
      <c r="C1165"/>
    </row>
    <row r="1166" spans="2:3" x14ac:dyDescent="0.2">
      <c r="B1166"/>
      <c r="C1166"/>
    </row>
    <row r="1167" spans="2:3" x14ac:dyDescent="0.2">
      <c r="B1167"/>
      <c r="C1167"/>
    </row>
    <row r="1168" spans="2:3" x14ac:dyDescent="0.2">
      <c r="B1168"/>
      <c r="C1168"/>
    </row>
    <row r="1169" spans="2:3" x14ac:dyDescent="0.2">
      <c r="B1169"/>
      <c r="C1169"/>
    </row>
    <row r="1170" spans="2:3" x14ac:dyDescent="0.2">
      <c r="B1170"/>
      <c r="C1170"/>
    </row>
    <row r="1171" spans="2:3" x14ac:dyDescent="0.2">
      <c r="B1171"/>
      <c r="C1171"/>
    </row>
    <row r="1172" spans="2:3" x14ac:dyDescent="0.2">
      <c r="B1172"/>
      <c r="C1172"/>
    </row>
    <row r="1173" spans="2:3" x14ac:dyDescent="0.2">
      <c r="B1173"/>
      <c r="C1173"/>
    </row>
    <row r="1174" spans="2:3" x14ac:dyDescent="0.2">
      <c r="B1174"/>
      <c r="C1174"/>
    </row>
    <row r="1175" spans="2:3" x14ac:dyDescent="0.2">
      <c r="B1175"/>
      <c r="C1175"/>
    </row>
    <row r="1176" spans="2:3" x14ac:dyDescent="0.2">
      <c r="B1176"/>
      <c r="C1176"/>
    </row>
    <row r="1177" spans="2:3" x14ac:dyDescent="0.2">
      <c r="B1177"/>
      <c r="C1177"/>
    </row>
    <row r="1178" spans="2:3" x14ac:dyDescent="0.2">
      <c r="B1178"/>
      <c r="C1178"/>
    </row>
    <row r="1179" spans="2:3" x14ac:dyDescent="0.2">
      <c r="B1179"/>
      <c r="C1179"/>
    </row>
    <row r="1180" spans="2:3" x14ac:dyDescent="0.2">
      <c r="B1180"/>
      <c r="C1180"/>
    </row>
    <row r="1181" spans="2:3" x14ac:dyDescent="0.2">
      <c r="B1181"/>
      <c r="C1181"/>
    </row>
    <row r="1182" spans="2:3" x14ac:dyDescent="0.2">
      <c r="B1182"/>
      <c r="C1182"/>
    </row>
    <row r="1183" spans="2:3" x14ac:dyDescent="0.2">
      <c r="B1183"/>
      <c r="C1183"/>
    </row>
    <row r="1184" spans="2:3" x14ac:dyDescent="0.2">
      <c r="B1184"/>
      <c r="C1184"/>
    </row>
    <row r="1185" spans="2:3" x14ac:dyDescent="0.2">
      <c r="B1185"/>
      <c r="C1185"/>
    </row>
    <row r="1186" spans="2:3" x14ac:dyDescent="0.2">
      <c r="B1186"/>
      <c r="C1186"/>
    </row>
    <row r="1187" spans="2:3" x14ac:dyDescent="0.2">
      <c r="B1187"/>
      <c r="C1187"/>
    </row>
    <row r="1188" spans="2:3" x14ac:dyDescent="0.2">
      <c r="B1188"/>
      <c r="C1188"/>
    </row>
    <row r="1189" spans="2:3" x14ac:dyDescent="0.2">
      <c r="B1189"/>
      <c r="C1189"/>
    </row>
    <row r="1190" spans="2:3" x14ac:dyDescent="0.2">
      <c r="B1190"/>
      <c r="C1190"/>
    </row>
    <row r="1191" spans="2:3" x14ac:dyDescent="0.2">
      <c r="B1191"/>
      <c r="C1191"/>
    </row>
    <row r="1192" spans="2:3" x14ac:dyDescent="0.2">
      <c r="B1192"/>
      <c r="C1192"/>
    </row>
    <row r="1193" spans="2:3" x14ac:dyDescent="0.2">
      <c r="B1193"/>
      <c r="C1193"/>
    </row>
    <row r="1194" spans="2:3" x14ac:dyDescent="0.2">
      <c r="B1194"/>
      <c r="C1194"/>
    </row>
    <row r="1195" spans="2:3" x14ac:dyDescent="0.2">
      <c r="B1195"/>
      <c r="C1195"/>
    </row>
    <row r="1196" spans="2:3" x14ac:dyDescent="0.2">
      <c r="B1196"/>
      <c r="C1196"/>
    </row>
    <row r="1197" spans="2:3" x14ac:dyDescent="0.2">
      <c r="B1197"/>
      <c r="C1197"/>
    </row>
    <row r="1198" spans="2:3" x14ac:dyDescent="0.2">
      <c r="B1198"/>
      <c r="C1198"/>
    </row>
    <row r="1199" spans="2:3" x14ac:dyDescent="0.2">
      <c r="B1199"/>
      <c r="C1199"/>
    </row>
    <row r="1200" spans="2:3" x14ac:dyDescent="0.2">
      <c r="B1200"/>
      <c r="C1200"/>
    </row>
    <row r="1201" spans="2:3" x14ac:dyDescent="0.2">
      <c r="B1201"/>
      <c r="C1201"/>
    </row>
    <row r="1202" spans="2:3" x14ac:dyDescent="0.2">
      <c r="B1202"/>
      <c r="C1202"/>
    </row>
    <row r="1203" spans="2:3" x14ac:dyDescent="0.2">
      <c r="B1203"/>
      <c r="C1203"/>
    </row>
    <row r="1204" spans="2:3" x14ac:dyDescent="0.2">
      <c r="B1204"/>
      <c r="C1204"/>
    </row>
    <row r="1205" spans="2:3" x14ac:dyDescent="0.2">
      <c r="B1205"/>
      <c r="C1205"/>
    </row>
    <row r="1206" spans="2:3" x14ac:dyDescent="0.2">
      <c r="B1206"/>
      <c r="C1206"/>
    </row>
    <row r="1207" spans="2:3" x14ac:dyDescent="0.2">
      <c r="B1207"/>
      <c r="C1207"/>
    </row>
    <row r="1208" spans="2:3" x14ac:dyDescent="0.2">
      <c r="B1208"/>
      <c r="C1208"/>
    </row>
    <row r="1209" spans="2:3" x14ac:dyDescent="0.2">
      <c r="B1209"/>
      <c r="C1209"/>
    </row>
    <row r="1210" spans="2:3" x14ac:dyDescent="0.2">
      <c r="B1210"/>
      <c r="C1210"/>
    </row>
    <row r="1211" spans="2:3" x14ac:dyDescent="0.2">
      <c r="B1211"/>
      <c r="C1211"/>
    </row>
    <row r="1212" spans="2:3" x14ac:dyDescent="0.2">
      <c r="B1212"/>
      <c r="C1212"/>
    </row>
    <row r="1213" spans="2:3" x14ac:dyDescent="0.2">
      <c r="B1213"/>
      <c r="C1213"/>
    </row>
    <row r="1214" spans="2:3" x14ac:dyDescent="0.2">
      <c r="B1214"/>
      <c r="C1214"/>
    </row>
    <row r="1215" spans="2:3" x14ac:dyDescent="0.2">
      <c r="B1215"/>
      <c r="C1215"/>
    </row>
    <row r="1216" spans="2:3" x14ac:dyDescent="0.2">
      <c r="B1216"/>
      <c r="C1216"/>
    </row>
    <row r="1217" spans="2:3" x14ac:dyDescent="0.2">
      <c r="B1217"/>
      <c r="C1217"/>
    </row>
    <row r="1218" spans="2:3" x14ac:dyDescent="0.2">
      <c r="B1218"/>
      <c r="C1218"/>
    </row>
    <row r="1219" spans="2:3" x14ac:dyDescent="0.2">
      <c r="B1219"/>
      <c r="C1219"/>
    </row>
    <row r="1220" spans="2:3" x14ac:dyDescent="0.2">
      <c r="B1220"/>
      <c r="C1220"/>
    </row>
    <row r="1221" spans="2:3" x14ac:dyDescent="0.2">
      <c r="B1221"/>
      <c r="C1221"/>
    </row>
    <row r="1222" spans="2:3" x14ac:dyDescent="0.2">
      <c r="B1222"/>
      <c r="C1222"/>
    </row>
    <row r="1223" spans="2:3" x14ac:dyDescent="0.2">
      <c r="B1223"/>
      <c r="C1223"/>
    </row>
    <row r="1224" spans="2:3" x14ac:dyDescent="0.2">
      <c r="B1224"/>
      <c r="C1224"/>
    </row>
    <row r="1225" spans="2:3" x14ac:dyDescent="0.2">
      <c r="B1225"/>
      <c r="C1225"/>
    </row>
    <row r="1226" spans="2:3" x14ac:dyDescent="0.2">
      <c r="B1226"/>
      <c r="C1226"/>
    </row>
    <row r="1227" spans="2:3" x14ac:dyDescent="0.2">
      <c r="B1227"/>
      <c r="C1227"/>
    </row>
    <row r="1228" spans="2:3" x14ac:dyDescent="0.2">
      <c r="B1228"/>
      <c r="C1228"/>
    </row>
    <row r="1229" spans="2:3" x14ac:dyDescent="0.2">
      <c r="B1229"/>
      <c r="C1229"/>
    </row>
    <row r="1230" spans="2:3" x14ac:dyDescent="0.2">
      <c r="B1230"/>
      <c r="C1230"/>
    </row>
    <row r="1231" spans="2:3" x14ac:dyDescent="0.2">
      <c r="B1231"/>
      <c r="C1231"/>
    </row>
    <row r="1232" spans="2:3" x14ac:dyDescent="0.2">
      <c r="B1232"/>
      <c r="C1232"/>
    </row>
    <row r="1233" spans="2:3" x14ac:dyDescent="0.2">
      <c r="B1233"/>
      <c r="C1233"/>
    </row>
    <row r="1234" spans="2:3" x14ac:dyDescent="0.2">
      <c r="B1234"/>
      <c r="C1234"/>
    </row>
    <row r="1235" spans="2:3" x14ac:dyDescent="0.2">
      <c r="B1235"/>
      <c r="C1235"/>
    </row>
    <row r="1236" spans="2:3" x14ac:dyDescent="0.2">
      <c r="B1236"/>
      <c r="C1236"/>
    </row>
    <row r="1237" spans="2:3" x14ac:dyDescent="0.2">
      <c r="B1237"/>
      <c r="C1237"/>
    </row>
    <row r="1238" spans="2:3" x14ac:dyDescent="0.2">
      <c r="B1238"/>
      <c r="C1238"/>
    </row>
    <row r="1239" spans="2:3" x14ac:dyDescent="0.2">
      <c r="B1239"/>
      <c r="C1239"/>
    </row>
    <row r="1240" spans="2:3" x14ac:dyDescent="0.2">
      <c r="B1240"/>
      <c r="C1240"/>
    </row>
    <row r="1241" spans="2:3" x14ac:dyDescent="0.2">
      <c r="B1241"/>
      <c r="C1241"/>
    </row>
    <row r="1242" spans="2:3" x14ac:dyDescent="0.2">
      <c r="B1242"/>
      <c r="C1242"/>
    </row>
    <row r="1243" spans="2:3" x14ac:dyDescent="0.2">
      <c r="B1243"/>
      <c r="C1243"/>
    </row>
    <row r="1244" spans="2:3" x14ac:dyDescent="0.2">
      <c r="B1244"/>
      <c r="C1244"/>
    </row>
    <row r="1245" spans="2:3" x14ac:dyDescent="0.2">
      <c r="B1245"/>
      <c r="C1245"/>
    </row>
    <row r="1246" spans="2:3" x14ac:dyDescent="0.2">
      <c r="B1246"/>
      <c r="C1246"/>
    </row>
    <row r="1247" spans="2:3" x14ac:dyDescent="0.2">
      <c r="B1247"/>
      <c r="C1247"/>
    </row>
    <row r="1248" spans="2:3" x14ac:dyDescent="0.2">
      <c r="B1248"/>
      <c r="C1248"/>
    </row>
    <row r="1249" spans="2:3" x14ac:dyDescent="0.2">
      <c r="B1249"/>
      <c r="C1249"/>
    </row>
    <row r="1250" spans="2:3" x14ac:dyDescent="0.2">
      <c r="B1250"/>
      <c r="C1250"/>
    </row>
    <row r="1251" spans="2:3" x14ac:dyDescent="0.2">
      <c r="B1251"/>
      <c r="C1251"/>
    </row>
    <row r="1252" spans="2:3" x14ac:dyDescent="0.2">
      <c r="B1252"/>
      <c r="C1252"/>
    </row>
    <row r="1253" spans="2:3" x14ac:dyDescent="0.2">
      <c r="B1253"/>
      <c r="C1253"/>
    </row>
    <row r="1254" spans="2:3" x14ac:dyDescent="0.2">
      <c r="B1254"/>
      <c r="C1254"/>
    </row>
    <row r="1255" spans="2:3" x14ac:dyDescent="0.2">
      <c r="B1255"/>
      <c r="C1255"/>
    </row>
    <row r="1256" spans="2:3" x14ac:dyDescent="0.2">
      <c r="B1256"/>
      <c r="C1256"/>
    </row>
    <row r="1257" spans="2:3" x14ac:dyDescent="0.2">
      <c r="B1257"/>
      <c r="C1257"/>
    </row>
    <row r="1258" spans="2:3" x14ac:dyDescent="0.2">
      <c r="B1258"/>
      <c r="C1258"/>
    </row>
    <row r="1259" spans="2:3" x14ac:dyDescent="0.2">
      <c r="B1259"/>
      <c r="C1259"/>
    </row>
    <row r="1260" spans="2:3" x14ac:dyDescent="0.2">
      <c r="B1260"/>
      <c r="C1260"/>
    </row>
    <row r="1261" spans="2:3" x14ac:dyDescent="0.2">
      <c r="B1261"/>
      <c r="C1261"/>
    </row>
    <row r="1262" spans="2:3" x14ac:dyDescent="0.2">
      <c r="B1262"/>
      <c r="C1262"/>
    </row>
    <row r="1263" spans="2:3" x14ac:dyDescent="0.2">
      <c r="B1263"/>
      <c r="C1263"/>
    </row>
    <row r="1264" spans="2:3" x14ac:dyDescent="0.2">
      <c r="B1264"/>
      <c r="C1264"/>
    </row>
    <row r="1265" spans="2:3" x14ac:dyDescent="0.2">
      <c r="B1265"/>
      <c r="C1265"/>
    </row>
    <row r="1266" spans="2:3" x14ac:dyDescent="0.2">
      <c r="B1266"/>
      <c r="C1266"/>
    </row>
    <row r="1267" spans="2:3" x14ac:dyDescent="0.2">
      <c r="B1267"/>
      <c r="C1267"/>
    </row>
    <row r="1268" spans="2:3" x14ac:dyDescent="0.2">
      <c r="B1268"/>
      <c r="C1268"/>
    </row>
    <row r="1269" spans="2:3" x14ac:dyDescent="0.2">
      <c r="B1269"/>
      <c r="C1269"/>
    </row>
    <row r="1270" spans="2:3" x14ac:dyDescent="0.2">
      <c r="B1270"/>
      <c r="C1270"/>
    </row>
    <row r="1271" spans="2:3" x14ac:dyDescent="0.2">
      <c r="B1271"/>
      <c r="C1271"/>
    </row>
    <row r="1272" spans="2:3" x14ac:dyDescent="0.2">
      <c r="B1272"/>
      <c r="C1272"/>
    </row>
    <row r="1273" spans="2:3" x14ac:dyDescent="0.2">
      <c r="B1273"/>
      <c r="C1273"/>
    </row>
    <row r="1274" spans="2:3" x14ac:dyDescent="0.2">
      <c r="B1274"/>
      <c r="C1274"/>
    </row>
    <row r="1275" spans="2:3" x14ac:dyDescent="0.2">
      <c r="B1275"/>
      <c r="C1275"/>
    </row>
    <row r="1276" spans="2:3" x14ac:dyDescent="0.2">
      <c r="B1276"/>
      <c r="C1276"/>
    </row>
    <row r="1277" spans="2:3" x14ac:dyDescent="0.2">
      <c r="B1277"/>
      <c r="C1277"/>
    </row>
    <row r="1278" spans="2:3" x14ac:dyDescent="0.2">
      <c r="B1278"/>
      <c r="C1278"/>
    </row>
    <row r="1279" spans="2:3" x14ac:dyDescent="0.2">
      <c r="B1279"/>
      <c r="C1279"/>
    </row>
    <row r="1280" spans="2:3" x14ac:dyDescent="0.2">
      <c r="B1280"/>
      <c r="C1280"/>
    </row>
    <row r="1281" spans="2:3" x14ac:dyDescent="0.2">
      <c r="B1281"/>
      <c r="C1281"/>
    </row>
    <row r="1282" spans="2:3" x14ac:dyDescent="0.2">
      <c r="B1282"/>
      <c r="C1282"/>
    </row>
    <row r="1283" spans="2:3" x14ac:dyDescent="0.2">
      <c r="B1283"/>
      <c r="C1283"/>
    </row>
    <row r="1284" spans="2:3" x14ac:dyDescent="0.2">
      <c r="B1284"/>
      <c r="C1284"/>
    </row>
    <row r="1285" spans="2:3" x14ac:dyDescent="0.2">
      <c r="B1285"/>
      <c r="C1285"/>
    </row>
    <row r="1286" spans="2:3" x14ac:dyDescent="0.2">
      <c r="B1286"/>
      <c r="C1286"/>
    </row>
    <row r="1287" spans="2:3" x14ac:dyDescent="0.2">
      <c r="B1287"/>
      <c r="C1287"/>
    </row>
    <row r="1288" spans="2:3" x14ac:dyDescent="0.2">
      <c r="B1288"/>
      <c r="C1288"/>
    </row>
    <row r="1289" spans="2:3" x14ac:dyDescent="0.2">
      <c r="B1289"/>
      <c r="C1289"/>
    </row>
    <row r="1290" spans="2:3" x14ac:dyDescent="0.2">
      <c r="B1290"/>
      <c r="C1290"/>
    </row>
    <row r="1291" spans="2:3" x14ac:dyDescent="0.2">
      <c r="B1291"/>
      <c r="C1291"/>
    </row>
    <row r="1292" spans="2:3" x14ac:dyDescent="0.2">
      <c r="B1292"/>
      <c r="C1292"/>
    </row>
    <row r="1293" spans="2:3" x14ac:dyDescent="0.2">
      <c r="B1293"/>
      <c r="C1293"/>
    </row>
    <row r="1294" spans="2:3" x14ac:dyDescent="0.2">
      <c r="B1294"/>
      <c r="C1294"/>
    </row>
    <row r="1295" spans="2:3" x14ac:dyDescent="0.2">
      <c r="B1295"/>
      <c r="C1295"/>
    </row>
    <row r="1296" spans="2:3" x14ac:dyDescent="0.2">
      <c r="B1296"/>
      <c r="C1296"/>
    </row>
    <row r="1297" spans="2:3" x14ac:dyDescent="0.2">
      <c r="B1297"/>
      <c r="C1297"/>
    </row>
    <row r="1298" spans="2:3" x14ac:dyDescent="0.2">
      <c r="B1298"/>
      <c r="C1298"/>
    </row>
    <row r="1299" spans="2:3" x14ac:dyDescent="0.2">
      <c r="B1299"/>
      <c r="C1299"/>
    </row>
    <row r="1300" spans="2:3" x14ac:dyDescent="0.2">
      <c r="B1300"/>
      <c r="C1300"/>
    </row>
    <row r="1301" spans="2:3" x14ac:dyDescent="0.2">
      <c r="B1301"/>
      <c r="C1301"/>
    </row>
    <row r="1302" spans="2:3" x14ac:dyDescent="0.2">
      <c r="B1302"/>
      <c r="C1302"/>
    </row>
    <row r="1303" spans="2:3" x14ac:dyDescent="0.2">
      <c r="B1303"/>
      <c r="C1303"/>
    </row>
    <row r="1304" spans="2:3" x14ac:dyDescent="0.2">
      <c r="B1304"/>
      <c r="C1304"/>
    </row>
    <row r="1305" spans="2:3" x14ac:dyDescent="0.2">
      <c r="B1305"/>
      <c r="C1305"/>
    </row>
    <row r="1306" spans="2:3" x14ac:dyDescent="0.2">
      <c r="B1306"/>
      <c r="C1306"/>
    </row>
    <row r="1307" spans="2:3" x14ac:dyDescent="0.2">
      <c r="B1307"/>
      <c r="C1307"/>
    </row>
    <row r="1308" spans="2:3" x14ac:dyDescent="0.2">
      <c r="B1308"/>
      <c r="C1308"/>
    </row>
    <row r="1309" spans="2:3" x14ac:dyDescent="0.2">
      <c r="B1309"/>
      <c r="C1309"/>
    </row>
    <row r="1310" spans="2:3" x14ac:dyDescent="0.2">
      <c r="B1310"/>
      <c r="C1310"/>
    </row>
    <row r="1311" spans="2:3" x14ac:dyDescent="0.2">
      <c r="B1311"/>
      <c r="C1311"/>
    </row>
    <row r="1312" spans="2:3" x14ac:dyDescent="0.2">
      <c r="B1312"/>
      <c r="C1312"/>
    </row>
    <row r="1313" spans="2:3" x14ac:dyDescent="0.2">
      <c r="B1313"/>
      <c r="C1313"/>
    </row>
    <row r="1314" spans="2:3" x14ac:dyDescent="0.2">
      <c r="B1314"/>
      <c r="C1314"/>
    </row>
    <row r="1315" spans="2:3" x14ac:dyDescent="0.2">
      <c r="B1315"/>
      <c r="C1315"/>
    </row>
    <row r="1316" spans="2:3" x14ac:dyDescent="0.2">
      <c r="B1316"/>
      <c r="C1316"/>
    </row>
    <row r="1317" spans="2:3" x14ac:dyDescent="0.2">
      <c r="B1317"/>
      <c r="C1317"/>
    </row>
    <row r="1318" spans="2:3" x14ac:dyDescent="0.2">
      <c r="B1318"/>
      <c r="C1318"/>
    </row>
    <row r="1319" spans="2:3" x14ac:dyDescent="0.2">
      <c r="B1319"/>
      <c r="C1319"/>
    </row>
    <row r="1320" spans="2:3" x14ac:dyDescent="0.2">
      <c r="B1320"/>
      <c r="C1320"/>
    </row>
    <row r="1321" spans="2:3" x14ac:dyDescent="0.2">
      <c r="B1321"/>
      <c r="C1321"/>
    </row>
    <row r="1322" spans="2:3" x14ac:dyDescent="0.2">
      <c r="B1322"/>
      <c r="C1322"/>
    </row>
    <row r="1323" spans="2:3" x14ac:dyDescent="0.2">
      <c r="B1323"/>
      <c r="C1323"/>
    </row>
    <row r="1324" spans="2:3" x14ac:dyDescent="0.2">
      <c r="B1324"/>
      <c r="C1324"/>
    </row>
    <row r="1325" spans="2:3" x14ac:dyDescent="0.2">
      <c r="B1325"/>
      <c r="C1325"/>
    </row>
    <row r="1326" spans="2:3" x14ac:dyDescent="0.2">
      <c r="B1326"/>
      <c r="C1326"/>
    </row>
    <row r="1327" spans="2:3" x14ac:dyDescent="0.2">
      <c r="B1327"/>
      <c r="C1327"/>
    </row>
    <row r="1328" spans="2:3" x14ac:dyDescent="0.2">
      <c r="B1328"/>
      <c r="C1328"/>
    </row>
    <row r="1329" spans="2:3" x14ac:dyDescent="0.2">
      <c r="B1329"/>
      <c r="C1329"/>
    </row>
    <row r="1330" spans="2:3" x14ac:dyDescent="0.2">
      <c r="B1330"/>
      <c r="C1330"/>
    </row>
    <row r="1331" spans="2:3" x14ac:dyDescent="0.2">
      <c r="B1331"/>
      <c r="C1331"/>
    </row>
    <row r="1332" spans="2:3" x14ac:dyDescent="0.2">
      <c r="B1332"/>
      <c r="C1332"/>
    </row>
    <row r="1333" spans="2:3" x14ac:dyDescent="0.2">
      <c r="B1333"/>
      <c r="C1333"/>
    </row>
    <row r="1334" spans="2:3" x14ac:dyDescent="0.2">
      <c r="B1334"/>
      <c r="C1334"/>
    </row>
    <row r="1335" spans="2:3" x14ac:dyDescent="0.2">
      <c r="B1335"/>
      <c r="C1335"/>
    </row>
    <row r="1336" spans="2:3" x14ac:dyDescent="0.2">
      <c r="B1336"/>
      <c r="C1336"/>
    </row>
    <row r="1337" spans="2:3" x14ac:dyDescent="0.2">
      <c r="B1337"/>
      <c r="C1337"/>
    </row>
    <row r="1338" spans="2:3" x14ac:dyDescent="0.2">
      <c r="B1338"/>
      <c r="C1338"/>
    </row>
    <row r="1339" spans="2:3" x14ac:dyDescent="0.2">
      <c r="B1339"/>
      <c r="C1339"/>
    </row>
    <row r="1340" spans="2:3" x14ac:dyDescent="0.2">
      <c r="B1340"/>
      <c r="C1340"/>
    </row>
    <row r="1341" spans="2:3" x14ac:dyDescent="0.2">
      <c r="B1341"/>
      <c r="C1341"/>
    </row>
    <row r="1342" spans="2:3" x14ac:dyDescent="0.2">
      <c r="B1342"/>
      <c r="C1342"/>
    </row>
    <row r="1343" spans="2:3" x14ac:dyDescent="0.2">
      <c r="B1343"/>
      <c r="C1343"/>
    </row>
    <row r="1344" spans="2:3" x14ac:dyDescent="0.2">
      <c r="B1344"/>
      <c r="C1344"/>
    </row>
    <row r="1345" spans="2:3" x14ac:dyDescent="0.2">
      <c r="B1345"/>
      <c r="C1345"/>
    </row>
    <row r="1346" spans="2:3" x14ac:dyDescent="0.2">
      <c r="B1346"/>
      <c r="C1346"/>
    </row>
    <row r="1347" spans="2:3" x14ac:dyDescent="0.2">
      <c r="B1347"/>
      <c r="C1347"/>
    </row>
    <row r="1348" spans="2:3" x14ac:dyDescent="0.2">
      <c r="B1348"/>
      <c r="C1348"/>
    </row>
    <row r="1349" spans="2:3" x14ac:dyDescent="0.2">
      <c r="B1349"/>
      <c r="C1349"/>
    </row>
    <row r="1350" spans="2:3" x14ac:dyDescent="0.2">
      <c r="B1350"/>
      <c r="C1350"/>
    </row>
    <row r="1351" spans="2:3" x14ac:dyDescent="0.2">
      <c r="B1351"/>
      <c r="C1351"/>
    </row>
    <row r="1352" spans="2:3" x14ac:dyDescent="0.2">
      <c r="B1352"/>
      <c r="C1352"/>
    </row>
    <row r="1353" spans="2:3" x14ac:dyDescent="0.2">
      <c r="B1353"/>
      <c r="C1353"/>
    </row>
    <row r="1354" spans="2:3" x14ac:dyDescent="0.2">
      <c r="B1354"/>
      <c r="C1354"/>
    </row>
    <row r="1355" spans="2:3" x14ac:dyDescent="0.2">
      <c r="B1355"/>
      <c r="C1355"/>
    </row>
    <row r="1356" spans="2:3" x14ac:dyDescent="0.2">
      <c r="B1356"/>
      <c r="C1356"/>
    </row>
    <row r="1357" spans="2:3" x14ac:dyDescent="0.2">
      <c r="B1357"/>
      <c r="C1357"/>
    </row>
    <row r="1358" spans="2:3" x14ac:dyDescent="0.2">
      <c r="B1358"/>
      <c r="C1358"/>
    </row>
    <row r="1359" spans="2:3" x14ac:dyDescent="0.2">
      <c r="B1359"/>
      <c r="C1359"/>
    </row>
    <row r="1360" spans="2:3" x14ac:dyDescent="0.2">
      <c r="B1360"/>
      <c r="C1360"/>
    </row>
    <row r="1361" spans="2:3" x14ac:dyDescent="0.2">
      <c r="B1361"/>
      <c r="C1361"/>
    </row>
    <row r="1362" spans="2:3" x14ac:dyDescent="0.2">
      <c r="B1362"/>
      <c r="C1362"/>
    </row>
    <row r="1363" spans="2:3" x14ac:dyDescent="0.2">
      <c r="B1363"/>
      <c r="C1363"/>
    </row>
    <row r="1364" spans="2:3" x14ac:dyDescent="0.2">
      <c r="B1364"/>
      <c r="C1364"/>
    </row>
    <row r="1365" spans="2:3" x14ac:dyDescent="0.2">
      <c r="B1365"/>
      <c r="C1365"/>
    </row>
    <row r="1366" spans="2:3" x14ac:dyDescent="0.2">
      <c r="B1366"/>
      <c r="C1366"/>
    </row>
    <row r="1367" spans="2:3" x14ac:dyDescent="0.2">
      <c r="B1367"/>
      <c r="C1367"/>
    </row>
    <row r="1368" spans="2:3" x14ac:dyDescent="0.2">
      <c r="B1368"/>
      <c r="C1368"/>
    </row>
    <row r="1369" spans="2:3" x14ac:dyDescent="0.2">
      <c r="B1369"/>
      <c r="C1369"/>
    </row>
    <row r="1370" spans="2:3" x14ac:dyDescent="0.2">
      <c r="B1370"/>
      <c r="C1370"/>
    </row>
    <row r="1371" spans="2:3" x14ac:dyDescent="0.2">
      <c r="B1371"/>
      <c r="C1371"/>
    </row>
    <row r="1372" spans="2:3" x14ac:dyDescent="0.2">
      <c r="B1372"/>
      <c r="C1372"/>
    </row>
    <row r="1373" spans="2:3" x14ac:dyDescent="0.2">
      <c r="B1373"/>
      <c r="C1373"/>
    </row>
    <row r="1374" spans="2:3" x14ac:dyDescent="0.2">
      <c r="B1374"/>
      <c r="C1374"/>
    </row>
    <row r="1375" spans="2:3" x14ac:dyDescent="0.2">
      <c r="B1375"/>
      <c r="C1375"/>
    </row>
    <row r="1376" spans="2:3" x14ac:dyDescent="0.2">
      <c r="B1376"/>
      <c r="C1376"/>
    </row>
    <row r="1377" spans="2:3" x14ac:dyDescent="0.2">
      <c r="B1377"/>
      <c r="C1377"/>
    </row>
    <row r="1378" spans="2:3" x14ac:dyDescent="0.2">
      <c r="B1378"/>
      <c r="C1378"/>
    </row>
    <row r="1379" spans="2:3" x14ac:dyDescent="0.2">
      <c r="B1379"/>
      <c r="C1379"/>
    </row>
    <row r="1380" spans="2:3" x14ac:dyDescent="0.2">
      <c r="B1380"/>
      <c r="C1380"/>
    </row>
    <row r="1381" spans="2:3" x14ac:dyDescent="0.2">
      <c r="B1381"/>
      <c r="C1381"/>
    </row>
    <row r="1382" spans="2:3" x14ac:dyDescent="0.2">
      <c r="B1382"/>
      <c r="C138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7A591-208C-498A-8746-D18719BDF276}">
  <sheetPr>
    <tabColor rgb="FFFFC000"/>
  </sheetPr>
  <dimension ref="A1:B358"/>
  <sheetViews>
    <sheetView topLeftCell="A22" zoomScaleNormal="100" workbookViewId="0">
      <selection activeCell="E12" sqref="E12"/>
    </sheetView>
  </sheetViews>
  <sheetFormatPr baseColWidth="10" defaultColWidth="8.83203125" defaultRowHeight="15" x14ac:dyDescent="0.2"/>
  <cols>
    <col min="1" max="1" width="109.1640625" customWidth="1"/>
    <col min="2" max="2" width="14.5" customWidth="1"/>
  </cols>
  <sheetData>
    <row r="1" spans="1:2" x14ac:dyDescent="0.2">
      <c r="A1" s="154" t="s">
        <v>20</v>
      </c>
      <c r="B1" s="74" t="s">
        <v>1671</v>
      </c>
    </row>
    <row r="3" spans="1:2" x14ac:dyDescent="0.2">
      <c r="A3" s="154" t="s">
        <v>1451</v>
      </c>
      <c r="B3" s="74" t="s">
        <v>1710</v>
      </c>
    </row>
    <row r="4" spans="1:2" x14ac:dyDescent="0.2">
      <c r="A4" s="348" t="s">
        <v>1445</v>
      </c>
      <c r="B4" s="161">
        <v>66</v>
      </c>
    </row>
    <row r="5" spans="1:2" x14ac:dyDescent="0.2">
      <c r="A5" s="347" t="s">
        <v>409</v>
      </c>
      <c r="B5" s="161">
        <v>18</v>
      </c>
    </row>
    <row r="6" spans="1:2" x14ac:dyDescent="0.2">
      <c r="A6" s="169" t="s">
        <v>1735</v>
      </c>
      <c r="B6" s="161">
        <v>1</v>
      </c>
    </row>
    <row r="7" spans="1:2" x14ac:dyDescent="0.2">
      <c r="A7" s="169" t="s">
        <v>2446</v>
      </c>
      <c r="B7" s="161">
        <v>1</v>
      </c>
    </row>
    <row r="8" spans="1:2" x14ac:dyDescent="0.2">
      <c r="A8" s="169" t="s">
        <v>1734</v>
      </c>
      <c r="B8" s="161">
        <v>1</v>
      </c>
    </row>
    <row r="9" spans="1:2" x14ac:dyDescent="0.2">
      <c r="A9" s="169" t="s">
        <v>1737</v>
      </c>
      <c r="B9" s="161">
        <v>1</v>
      </c>
    </row>
    <row r="10" spans="1:2" x14ac:dyDescent="0.2">
      <c r="A10" s="169" t="s">
        <v>2185</v>
      </c>
      <c r="B10" s="161">
        <v>1</v>
      </c>
    </row>
    <row r="11" spans="1:2" x14ac:dyDescent="0.2">
      <c r="A11" s="169" t="s">
        <v>1660</v>
      </c>
      <c r="B11" s="161">
        <v>1</v>
      </c>
    </row>
    <row r="12" spans="1:2" x14ac:dyDescent="0.2">
      <c r="A12" s="169" t="s">
        <v>2186</v>
      </c>
      <c r="B12" s="161">
        <v>1</v>
      </c>
    </row>
    <row r="13" spans="1:2" x14ac:dyDescent="0.2">
      <c r="A13" s="169" t="s">
        <v>1488</v>
      </c>
      <c r="B13" s="161">
        <v>1</v>
      </c>
    </row>
    <row r="14" spans="1:2" x14ac:dyDescent="0.2">
      <c r="A14" s="169" t="s">
        <v>1740</v>
      </c>
      <c r="B14" s="161">
        <v>1</v>
      </c>
    </row>
    <row r="15" spans="1:2" x14ac:dyDescent="0.2">
      <c r="A15" s="169" t="s">
        <v>481</v>
      </c>
      <c r="B15" s="161">
        <v>1</v>
      </c>
    </row>
    <row r="16" spans="1:2" x14ac:dyDescent="0.2">
      <c r="A16" s="169" t="s">
        <v>1008</v>
      </c>
      <c r="B16" s="161">
        <v>1</v>
      </c>
    </row>
    <row r="17" spans="1:2" x14ac:dyDescent="0.2">
      <c r="A17" s="169" t="s">
        <v>504</v>
      </c>
      <c r="B17" s="161">
        <v>1</v>
      </c>
    </row>
    <row r="18" spans="1:2" x14ac:dyDescent="0.2">
      <c r="A18" s="169" t="s">
        <v>1417</v>
      </c>
      <c r="B18" s="161">
        <v>1</v>
      </c>
    </row>
    <row r="19" spans="1:2" x14ac:dyDescent="0.2">
      <c r="A19" s="169" t="s">
        <v>799</v>
      </c>
      <c r="B19" s="161">
        <v>1</v>
      </c>
    </row>
    <row r="20" spans="1:2" x14ac:dyDescent="0.2">
      <c r="A20" s="169" t="s">
        <v>1771</v>
      </c>
      <c r="B20" s="161">
        <v>1</v>
      </c>
    </row>
    <row r="21" spans="1:2" x14ac:dyDescent="0.2">
      <c r="A21" s="169" t="s">
        <v>1766</v>
      </c>
      <c r="B21" s="161">
        <v>1</v>
      </c>
    </row>
    <row r="22" spans="1:2" x14ac:dyDescent="0.2">
      <c r="A22" s="169" t="s">
        <v>1770</v>
      </c>
      <c r="B22" s="161">
        <v>1</v>
      </c>
    </row>
    <row r="23" spans="1:2" x14ac:dyDescent="0.2">
      <c r="A23" s="169" t="s">
        <v>866</v>
      </c>
      <c r="B23" s="161">
        <v>1</v>
      </c>
    </row>
    <row r="24" spans="1:2" x14ac:dyDescent="0.2">
      <c r="A24" s="347" t="s">
        <v>50</v>
      </c>
      <c r="B24" s="161">
        <v>5</v>
      </c>
    </row>
    <row r="25" spans="1:2" x14ac:dyDescent="0.2">
      <c r="A25" s="169" t="s">
        <v>1773</v>
      </c>
      <c r="B25" s="161">
        <v>1</v>
      </c>
    </row>
    <row r="26" spans="1:2" x14ac:dyDescent="0.2">
      <c r="A26" s="169" t="s">
        <v>1721</v>
      </c>
      <c r="B26" s="161">
        <v>1</v>
      </c>
    </row>
    <row r="27" spans="1:2" x14ac:dyDescent="0.2">
      <c r="A27" s="169" t="s">
        <v>749</v>
      </c>
      <c r="B27" s="161">
        <v>1</v>
      </c>
    </row>
    <row r="28" spans="1:2" x14ac:dyDescent="0.2">
      <c r="A28" s="169" t="s">
        <v>1714</v>
      </c>
      <c r="B28" s="161">
        <v>1</v>
      </c>
    </row>
    <row r="29" spans="1:2" x14ac:dyDescent="0.2">
      <c r="A29" s="169" t="s">
        <v>1775</v>
      </c>
      <c r="B29" s="161">
        <v>1</v>
      </c>
    </row>
    <row r="30" spans="1:2" x14ac:dyDescent="0.2">
      <c r="A30" s="347" t="s">
        <v>1099</v>
      </c>
      <c r="B30" s="161">
        <v>6</v>
      </c>
    </row>
    <row r="31" spans="1:2" x14ac:dyDescent="0.2">
      <c r="A31" s="169" t="s">
        <v>492</v>
      </c>
      <c r="B31" s="161">
        <v>1</v>
      </c>
    </row>
    <row r="32" spans="1:2" x14ac:dyDescent="0.2">
      <c r="A32" s="169" t="s">
        <v>677</v>
      </c>
      <c r="B32" s="161">
        <v>1</v>
      </c>
    </row>
    <row r="33" spans="1:2" x14ac:dyDescent="0.2">
      <c r="A33" s="169" t="s">
        <v>2255</v>
      </c>
      <c r="B33" s="161">
        <v>1</v>
      </c>
    </row>
    <row r="34" spans="1:2" x14ac:dyDescent="0.2">
      <c r="A34" s="169" t="s">
        <v>675</v>
      </c>
      <c r="B34" s="161">
        <v>1</v>
      </c>
    </row>
    <row r="35" spans="1:2" x14ac:dyDescent="0.2">
      <c r="A35" s="169" t="s">
        <v>1494</v>
      </c>
      <c r="B35" s="161">
        <v>1</v>
      </c>
    </row>
    <row r="36" spans="1:2" x14ac:dyDescent="0.2">
      <c r="A36" s="169" t="s">
        <v>482</v>
      </c>
      <c r="B36" s="161">
        <v>1</v>
      </c>
    </row>
    <row r="37" spans="1:2" x14ac:dyDescent="0.2">
      <c r="A37" s="347" t="s">
        <v>1097</v>
      </c>
      <c r="B37" s="161">
        <v>7</v>
      </c>
    </row>
    <row r="38" spans="1:2" x14ac:dyDescent="0.2">
      <c r="A38" s="169" t="s">
        <v>507</v>
      </c>
      <c r="B38" s="161">
        <v>1</v>
      </c>
    </row>
    <row r="39" spans="1:2" x14ac:dyDescent="0.2">
      <c r="A39" s="169" t="s">
        <v>1751</v>
      </c>
      <c r="B39" s="161">
        <v>1</v>
      </c>
    </row>
    <row r="40" spans="1:2" x14ac:dyDescent="0.2">
      <c r="A40" s="169" t="s">
        <v>1753</v>
      </c>
      <c r="B40" s="161">
        <v>1</v>
      </c>
    </row>
    <row r="41" spans="1:2" x14ac:dyDescent="0.2">
      <c r="A41" s="169" t="s">
        <v>832</v>
      </c>
      <c r="B41" s="161">
        <v>1</v>
      </c>
    </row>
    <row r="42" spans="1:2" x14ac:dyDescent="0.2">
      <c r="A42" s="169" t="s">
        <v>1749</v>
      </c>
      <c r="B42" s="161">
        <v>1</v>
      </c>
    </row>
    <row r="43" spans="1:2" x14ac:dyDescent="0.2">
      <c r="A43" s="169" t="s">
        <v>1750</v>
      </c>
      <c r="B43" s="161">
        <v>1</v>
      </c>
    </row>
    <row r="44" spans="1:2" x14ac:dyDescent="0.2">
      <c r="A44" s="169" t="s">
        <v>1752</v>
      </c>
      <c r="B44" s="161">
        <v>1</v>
      </c>
    </row>
    <row r="45" spans="1:2" x14ac:dyDescent="0.2">
      <c r="A45" s="347" t="s">
        <v>1101</v>
      </c>
      <c r="B45" s="161">
        <v>9</v>
      </c>
    </row>
    <row r="46" spans="1:2" x14ac:dyDescent="0.2">
      <c r="A46" s="169" t="s">
        <v>1758</v>
      </c>
      <c r="B46" s="161">
        <v>1</v>
      </c>
    </row>
    <row r="47" spans="1:2" x14ac:dyDescent="0.2">
      <c r="A47" s="169" t="s">
        <v>1755</v>
      </c>
      <c r="B47" s="161">
        <v>1</v>
      </c>
    </row>
    <row r="48" spans="1:2" x14ac:dyDescent="0.2">
      <c r="A48" s="169" t="s">
        <v>494</v>
      </c>
      <c r="B48" s="161">
        <v>1</v>
      </c>
    </row>
    <row r="49" spans="1:2" x14ac:dyDescent="0.2">
      <c r="A49" s="169" t="s">
        <v>521</v>
      </c>
      <c r="B49" s="161">
        <v>1</v>
      </c>
    </row>
    <row r="50" spans="1:2" x14ac:dyDescent="0.2">
      <c r="A50" s="169" t="s">
        <v>1764</v>
      </c>
      <c r="B50" s="161">
        <v>1</v>
      </c>
    </row>
    <row r="51" spans="1:2" x14ac:dyDescent="0.2">
      <c r="A51" s="169" t="s">
        <v>1762</v>
      </c>
      <c r="B51" s="161">
        <v>1</v>
      </c>
    </row>
    <row r="52" spans="1:2" x14ac:dyDescent="0.2">
      <c r="A52" s="169" t="s">
        <v>578</v>
      </c>
      <c r="B52" s="161">
        <v>1</v>
      </c>
    </row>
    <row r="53" spans="1:2" x14ac:dyDescent="0.2">
      <c r="A53" s="169" t="s">
        <v>1739</v>
      </c>
      <c r="B53" s="161">
        <v>1</v>
      </c>
    </row>
    <row r="54" spans="1:2" x14ac:dyDescent="0.2">
      <c r="A54" s="169" t="s">
        <v>1664</v>
      </c>
      <c r="B54" s="161">
        <v>1</v>
      </c>
    </row>
    <row r="55" spans="1:2" x14ac:dyDescent="0.2">
      <c r="A55" s="347" t="s">
        <v>1096</v>
      </c>
      <c r="B55" s="161">
        <v>4</v>
      </c>
    </row>
    <row r="56" spans="1:2" x14ac:dyDescent="0.2">
      <c r="A56" s="169" t="s">
        <v>1744</v>
      </c>
      <c r="B56" s="161">
        <v>1</v>
      </c>
    </row>
    <row r="57" spans="1:2" x14ac:dyDescent="0.2">
      <c r="A57" s="169" t="s">
        <v>1747</v>
      </c>
      <c r="B57" s="161">
        <v>1</v>
      </c>
    </row>
    <row r="58" spans="1:2" x14ac:dyDescent="0.2">
      <c r="A58" s="169" t="s">
        <v>1746</v>
      </c>
      <c r="B58" s="161">
        <v>1</v>
      </c>
    </row>
    <row r="59" spans="1:2" x14ac:dyDescent="0.2">
      <c r="A59" s="169" t="s">
        <v>714</v>
      </c>
      <c r="B59" s="161">
        <v>1</v>
      </c>
    </row>
    <row r="60" spans="1:2" x14ac:dyDescent="0.2">
      <c r="A60" s="347" t="s">
        <v>418</v>
      </c>
      <c r="B60" s="161">
        <v>9</v>
      </c>
    </row>
    <row r="61" spans="1:2" x14ac:dyDescent="0.2">
      <c r="A61" s="169" t="s">
        <v>1495</v>
      </c>
      <c r="B61" s="161">
        <v>1</v>
      </c>
    </row>
    <row r="62" spans="1:2" x14ac:dyDescent="0.2">
      <c r="A62" s="169" t="s">
        <v>1018</v>
      </c>
      <c r="B62" s="161">
        <v>1</v>
      </c>
    </row>
    <row r="63" spans="1:2" x14ac:dyDescent="0.2">
      <c r="A63" s="169" t="s">
        <v>2109</v>
      </c>
      <c r="B63" s="161">
        <v>1</v>
      </c>
    </row>
    <row r="64" spans="1:2" x14ac:dyDescent="0.2">
      <c r="A64" s="169" t="s">
        <v>2205</v>
      </c>
      <c r="B64" s="161">
        <v>1</v>
      </c>
    </row>
    <row r="65" spans="1:2" x14ac:dyDescent="0.2">
      <c r="A65" s="169" t="s">
        <v>1490</v>
      </c>
      <c r="B65" s="161">
        <v>1</v>
      </c>
    </row>
    <row r="66" spans="1:2" x14ac:dyDescent="0.2">
      <c r="A66" s="169" t="s">
        <v>1492</v>
      </c>
      <c r="B66" s="161">
        <v>1</v>
      </c>
    </row>
    <row r="67" spans="1:2" x14ac:dyDescent="0.2">
      <c r="A67" s="169" t="s">
        <v>1311</v>
      </c>
      <c r="B67" s="161">
        <v>1</v>
      </c>
    </row>
    <row r="68" spans="1:2" x14ac:dyDescent="0.2">
      <c r="A68" s="169" t="s">
        <v>1655</v>
      </c>
      <c r="B68" s="161">
        <v>1</v>
      </c>
    </row>
    <row r="69" spans="1:2" x14ac:dyDescent="0.2">
      <c r="A69" s="169" t="s">
        <v>1052</v>
      </c>
      <c r="B69" s="161">
        <v>1</v>
      </c>
    </row>
    <row r="70" spans="1:2" x14ac:dyDescent="0.2">
      <c r="A70" s="347" t="s">
        <v>416</v>
      </c>
      <c r="B70" s="161">
        <v>1</v>
      </c>
    </row>
    <row r="71" spans="1:2" x14ac:dyDescent="0.2">
      <c r="A71" s="169" t="s">
        <v>431</v>
      </c>
      <c r="B71" s="161">
        <v>1</v>
      </c>
    </row>
    <row r="72" spans="1:2" x14ac:dyDescent="0.2">
      <c r="A72" s="347" t="s">
        <v>1103</v>
      </c>
      <c r="B72" s="161">
        <v>2</v>
      </c>
    </row>
    <row r="73" spans="1:2" x14ac:dyDescent="0.2">
      <c r="A73" s="169" t="s">
        <v>1722</v>
      </c>
      <c r="B73" s="161">
        <v>1</v>
      </c>
    </row>
    <row r="74" spans="1:2" x14ac:dyDescent="0.2">
      <c r="A74" s="169" t="s">
        <v>1663</v>
      </c>
      <c r="B74" s="161">
        <v>1</v>
      </c>
    </row>
    <row r="75" spans="1:2" x14ac:dyDescent="0.2">
      <c r="A75" s="347" t="s">
        <v>412</v>
      </c>
      <c r="B75" s="161">
        <v>3</v>
      </c>
    </row>
    <row r="76" spans="1:2" x14ac:dyDescent="0.2">
      <c r="A76" s="169" t="s">
        <v>1438</v>
      </c>
      <c r="B76" s="161">
        <v>1</v>
      </c>
    </row>
    <row r="77" spans="1:2" x14ac:dyDescent="0.2">
      <c r="A77" s="169" t="s">
        <v>1486</v>
      </c>
      <c r="B77" s="161">
        <v>1</v>
      </c>
    </row>
    <row r="78" spans="1:2" x14ac:dyDescent="0.2">
      <c r="A78" s="169" t="s">
        <v>1726</v>
      </c>
      <c r="B78" s="161">
        <v>1</v>
      </c>
    </row>
    <row r="79" spans="1:2" x14ac:dyDescent="0.2">
      <c r="A79" s="347" t="s">
        <v>1102</v>
      </c>
      <c r="B79" s="161">
        <v>2</v>
      </c>
    </row>
    <row r="80" spans="1:2" x14ac:dyDescent="0.2">
      <c r="A80" s="169" t="s">
        <v>2099</v>
      </c>
      <c r="B80" s="161">
        <v>1</v>
      </c>
    </row>
    <row r="81" spans="1:2" x14ac:dyDescent="0.2">
      <c r="A81" s="169" t="s">
        <v>2107</v>
      </c>
      <c r="B81" s="161">
        <v>1</v>
      </c>
    </row>
    <row r="82" spans="1:2" x14ac:dyDescent="0.2">
      <c r="A82" s="348" t="s">
        <v>1447</v>
      </c>
      <c r="B82" s="161">
        <v>58</v>
      </c>
    </row>
    <row r="83" spans="1:2" x14ac:dyDescent="0.2">
      <c r="A83" s="347" t="s">
        <v>50</v>
      </c>
      <c r="B83" s="161">
        <v>2</v>
      </c>
    </row>
    <row r="84" spans="1:2" x14ac:dyDescent="0.2">
      <c r="A84" s="169" t="s">
        <v>757</v>
      </c>
      <c r="B84" s="161">
        <v>1</v>
      </c>
    </row>
    <row r="85" spans="1:2" x14ac:dyDescent="0.2">
      <c r="A85" s="169" t="s">
        <v>756</v>
      </c>
      <c r="B85" s="161">
        <v>1</v>
      </c>
    </row>
    <row r="86" spans="1:2" x14ac:dyDescent="0.2">
      <c r="A86" s="347" t="s">
        <v>1099</v>
      </c>
      <c r="B86" s="161">
        <v>3</v>
      </c>
    </row>
    <row r="87" spans="1:2" x14ac:dyDescent="0.2">
      <c r="A87" s="169" t="s">
        <v>1428</v>
      </c>
      <c r="B87" s="161">
        <v>1</v>
      </c>
    </row>
    <row r="88" spans="1:2" x14ac:dyDescent="0.2">
      <c r="A88" s="169" t="s">
        <v>674</v>
      </c>
      <c r="B88" s="161">
        <v>1</v>
      </c>
    </row>
    <row r="89" spans="1:2" x14ac:dyDescent="0.2">
      <c r="A89" s="169" t="s">
        <v>1024</v>
      </c>
      <c r="B89" s="161">
        <v>1</v>
      </c>
    </row>
    <row r="90" spans="1:2" x14ac:dyDescent="0.2">
      <c r="A90" s="347" t="s">
        <v>1097</v>
      </c>
      <c r="B90" s="161">
        <v>2</v>
      </c>
    </row>
    <row r="91" spans="1:2" x14ac:dyDescent="0.2">
      <c r="A91" s="169" t="s">
        <v>1419</v>
      </c>
      <c r="B91" s="161">
        <v>1</v>
      </c>
    </row>
    <row r="92" spans="1:2" x14ac:dyDescent="0.2">
      <c r="A92" s="169" t="s">
        <v>1432</v>
      </c>
      <c r="B92" s="161">
        <v>1</v>
      </c>
    </row>
    <row r="93" spans="1:2" x14ac:dyDescent="0.2">
      <c r="A93" s="347" t="s">
        <v>1101</v>
      </c>
      <c r="B93" s="161">
        <v>4</v>
      </c>
    </row>
    <row r="94" spans="1:2" x14ac:dyDescent="0.2">
      <c r="A94" s="169" t="s">
        <v>984</v>
      </c>
      <c r="B94" s="161">
        <v>1</v>
      </c>
    </row>
    <row r="95" spans="1:2" x14ac:dyDescent="0.2">
      <c r="A95" s="169" t="s">
        <v>546</v>
      </c>
      <c r="B95" s="161">
        <v>1</v>
      </c>
    </row>
    <row r="96" spans="1:2" x14ac:dyDescent="0.2">
      <c r="A96" s="169" t="s">
        <v>528</v>
      </c>
      <c r="B96" s="161">
        <v>1</v>
      </c>
    </row>
    <row r="97" spans="1:2" x14ac:dyDescent="0.2">
      <c r="A97" s="169" t="s">
        <v>670</v>
      </c>
      <c r="B97" s="161">
        <v>1</v>
      </c>
    </row>
    <row r="98" spans="1:2" x14ac:dyDescent="0.2">
      <c r="A98" s="347" t="s">
        <v>1098</v>
      </c>
      <c r="B98" s="161">
        <v>5</v>
      </c>
    </row>
    <row r="99" spans="1:2" x14ac:dyDescent="0.2">
      <c r="A99" s="169" t="s">
        <v>1431</v>
      </c>
      <c r="B99" s="161">
        <v>1</v>
      </c>
    </row>
    <row r="100" spans="1:2" x14ac:dyDescent="0.2">
      <c r="A100" s="169" t="s">
        <v>703</v>
      </c>
      <c r="B100" s="161">
        <v>1</v>
      </c>
    </row>
    <row r="101" spans="1:2" x14ac:dyDescent="0.2">
      <c r="A101" s="169" t="s">
        <v>701</v>
      </c>
      <c r="B101" s="161">
        <v>1</v>
      </c>
    </row>
    <row r="102" spans="1:2" x14ac:dyDescent="0.2">
      <c r="A102" s="169" t="s">
        <v>696</v>
      </c>
      <c r="B102" s="161">
        <v>1</v>
      </c>
    </row>
    <row r="103" spans="1:2" x14ac:dyDescent="0.2">
      <c r="A103" s="169" t="s">
        <v>705</v>
      </c>
      <c r="B103" s="161">
        <v>1</v>
      </c>
    </row>
    <row r="104" spans="1:2" x14ac:dyDescent="0.2">
      <c r="A104" s="347" t="s">
        <v>1096</v>
      </c>
      <c r="B104" s="161">
        <v>3</v>
      </c>
    </row>
    <row r="105" spans="1:2" x14ac:dyDescent="0.2">
      <c r="A105" s="169" t="s">
        <v>1433</v>
      </c>
      <c r="B105" s="161">
        <v>1</v>
      </c>
    </row>
    <row r="106" spans="1:2" x14ac:dyDescent="0.2">
      <c r="A106" s="169" t="s">
        <v>811</v>
      </c>
      <c r="B106" s="161">
        <v>1</v>
      </c>
    </row>
    <row r="107" spans="1:2" x14ac:dyDescent="0.2">
      <c r="A107" s="169" t="s">
        <v>715</v>
      </c>
      <c r="B107" s="161">
        <v>1</v>
      </c>
    </row>
    <row r="108" spans="1:2" x14ac:dyDescent="0.2">
      <c r="A108" s="347" t="s">
        <v>418</v>
      </c>
      <c r="B108" s="161">
        <v>2</v>
      </c>
    </row>
    <row r="109" spans="1:2" x14ac:dyDescent="0.2">
      <c r="A109" s="169" t="s">
        <v>1434</v>
      </c>
      <c r="B109" s="161">
        <v>1</v>
      </c>
    </row>
    <row r="110" spans="1:2" x14ac:dyDescent="0.2">
      <c r="A110" s="169" t="s">
        <v>1423</v>
      </c>
      <c r="B110" s="161">
        <v>1</v>
      </c>
    </row>
    <row r="111" spans="1:2" x14ac:dyDescent="0.2">
      <c r="A111" s="347" t="s">
        <v>416</v>
      </c>
      <c r="B111" s="161">
        <v>4</v>
      </c>
    </row>
    <row r="112" spans="1:2" x14ac:dyDescent="0.2">
      <c r="A112" s="169" t="s">
        <v>1422</v>
      </c>
      <c r="B112" s="161">
        <v>1</v>
      </c>
    </row>
    <row r="113" spans="1:2" x14ac:dyDescent="0.2">
      <c r="A113" s="169" t="s">
        <v>2088</v>
      </c>
      <c r="B113" s="161">
        <v>1</v>
      </c>
    </row>
    <row r="114" spans="1:2" x14ac:dyDescent="0.2">
      <c r="A114" s="169" t="s">
        <v>885</v>
      </c>
      <c r="B114" s="161">
        <v>1</v>
      </c>
    </row>
    <row r="115" spans="1:2" x14ac:dyDescent="0.2">
      <c r="A115" s="169" t="s">
        <v>2087</v>
      </c>
      <c r="B115" s="161">
        <v>1</v>
      </c>
    </row>
    <row r="116" spans="1:2" x14ac:dyDescent="0.2">
      <c r="A116" s="347" t="s">
        <v>54</v>
      </c>
      <c r="B116" s="161">
        <v>16</v>
      </c>
    </row>
    <row r="117" spans="1:2" x14ac:dyDescent="0.2">
      <c r="A117" s="169" t="s">
        <v>908</v>
      </c>
      <c r="B117" s="161">
        <v>1</v>
      </c>
    </row>
    <row r="118" spans="1:2" x14ac:dyDescent="0.2">
      <c r="A118" s="169" t="s">
        <v>904</v>
      </c>
      <c r="B118" s="161">
        <v>1</v>
      </c>
    </row>
    <row r="119" spans="1:2" x14ac:dyDescent="0.2">
      <c r="A119" s="169" t="s">
        <v>901</v>
      </c>
      <c r="B119" s="161">
        <v>1</v>
      </c>
    </row>
    <row r="120" spans="1:2" x14ac:dyDescent="0.2">
      <c r="A120" s="169" t="s">
        <v>902</v>
      </c>
      <c r="B120" s="161">
        <v>1</v>
      </c>
    </row>
    <row r="121" spans="1:2" x14ac:dyDescent="0.2">
      <c r="A121" s="169" t="s">
        <v>903</v>
      </c>
      <c r="B121" s="161">
        <v>1</v>
      </c>
    </row>
    <row r="122" spans="1:2" x14ac:dyDescent="0.2">
      <c r="A122" s="169" t="s">
        <v>899</v>
      </c>
      <c r="B122" s="161">
        <v>1</v>
      </c>
    </row>
    <row r="123" spans="1:2" x14ac:dyDescent="0.2">
      <c r="A123" s="169" t="s">
        <v>893</v>
      </c>
      <c r="B123" s="161">
        <v>1</v>
      </c>
    </row>
    <row r="124" spans="1:2" x14ac:dyDescent="0.2">
      <c r="A124" s="169" t="s">
        <v>889</v>
      </c>
      <c r="B124" s="161">
        <v>1</v>
      </c>
    </row>
    <row r="125" spans="1:2" x14ac:dyDescent="0.2">
      <c r="A125" s="169" t="s">
        <v>890</v>
      </c>
      <c r="B125" s="161">
        <v>1</v>
      </c>
    </row>
    <row r="126" spans="1:2" x14ac:dyDescent="0.2">
      <c r="A126" s="169" t="s">
        <v>895</v>
      </c>
      <c r="B126" s="161">
        <v>1</v>
      </c>
    </row>
    <row r="127" spans="1:2" x14ac:dyDescent="0.2">
      <c r="A127" s="169" t="s">
        <v>905</v>
      </c>
      <c r="B127" s="161">
        <v>1</v>
      </c>
    </row>
    <row r="128" spans="1:2" x14ac:dyDescent="0.2">
      <c r="A128" s="169" t="s">
        <v>898</v>
      </c>
      <c r="B128" s="161">
        <v>1</v>
      </c>
    </row>
    <row r="129" spans="1:2" x14ac:dyDescent="0.2">
      <c r="A129" s="169" t="s">
        <v>900</v>
      </c>
      <c r="B129" s="161">
        <v>1</v>
      </c>
    </row>
    <row r="130" spans="1:2" x14ac:dyDescent="0.2">
      <c r="A130" s="169" t="s">
        <v>891</v>
      </c>
      <c r="B130" s="161">
        <v>1</v>
      </c>
    </row>
    <row r="131" spans="1:2" x14ac:dyDescent="0.2">
      <c r="A131" s="169" t="s">
        <v>907</v>
      </c>
      <c r="B131" s="161">
        <v>1</v>
      </c>
    </row>
    <row r="132" spans="1:2" x14ac:dyDescent="0.2">
      <c r="A132" s="169" t="s">
        <v>1426</v>
      </c>
      <c r="B132" s="161">
        <v>1</v>
      </c>
    </row>
    <row r="133" spans="1:2" x14ac:dyDescent="0.2">
      <c r="A133" s="347" t="s">
        <v>412</v>
      </c>
      <c r="B133" s="161">
        <v>14</v>
      </c>
    </row>
    <row r="134" spans="1:2" x14ac:dyDescent="0.2">
      <c r="A134" s="169" t="s">
        <v>2254</v>
      </c>
      <c r="B134" s="161">
        <v>1</v>
      </c>
    </row>
    <row r="135" spans="1:2" x14ac:dyDescent="0.2">
      <c r="A135" s="169" t="s">
        <v>852</v>
      </c>
      <c r="B135" s="161">
        <v>1</v>
      </c>
    </row>
    <row r="136" spans="1:2" x14ac:dyDescent="0.2">
      <c r="A136" s="169" t="s">
        <v>859</v>
      </c>
      <c r="B136" s="161">
        <v>1</v>
      </c>
    </row>
    <row r="137" spans="1:2" x14ac:dyDescent="0.2">
      <c r="A137" s="169" t="s">
        <v>854</v>
      </c>
      <c r="B137" s="161">
        <v>1</v>
      </c>
    </row>
    <row r="138" spans="1:2" x14ac:dyDescent="0.2">
      <c r="A138" s="169" t="s">
        <v>510</v>
      </c>
      <c r="B138" s="161">
        <v>1</v>
      </c>
    </row>
    <row r="139" spans="1:2" x14ac:dyDescent="0.2">
      <c r="A139" s="169" t="s">
        <v>862</v>
      </c>
      <c r="B139" s="161">
        <v>1</v>
      </c>
    </row>
    <row r="140" spans="1:2" x14ac:dyDescent="0.2">
      <c r="A140" s="169" t="s">
        <v>870</v>
      </c>
      <c r="B140" s="161">
        <v>1</v>
      </c>
    </row>
    <row r="141" spans="1:2" x14ac:dyDescent="0.2">
      <c r="A141" s="169" t="s">
        <v>848</v>
      </c>
      <c r="B141" s="161">
        <v>1</v>
      </c>
    </row>
    <row r="142" spans="1:2" x14ac:dyDescent="0.2">
      <c r="A142" s="169" t="s">
        <v>845</v>
      </c>
      <c r="B142" s="161">
        <v>1</v>
      </c>
    </row>
    <row r="143" spans="1:2" x14ac:dyDescent="0.2">
      <c r="A143" s="169" t="s">
        <v>865</v>
      </c>
      <c r="B143" s="161">
        <v>1</v>
      </c>
    </row>
    <row r="144" spans="1:2" x14ac:dyDescent="0.2">
      <c r="A144" s="169" t="s">
        <v>723</v>
      </c>
      <c r="B144" s="161">
        <v>1</v>
      </c>
    </row>
    <row r="145" spans="1:2" x14ac:dyDescent="0.2">
      <c r="A145" s="169" t="s">
        <v>875</v>
      </c>
      <c r="B145" s="161">
        <v>1</v>
      </c>
    </row>
    <row r="146" spans="1:2" x14ac:dyDescent="0.2">
      <c r="A146" s="169" t="s">
        <v>847</v>
      </c>
      <c r="B146" s="161">
        <v>1</v>
      </c>
    </row>
    <row r="147" spans="1:2" x14ac:dyDescent="0.2">
      <c r="A147" s="169" t="s">
        <v>851</v>
      </c>
      <c r="B147" s="161">
        <v>1</v>
      </c>
    </row>
    <row r="148" spans="1:2" x14ac:dyDescent="0.2">
      <c r="A148" s="347" t="s">
        <v>1102</v>
      </c>
      <c r="B148" s="161">
        <v>3</v>
      </c>
    </row>
    <row r="149" spans="1:2" x14ac:dyDescent="0.2">
      <c r="A149" s="169" t="s">
        <v>930</v>
      </c>
      <c r="B149" s="161">
        <v>1</v>
      </c>
    </row>
    <row r="150" spans="1:2" x14ac:dyDescent="0.2">
      <c r="A150" s="169" t="s">
        <v>931</v>
      </c>
      <c r="B150" s="161">
        <v>1</v>
      </c>
    </row>
    <row r="151" spans="1:2" x14ac:dyDescent="0.2">
      <c r="A151" s="169" t="s">
        <v>929</v>
      </c>
      <c r="B151" s="161">
        <v>1</v>
      </c>
    </row>
    <row r="152" spans="1:2" x14ac:dyDescent="0.2">
      <c r="A152" s="348" t="s">
        <v>1446</v>
      </c>
      <c r="B152" s="161">
        <v>190</v>
      </c>
    </row>
    <row r="153" spans="1:2" x14ac:dyDescent="0.2">
      <c r="A153" s="347" t="s">
        <v>409</v>
      </c>
      <c r="B153" s="161">
        <v>15</v>
      </c>
    </row>
    <row r="154" spans="1:2" x14ac:dyDescent="0.2">
      <c r="A154" s="169" t="s">
        <v>1454</v>
      </c>
      <c r="B154" s="161">
        <v>1</v>
      </c>
    </row>
    <row r="155" spans="1:2" x14ac:dyDescent="0.2">
      <c r="A155" s="169" t="s">
        <v>2272</v>
      </c>
      <c r="B155" s="161">
        <v>1</v>
      </c>
    </row>
    <row r="156" spans="1:2" x14ac:dyDescent="0.2">
      <c r="A156" s="169" t="s">
        <v>975</v>
      </c>
      <c r="B156" s="161">
        <v>1</v>
      </c>
    </row>
    <row r="157" spans="1:2" x14ac:dyDescent="0.2">
      <c r="A157" s="169" t="s">
        <v>541</v>
      </c>
      <c r="B157" s="161">
        <v>1</v>
      </c>
    </row>
    <row r="158" spans="1:2" x14ac:dyDescent="0.2">
      <c r="A158" s="169" t="s">
        <v>809</v>
      </c>
      <c r="B158" s="161">
        <v>1</v>
      </c>
    </row>
    <row r="159" spans="1:2" x14ac:dyDescent="0.2">
      <c r="A159" s="169" t="s">
        <v>2243</v>
      </c>
      <c r="B159" s="161">
        <v>1</v>
      </c>
    </row>
    <row r="160" spans="1:2" x14ac:dyDescent="0.2">
      <c r="A160" s="169" t="s">
        <v>806</v>
      </c>
      <c r="B160" s="161">
        <v>1</v>
      </c>
    </row>
    <row r="161" spans="1:2" x14ac:dyDescent="0.2">
      <c r="A161" s="169" t="s">
        <v>808</v>
      </c>
      <c r="B161" s="161">
        <v>1</v>
      </c>
    </row>
    <row r="162" spans="1:2" x14ac:dyDescent="0.2">
      <c r="A162" s="169" t="s">
        <v>1149</v>
      </c>
      <c r="B162" s="161">
        <v>1</v>
      </c>
    </row>
    <row r="163" spans="1:2" x14ac:dyDescent="0.2">
      <c r="A163" s="169" t="s">
        <v>797</v>
      </c>
      <c r="B163" s="161">
        <v>1</v>
      </c>
    </row>
    <row r="164" spans="1:2" x14ac:dyDescent="0.2">
      <c r="A164" s="169" t="s">
        <v>1316</v>
      </c>
      <c r="B164" s="161">
        <v>1</v>
      </c>
    </row>
    <row r="165" spans="1:2" x14ac:dyDescent="0.2">
      <c r="A165" s="169" t="s">
        <v>867</v>
      </c>
      <c r="B165" s="161">
        <v>1</v>
      </c>
    </row>
    <row r="166" spans="1:2" x14ac:dyDescent="0.2">
      <c r="A166" s="169" t="s">
        <v>801</v>
      </c>
      <c r="B166" s="161">
        <v>1</v>
      </c>
    </row>
    <row r="167" spans="1:2" x14ac:dyDescent="0.2">
      <c r="A167" s="169" t="s">
        <v>2154</v>
      </c>
      <c r="B167" s="161">
        <v>1</v>
      </c>
    </row>
    <row r="168" spans="1:2" x14ac:dyDescent="0.2">
      <c r="A168" s="169" t="s">
        <v>1427</v>
      </c>
      <c r="B168" s="161">
        <v>1</v>
      </c>
    </row>
    <row r="169" spans="1:2" x14ac:dyDescent="0.2">
      <c r="A169" s="347" t="s">
        <v>411</v>
      </c>
      <c r="B169" s="161">
        <v>1</v>
      </c>
    </row>
    <row r="170" spans="1:2" x14ac:dyDescent="0.2">
      <c r="A170" s="169" t="s">
        <v>1047</v>
      </c>
      <c r="B170" s="161">
        <v>1</v>
      </c>
    </row>
    <row r="171" spans="1:2" x14ac:dyDescent="0.2">
      <c r="A171" s="347" t="s">
        <v>50</v>
      </c>
      <c r="B171" s="161">
        <v>36</v>
      </c>
    </row>
    <row r="172" spans="1:2" x14ac:dyDescent="0.2">
      <c r="A172" s="169" t="s">
        <v>750</v>
      </c>
      <c r="B172" s="161">
        <v>1</v>
      </c>
    </row>
    <row r="173" spans="1:2" x14ac:dyDescent="0.2">
      <c r="A173" s="169" t="s">
        <v>751</v>
      </c>
      <c r="B173" s="161">
        <v>1</v>
      </c>
    </row>
    <row r="174" spans="1:2" x14ac:dyDescent="0.2">
      <c r="A174" s="169" t="s">
        <v>752</v>
      </c>
      <c r="B174" s="161">
        <v>1</v>
      </c>
    </row>
    <row r="175" spans="1:2" x14ac:dyDescent="0.2">
      <c r="A175" s="169" t="s">
        <v>1496</v>
      </c>
      <c r="B175" s="161">
        <v>1</v>
      </c>
    </row>
    <row r="176" spans="1:2" x14ac:dyDescent="0.2">
      <c r="A176" s="169" t="s">
        <v>759</v>
      </c>
      <c r="B176" s="161">
        <v>1</v>
      </c>
    </row>
    <row r="177" spans="1:2" x14ac:dyDescent="0.2">
      <c r="A177" s="169" t="s">
        <v>758</v>
      </c>
      <c r="B177" s="161">
        <v>1</v>
      </c>
    </row>
    <row r="178" spans="1:2" x14ac:dyDescent="0.2">
      <c r="A178" s="169" t="s">
        <v>2085</v>
      </c>
      <c r="B178" s="161">
        <v>1</v>
      </c>
    </row>
    <row r="179" spans="1:2" x14ac:dyDescent="0.2">
      <c r="A179" s="169" t="s">
        <v>754</v>
      </c>
      <c r="B179" s="161">
        <v>1</v>
      </c>
    </row>
    <row r="180" spans="1:2" x14ac:dyDescent="0.2">
      <c r="A180" s="169" t="s">
        <v>837</v>
      </c>
      <c r="B180" s="161">
        <v>1</v>
      </c>
    </row>
    <row r="181" spans="1:2" x14ac:dyDescent="0.2">
      <c r="A181" s="169" t="s">
        <v>982</v>
      </c>
      <c r="B181" s="161">
        <v>1</v>
      </c>
    </row>
    <row r="182" spans="1:2" x14ac:dyDescent="0.2">
      <c r="A182" s="169" t="s">
        <v>432</v>
      </c>
      <c r="B182" s="161">
        <v>1</v>
      </c>
    </row>
    <row r="183" spans="1:2" x14ac:dyDescent="0.2">
      <c r="A183" s="169" t="s">
        <v>1730</v>
      </c>
      <c r="B183" s="161">
        <v>1</v>
      </c>
    </row>
    <row r="184" spans="1:2" x14ac:dyDescent="0.2">
      <c r="A184" s="169" t="s">
        <v>1483</v>
      </c>
      <c r="B184" s="161">
        <v>1</v>
      </c>
    </row>
    <row r="185" spans="1:2" x14ac:dyDescent="0.2">
      <c r="A185" s="169" t="s">
        <v>764</v>
      </c>
      <c r="B185" s="161">
        <v>1</v>
      </c>
    </row>
    <row r="186" spans="1:2" x14ac:dyDescent="0.2">
      <c r="A186" s="169" t="s">
        <v>765</v>
      </c>
      <c r="B186" s="161">
        <v>1</v>
      </c>
    </row>
    <row r="187" spans="1:2" x14ac:dyDescent="0.2">
      <c r="A187" s="169" t="s">
        <v>2082</v>
      </c>
      <c r="B187" s="161">
        <v>1</v>
      </c>
    </row>
    <row r="188" spans="1:2" x14ac:dyDescent="0.2">
      <c r="A188" s="169" t="s">
        <v>437</v>
      </c>
      <c r="B188" s="161">
        <v>1</v>
      </c>
    </row>
    <row r="189" spans="1:2" x14ac:dyDescent="0.2">
      <c r="A189" s="169" t="s">
        <v>1021</v>
      </c>
      <c r="B189" s="161">
        <v>1</v>
      </c>
    </row>
    <row r="190" spans="1:2" x14ac:dyDescent="0.2">
      <c r="A190" s="169" t="s">
        <v>753</v>
      </c>
      <c r="B190" s="161">
        <v>1</v>
      </c>
    </row>
    <row r="191" spans="1:2" x14ac:dyDescent="0.2">
      <c r="A191" s="169" t="s">
        <v>1718</v>
      </c>
      <c r="B191" s="161">
        <v>1</v>
      </c>
    </row>
    <row r="192" spans="1:2" x14ac:dyDescent="0.2">
      <c r="A192" s="169" t="s">
        <v>710</v>
      </c>
      <c r="B192" s="161">
        <v>1</v>
      </c>
    </row>
    <row r="193" spans="1:2" x14ac:dyDescent="0.2">
      <c r="A193" s="169" t="s">
        <v>1728</v>
      </c>
      <c r="B193" s="161">
        <v>1</v>
      </c>
    </row>
    <row r="194" spans="1:2" x14ac:dyDescent="0.2">
      <c r="A194" s="169" t="s">
        <v>1729</v>
      </c>
      <c r="B194" s="161">
        <v>1</v>
      </c>
    </row>
    <row r="195" spans="1:2" x14ac:dyDescent="0.2">
      <c r="A195" s="169" t="s">
        <v>1457</v>
      </c>
      <c r="B195" s="161">
        <v>1</v>
      </c>
    </row>
    <row r="196" spans="1:2" x14ac:dyDescent="0.2">
      <c r="A196" s="169" t="s">
        <v>755</v>
      </c>
      <c r="B196" s="161">
        <v>1</v>
      </c>
    </row>
    <row r="197" spans="1:2" x14ac:dyDescent="0.2">
      <c r="A197" s="169" t="s">
        <v>763</v>
      </c>
      <c r="B197" s="161">
        <v>1</v>
      </c>
    </row>
    <row r="198" spans="1:2" x14ac:dyDescent="0.2">
      <c r="A198" s="169" t="s">
        <v>836</v>
      </c>
      <c r="B198" s="161">
        <v>1</v>
      </c>
    </row>
    <row r="199" spans="1:2" x14ac:dyDescent="0.2">
      <c r="A199" s="169" t="s">
        <v>549</v>
      </c>
      <c r="B199" s="161">
        <v>1</v>
      </c>
    </row>
    <row r="200" spans="1:2" x14ac:dyDescent="0.2">
      <c r="A200" s="169" t="s">
        <v>766</v>
      </c>
      <c r="B200" s="161">
        <v>1</v>
      </c>
    </row>
    <row r="201" spans="1:2" x14ac:dyDescent="0.2">
      <c r="A201" s="169" t="s">
        <v>1424</v>
      </c>
      <c r="B201" s="161">
        <v>1</v>
      </c>
    </row>
    <row r="202" spans="1:2" x14ac:dyDescent="0.2">
      <c r="A202" s="169" t="s">
        <v>2084</v>
      </c>
      <c r="B202" s="161">
        <v>1</v>
      </c>
    </row>
    <row r="203" spans="1:2" x14ac:dyDescent="0.2">
      <c r="A203" s="169" t="s">
        <v>767</v>
      </c>
      <c r="B203" s="161">
        <v>1</v>
      </c>
    </row>
    <row r="204" spans="1:2" x14ac:dyDescent="0.2">
      <c r="A204" s="169" t="s">
        <v>761</v>
      </c>
      <c r="B204" s="161">
        <v>1</v>
      </c>
    </row>
    <row r="205" spans="1:2" x14ac:dyDescent="0.2">
      <c r="A205" s="169" t="s">
        <v>1731</v>
      </c>
      <c r="B205" s="161">
        <v>1</v>
      </c>
    </row>
    <row r="206" spans="1:2" x14ac:dyDescent="0.2">
      <c r="A206" s="169" t="s">
        <v>760</v>
      </c>
      <c r="B206" s="161">
        <v>1</v>
      </c>
    </row>
    <row r="207" spans="1:2" x14ac:dyDescent="0.2">
      <c r="A207" s="169" t="s">
        <v>762</v>
      </c>
      <c r="B207" s="161">
        <v>1</v>
      </c>
    </row>
    <row r="208" spans="1:2" x14ac:dyDescent="0.2">
      <c r="A208" s="347" t="s">
        <v>1099</v>
      </c>
      <c r="B208" s="161">
        <v>26</v>
      </c>
    </row>
    <row r="209" spans="1:2" x14ac:dyDescent="0.2">
      <c r="A209" s="169" t="s">
        <v>831</v>
      </c>
      <c r="B209" s="161">
        <v>1</v>
      </c>
    </row>
    <row r="210" spans="1:2" x14ac:dyDescent="0.2">
      <c r="A210" s="169" t="s">
        <v>1042</v>
      </c>
      <c r="B210" s="161">
        <v>1</v>
      </c>
    </row>
    <row r="211" spans="1:2" x14ac:dyDescent="0.2">
      <c r="A211" s="169" t="s">
        <v>2442</v>
      </c>
      <c r="B211" s="161">
        <v>1</v>
      </c>
    </row>
    <row r="212" spans="1:2" x14ac:dyDescent="0.2">
      <c r="A212" s="169" t="s">
        <v>2253</v>
      </c>
      <c r="B212" s="161">
        <v>1</v>
      </c>
    </row>
    <row r="213" spans="1:2" x14ac:dyDescent="0.2">
      <c r="A213" s="169" t="s">
        <v>976</v>
      </c>
      <c r="B213" s="161">
        <v>1</v>
      </c>
    </row>
    <row r="214" spans="1:2" x14ac:dyDescent="0.2">
      <c r="A214" s="169" t="s">
        <v>1015</v>
      </c>
      <c r="B214" s="161">
        <v>1</v>
      </c>
    </row>
    <row r="215" spans="1:2" x14ac:dyDescent="0.2">
      <c r="A215" s="169" t="s">
        <v>1014</v>
      </c>
      <c r="B215" s="161">
        <v>1</v>
      </c>
    </row>
    <row r="216" spans="1:2" x14ac:dyDescent="0.2">
      <c r="A216" s="169" t="s">
        <v>2252</v>
      </c>
      <c r="B216" s="161">
        <v>1</v>
      </c>
    </row>
    <row r="217" spans="1:2" x14ac:dyDescent="0.2">
      <c r="A217" s="169" t="s">
        <v>856</v>
      </c>
      <c r="B217" s="161">
        <v>1</v>
      </c>
    </row>
    <row r="218" spans="1:2" x14ac:dyDescent="0.2">
      <c r="A218" s="169" t="s">
        <v>853</v>
      </c>
      <c r="B218" s="161">
        <v>1</v>
      </c>
    </row>
    <row r="219" spans="1:2" x14ac:dyDescent="0.2">
      <c r="A219" s="169" t="s">
        <v>2258</v>
      </c>
      <c r="B219" s="161">
        <v>1</v>
      </c>
    </row>
    <row r="220" spans="1:2" x14ac:dyDescent="0.2">
      <c r="A220" s="169" t="s">
        <v>861</v>
      </c>
      <c r="B220" s="161">
        <v>1</v>
      </c>
    </row>
    <row r="221" spans="1:2" x14ac:dyDescent="0.2">
      <c r="A221" s="169" t="s">
        <v>502</v>
      </c>
      <c r="B221" s="161">
        <v>1</v>
      </c>
    </row>
    <row r="222" spans="1:2" x14ac:dyDescent="0.2">
      <c r="A222" s="169" t="s">
        <v>1016</v>
      </c>
      <c r="B222" s="161">
        <v>1</v>
      </c>
    </row>
    <row r="223" spans="1:2" x14ac:dyDescent="0.2">
      <c r="A223" s="169" t="s">
        <v>2273</v>
      </c>
      <c r="B223" s="161">
        <v>1</v>
      </c>
    </row>
    <row r="224" spans="1:2" x14ac:dyDescent="0.2">
      <c r="A224" s="169" t="s">
        <v>1011</v>
      </c>
      <c r="B224" s="161">
        <v>1</v>
      </c>
    </row>
    <row r="225" spans="1:2" x14ac:dyDescent="0.2">
      <c r="A225" s="169" t="s">
        <v>2256</v>
      </c>
      <c r="B225" s="161">
        <v>1</v>
      </c>
    </row>
    <row r="226" spans="1:2" x14ac:dyDescent="0.2">
      <c r="A226" s="169" t="s">
        <v>864</v>
      </c>
      <c r="B226" s="161">
        <v>1</v>
      </c>
    </row>
    <row r="227" spans="1:2" x14ac:dyDescent="0.2">
      <c r="A227" s="169" t="s">
        <v>1000</v>
      </c>
      <c r="B227" s="161">
        <v>1</v>
      </c>
    </row>
    <row r="228" spans="1:2" x14ac:dyDescent="0.2">
      <c r="A228" s="169" t="s">
        <v>855</v>
      </c>
      <c r="B228" s="161">
        <v>1</v>
      </c>
    </row>
    <row r="229" spans="1:2" x14ac:dyDescent="0.2">
      <c r="A229" s="169" t="s">
        <v>2257</v>
      </c>
      <c r="B229" s="161">
        <v>1</v>
      </c>
    </row>
    <row r="230" spans="1:2" x14ac:dyDescent="0.2">
      <c r="A230" s="169" t="s">
        <v>692</v>
      </c>
      <c r="B230" s="161">
        <v>1</v>
      </c>
    </row>
    <row r="231" spans="1:2" x14ac:dyDescent="0.2">
      <c r="A231" s="169" t="s">
        <v>800</v>
      </c>
      <c r="B231" s="161">
        <v>1</v>
      </c>
    </row>
    <row r="232" spans="1:2" x14ac:dyDescent="0.2">
      <c r="A232" s="169" t="s">
        <v>1562</v>
      </c>
      <c r="B232" s="161">
        <v>1</v>
      </c>
    </row>
    <row r="233" spans="1:2" x14ac:dyDescent="0.2">
      <c r="A233" s="169" t="s">
        <v>846</v>
      </c>
      <c r="B233" s="161">
        <v>1</v>
      </c>
    </row>
    <row r="234" spans="1:2" x14ac:dyDescent="0.2">
      <c r="A234" s="169" t="s">
        <v>850</v>
      </c>
      <c r="B234" s="161">
        <v>1</v>
      </c>
    </row>
    <row r="235" spans="1:2" x14ac:dyDescent="0.2">
      <c r="A235" s="347" t="s">
        <v>1097</v>
      </c>
      <c r="B235" s="161">
        <v>13</v>
      </c>
    </row>
    <row r="236" spans="1:2" x14ac:dyDescent="0.2">
      <c r="A236" s="169" t="s">
        <v>871</v>
      </c>
      <c r="B236" s="161">
        <v>1</v>
      </c>
    </row>
    <row r="237" spans="1:2" x14ac:dyDescent="0.2">
      <c r="A237" s="169" t="s">
        <v>1041</v>
      </c>
      <c r="B237" s="161">
        <v>1</v>
      </c>
    </row>
    <row r="238" spans="1:2" x14ac:dyDescent="0.2">
      <c r="A238" s="169" t="s">
        <v>874</v>
      </c>
      <c r="B238" s="161">
        <v>1</v>
      </c>
    </row>
    <row r="239" spans="1:2" x14ac:dyDescent="0.2">
      <c r="A239" s="169" t="s">
        <v>673</v>
      </c>
      <c r="B239" s="161">
        <v>1</v>
      </c>
    </row>
    <row r="240" spans="1:2" x14ac:dyDescent="0.2">
      <c r="A240" s="169" t="s">
        <v>872</v>
      </c>
      <c r="B240" s="161">
        <v>1</v>
      </c>
    </row>
    <row r="241" spans="1:2" x14ac:dyDescent="0.2">
      <c r="A241" s="169" t="s">
        <v>680</v>
      </c>
      <c r="B241" s="161">
        <v>1</v>
      </c>
    </row>
    <row r="242" spans="1:2" x14ac:dyDescent="0.2">
      <c r="A242" s="169" t="s">
        <v>873</v>
      </c>
      <c r="B242" s="161">
        <v>1</v>
      </c>
    </row>
    <row r="243" spans="1:2" x14ac:dyDescent="0.2">
      <c r="A243" s="169" t="s">
        <v>1046</v>
      </c>
      <c r="B243" s="161">
        <v>1</v>
      </c>
    </row>
    <row r="244" spans="1:2" x14ac:dyDescent="0.2">
      <c r="A244" s="169" t="s">
        <v>1043</v>
      </c>
      <c r="B244" s="161">
        <v>1</v>
      </c>
    </row>
    <row r="245" spans="1:2" x14ac:dyDescent="0.2">
      <c r="A245" s="169" t="s">
        <v>1048</v>
      </c>
      <c r="B245" s="161">
        <v>1</v>
      </c>
    </row>
    <row r="246" spans="1:2" x14ac:dyDescent="0.2">
      <c r="A246" s="169" t="s">
        <v>1418</v>
      </c>
      <c r="B246" s="161">
        <v>1</v>
      </c>
    </row>
    <row r="247" spans="1:2" x14ac:dyDescent="0.2">
      <c r="A247" s="169" t="s">
        <v>1044</v>
      </c>
      <c r="B247" s="161">
        <v>1</v>
      </c>
    </row>
    <row r="248" spans="1:2" x14ac:dyDescent="0.2">
      <c r="A248" s="169" t="s">
        <v>694</v>
      </c>
      <c r="B248" s="161">
        <v>1</v>
      </c>
    </row>
    <row r="249" spans="1:2" x14ac:dyDescent="0.2">
      <c r="A249" s="347" t="s">
        <v>417</v>
      </c>
      <c r="B249" s="161">
        <v>1</v>
      </c>
    </row>
    <row r="250" spans="1:2" x14ac:dyDescent="0.2">
      <c r="A250" s="169" t="s">
        <v>1420</v>
      </c>
      <c r="B250" s="161">
        <v>1</v>
      </c>
    </row>
    <row r="251" spans="1:2" x14ac:dyDescent="0.2">
      <c r="A251" s="347" t="s">
        <v>1101</v>
      </c>
      <c r="B251" s="161">
        <v>8</v>
      </c>
    </row>
    <row r="252" spans="1:2" x14ac:dyDescent="0.2">
      <c r="A252" s="169" t="s">
        <v>554</v>
      </c>
      <c r="B252" s="161">
        <v>1</v>
      </c>
    </row>
    <row r="253" spans="1:2" x14ac:dyDescent="0.2">
      <c r="A253" s="169" t="s">
        <v>1429</v>
      </c>
      <c r="B253" s="161">
        <v>1</v>
      </c>
    </row>
    <row r="254" spans="1:2" x14ac:dyDescent="0.2">
      <c r="A254" s="169" t="s">
        <v>2090</v>
      </c>
      <c r="B254" s="161">
        <v>1</v>
      </c>
    </row>
    <row r="255" spans="1:2" x14ac:dyDescent="0.2">
      <c r="A255" s="169" t="s">
        <v>529</v>
      </c>
      <c r="B255" s="161">
        <v>1</v>
      </c>
    </row>
    <row r="256" spans="1:2" x14ac:dyDescent="0.2">
      <c r="A256" s="169" t="s">
        <v>524</v>
      </c>
      <c r="B256" s="161">
        <v>1</v>
      </c>
    </row>
    <row r="257" spans="1:2" x14ac:dyDescent="0.2">
      <c r="A257" s="169" t="s">
        <v>522</v>
      </c>
      <c r="B257" s="161">
        <v>1</v>
      </c>
    </row>
    <row r="258" spans="1:2" x14ac:dyDescent="0.2">
      <c r="A258" s="169" t="s">
        <v>2271</v>
      </c>
      <c r="B258" s="161">
        <v>1</v>
      </c>
    </row>
    <row r="259" spans="1:2" x14ac:dyDescent="0.2">
      <c r="A259" s="169" t="s">
        <v>711</v>
      </c>
      <c r="B259" s="161">
        <v>1</v>
      </c>
    </row>
    <row r="260" spans="1:2" x14ac:dyDescent="0.2">
      <c r="A260" s="347" t="s">
        <v>1098</v>
      </c>
      <c r="B260" s="161">
        <v>6</v>
      </c>
    </row>
    <row r="261" spans="1:2" x14ac:dyDescent="0.2">
      <c r="A261" s="169" t="s">
        <v>518</v>
      </c>
      <c r="B261" s="161">
        <v>1</v>
      </c>
    </row>
    <row r="262" spans="1:2" x14ac:dyDescent="0.2">
      <c r="A262" s="169" t="s">
        <v>520</v>
      </c>
      <c r="B262" s="161">
        <v>1</v>
      </c>
    </row>
    <row r="263" spans="1:2" x14ac:dyDescent="0.2">
      <c r="A263" s="169" t="s">
        <v>636</v>
      </c>
      <c r="B263" s="161">
        <v>1</v>
      </c>
    </row>
    <row r="264" spans="1:2" x14ac:dyDescent="0.2">
      <c r="A264" s="169" t="s">
        <v>697</v>
      </c>
      <c r="B264" s="161">
        <v>1</v>
      </c>
    </row>
    <row r="265" spans="1:2" x14ac:dyDescent="0.2">
      <c r="A265" s="169" t="s">
        <v>704</v>
      </c>
      <c r="B265" s="161">
        <v>1</v>
      </c>
    </row>
    <row r="266" spans="1:2" x14ac:dyDescent="0.2">
      <c r="A266" s="169" t="s">
        <v>702</v>
      </c>
      <c r="B266" s="161">
        <v>1</v>
      </c>
    </row>
    <row r="267" spans="1:2" x14ac:dyDescent="0.2">
      <c r="A267" s="347" t="s">
        <v>1096</v>
      </c>
      <c r="B267" s="161">
        <v>9</v>
      </c>
    </row>
    <row r="268" spans="1:2" x14ac:dyDescent="0.2">
      <c r="A268" s="169" t="s">
        <v>1421</v>
      </c>
      <c r="B268" s="161">
        <v>1</v>
      </c>
    </row>
    <row r="269" spans="1:2" x14ac:dyDescent="0.2">
      <c r="A269" s="169" t="s">
        <v>719</v>
      </c>
      <c r="B269" s="161">
        <v>1</v>
      </c>
    </row>
    <row r="270" spans="1:2" x14ac:dyDescent="0.2">
      <c r="A270" s="169" t="s">
        <v>815</v>
      </c>
      <c r="B270" s="161">
        <v>1</v>
      </c>
    </row>
    <row r="271" spans="1:2" x14ac:dyDescent="0.2">
      <c r="A271" s="169" t="s">
        <v>813</v>
      </c>
      <c r="B271" s="161">
        <v>1</v>
      </c>
    </row>
    <row r="272" spans="1:2" x14ac:dyDescent="0.2">
      <c r="A272" s="169" t="s">
        <v>812</v>
      </c>
      <c r="B272" s="161">
        <v>1</v>
      </c>
    </row>
    <row r="273" spans="1:2" x14ac:dyDescent="0.2">
      <c r="A273" s="169" t="s">
        <v>814</v>
      </c>
      <c r="B273" s="161">
        <v>1</v>
      </c>
    </row>
    <row r="274" spans="1:2" x14ac:dyDescent="0.2">
      <c r="A274" s="169" t="s">
        <v>717</v>
      </c>
      <c r="B274" s="161">
        <v>1</v>
      </c>
    </row>
    <row r="275" spans="1:2" x14ac:dyDescent="0.2">
      <c r="A275" s="169" t="s">
        <v>720</v>
      </c>
      <c r="B275" s="161">
        <v>1</v>
      </c>
    </row>
    <row r="276" spans="1:2" x14ac:dyDescent="0.2">
      <c r="A276" s="169" t="s">
        <v>718</v>
      </c>
      <c r="B276" s="161">
        <v>1</v>
      </c>
    </row>
    <row r="277" spans="1:2" x14ac:dyDescent="0.2">
      <c r="A277" s="347" t="s">
        <v>418</v>
      </c>
      <c r="B277" s="161">
        <v>9</v>
      </c>
    </row>
    <row r="278" spans="1:2" x14ac:dyDescent="0.2">
      <c r="A278" s="169" t="s">
        <v>881</v>
      </c>
      <c r="B278" s="161">
        <v>1</v>
      </c>
    </row>
    <row r="279" spans="1:2" x14ac:dyDescent="0.2">
      <c r="A279" s="169" t="s">
        <v>996</v>
      </c>
      <c r="B279" s="161">
        <v>1</v>
      </c>
    </row>
    <row r="280" spans="1:2" x14ac:dyDescent="0.2">
      <c r="A280" s="169" t="s">
        <v>1430</v>
      </c>
      <c r="B280" s="161">
        <v>1</v>
      </c>
    </row>
    <row r="281" spans="1:2" x14ac:dyDescent="0.2">
      <c r="A281" s="169" t="s">
        <v>552</v>
      </c>
      <c r="B281" s="161">
        <v>1</v>
      </c>
    </row>
    <row r="282" spans="1:2" x14ac:dyDescent="0.2">
      <c r="A282" s="169" t="s">
        <v>1013</v>
      </c>
      <c r="B282" s="161">
        <v>1</v>
      </c>
    </row>
    <row r="283" spans="1:2" x14ac:dyDescent="0.2">
      <c r="A283" s="169" t="s">
        <v>997</v>
      </c>
      <c r="B283" s="161">
        <v>1</v>
      </c>
    </row>
    <row r="284" spans="1:2" x14ac:dyDescent="0.2">
      <c r="A284" s="169" t="s">
        <v>2264</v>
      </c>
      <c r="B284" s="161">
        <v>1</v>
      </c>
    </row>
    <row r="285" spans="1:2" x14ac:dyDescent="0.2">
      <c r="A285" s="169" t="s">
        <v>534</v>
      </c>
      <c r="B285" s="161">
        <v>1</v>
      </c>
    </row>
    <row r="286" spans="1:2" x14ac:dyDescent="0.2">
      <c r="A286" s="169" t="s">
        <v>1012</v>
      </c>
      <c r="B286" s="161">
        <v>1</v>
      </c>
    </row>
    <row r="287" spans="1:2" x14ac:dyDescent="0.2">
      <c r="A287" s="347" t="s">
        <v>416</v>
      </c>
      <c r="B287" s="161">
        <v>5</v>
      </c>
    </row>
    <row r="288" spans="1:2" x14ac:dyDescent="0.2">
      <c r="A288" s="169" t="s">
        <v>883</v>
      </c>
      <c r="B288" s="161">
        <v>1</v>
      </c>
    </row>
    <row r="289" spans="1:2" x14ac:dyDescent="0.2">
      <c r="A289" s="169" t="s">
        <v>712</v>
      </c>
      <c r="B289" s="161">
        <v>1</v>
      </c>
    </row>
    <row r="290" spans="1:2" x14ac:dyDescent="0.2">
      <c r="A290" s="169" t="s">
        <v>884</v>
      </c>
      <c r="B290" s="161">
        <v>1</v>
      </c>
    </row>
    <row r="291" spans="1:2" x14ac:dyDescent="0.2">
      <c r="A291" s="169" t="s">
        <v>886</v>
      </c>
      <c r="B291" s="161">
        <v>1</v>
      </c>
    </row>
    <row r="292" spans="1:2" x14ac:dyDescent="0.2">
      <c r="A292" s="169" t="s">
        <v>998</v>
      </c>
      <c r="B292" s="161">
        <v>1</v>
      </c>
    </row>
    <row r="293" spans="1:2" x14ac:dyDescent="0.2">
      <c r="A293" s="347" t="s">
        <v>1103</v>
      </c>
      <c r="B293" s="161">
        <v>27</v>
      </c>
    </row>
    <row r="294" spans="1:2" x14ac:dyDescent="0.2">
      <c r="A294" s="169" t="s">
        <v>936</v>
      </c>
      <c r="B294" s="161">
        <v>1</v>
      </c>
    </row>
    <row r="295" spans="1:2" x14ac:dyDescent="0.2">
      <c r="A295" s="169" t="s">
        <v>917</v>
      </c>
      <c r="B295" s="161">
        <v>1</v>
      </c>
    </row>
    <row r="296" spans="1:2" x14ac:dyDescent="0.2">
      <c r="A296" s="169" t="s">
        <v>923</v>
      </c>
      <c r="B296" s="161">
        <v>1</v>
      </c>
    </row>
    <row r="297" spans="1:2" x14ac:dyDescent="0.2">
      <c r="A297" s="169" t="s">
        <v>935</v>
      </c>
      <c r="B297" s="161">
        <v>1</v>
      </c>
    </row>
    <row r="298" spans="1:2" x14ac:dyDescent="0.2">
      <c r="A298" s="169" t="s">
        <v>2094</v>
      </c>
      <c r="B298" s="161">
        <v>1</v>
      </c>
    </row>
    <row r="299" spans="1:2" x14ac:dyDescent="0.2">
      <c r="A299" s="169" t="s">
        <v>915</v>
      </c>
      <c r="B299" s="161">
        <v>1</v>
      </c>
    </row>
    <row r="300" spans="1:2" x14ac:dyDescent="0.2">
      <c r="A300" s="169" t="s">
        <v>921</v>
      </c>
      <c r="B300" s="161">
        <v>1</v>
      </c>
    </row>
    <row r="301" spans="1:2" x14ac:dyDescent="0.2">
      <c r="A301" s="169" t="s">
        <v>913</v>
      </c>
      <c r="B301" s="161">
        <v>1</v>
      </c>
    </row>
    <row r="302" spans="1:2" x14ac:dyDescent="0.2">
      <c r="A302" s="169" t="s">
        <v>633</v>
      </c>
      <c r="B302" s="161">
        <v>1</v>
      </c>
    </row>
    <row r="303" spans="1:2" x14ac:dyDescent="0.2">
      <c r="A303" s="169" t="s">
        <v>922</v>
      </c>
      <c r="B303" s="161">
        <v>1</v>
      </c>
    </row>
    <row r="304" spans="1:2" x14ac:dyDescent="0.2">
      <c r="A304" s="169" t="s">
        <v>916</v>
      </c>
      <c r="B304" s="161">
        <v>1</v>
      </c>
    </row>
    <row r="305" spans="1:2" x14ac:dyDescent="0.2">
      <c r="A305" s="169" t="s">
        <v>918</v>
      </c>
      <c r="B305" s="161">
        <v>1</v>
      </c>
    </row>
    <row r="306" spans="1:2" x14ac:dyDescent="0.2">
      <c r="A306" s="169" t="s">
        <v>924</v>
      </c>
      <c r="B306" s="161">
        <v>1</v>
      </c>
    </row>
    <row r="307" spans="1:2" x14ac:dyDescent="0.2">
      <c r="A307" s="169" t="s">
        <v>920</v>
      </c>
      <c r="B307" s="161">
        <v>1</v>
      </c>
    </row>
    <row r="308" spans="1:2" x14ac:dyDescent="0.2">
      <c r="A308" s="169" t="s">
        <v>934</v>
      </c>
      <c r="B308" s="161">
        <v>1</v>
      </c>
    </row>
    <row r="309" spans="1:2" x14ac:dyDescent="0.2">
      <c r="A309" s="169" t="s">
        <v>938</v>
      </c>
      <c r="B309" s="161">
        <v>1</v>
      </c>
    </row>
    <row r="310" spans="1:2" x14ac:dyDescent="0.2">
      <c r="A310" s="169" t="s">
        <v>627</v>
      </c>
      <c r="B310" s="161">
        <v>1</v>
      </c>
    </row>
    <row r="311" spans="1:2" x14ac:dyDescent="0.2">
      <c r="A311" s="169" t="s">
        <v>937</v>
      </c>
      <c r="B311" s="161">
        <v>1</v>
      </c>
    </row>
    <row r="312" spans="1:2" x14ac:dyDescent="0.2">
      <c r="A312" s="169" t="s">
        <v>2108</v>
      </c>
      <c r="B312" s="161">
        <v>1</v>
      </c>
    </row>
    <row r="313" spans="1:2" x14ac:dyDescent="0.2">
      <c r="A313" s="169" t="s">
        <v>1439</v>
      </c>
      <c r="B313" s="161">
        <v>1</v>
      </c>
    </row>
    <row r="314" spans="1:2" x14ac:dyDescent="0.2">
      <c r="A314" s="169" t="s">
        <v>914</v>
      </c>
      <c r="B314" s="161">
        <v>1</v>
      </c>
    </row>
    <row r="315" spans="1:2" x14ac:dyDescent="0.2">
      <c r="A315" s="169" t="s">
        <v>1051</v>
      </c>
      <c r="B315" s="161">
        <v>1</v>
      </c>
    </row>
    <row r="316" spans="1:2" x14ac:dyDescent="0.2">
      <c r="A316" s="169" t="s">
        <v>1019</v>
      </c>
      <c r="B316" s="161">
        <v>1</v>
      </c>
    </row>
    <row r="317" spans="1:2" x14ac:dyDescent="0.2">
      <c r="A317" s="169" t="s">
        <v>631</v>
      </c>
      <c r="B317" s="161">
        <v>1</v>
      </c>
    </row>
    <row r="318" spans="1:2" x14ac:dyDescent="0.2">
      <c r="A318" s="169" t="s">
        <v>628</v>
      </c>
      <c r="B318" s="161">
        <v>1</v>
      </c>
    </row>
    <row r="319" spans="1:2" x14ac:dyDescent="0.2">
      <c r="A319" s="169" t="s">
        <v>919</v>
      </c>
      <c r="B319" s="161">
        <v>1</v>
      </c>
    </row>
    <row r="320" spans="1:2" x14ac:dyDescent="0.2">
      <c r="A320" s="169" t="s">
        <v>2092</v>
      </c>
      <c r="B320" s="161">
        <v>1</v>
      </c>
    </row>
    <row r="321" spans="1:2" x14ac:dyDescent="0.2">
      <c r="A321" s="347" t="s">
        <v>54</v>
      </c>
      <c r="B321" s="161">
        <v>12</v>
      </c>
    </row>
    <row r="322" spans="1:2" x14ac:dyDescent="0.2">
      <c r="A322" s="169" t="s">
        <v>897</v>
      </c>
      <c r="B322" s="161">
        <v>1</v>
      </c>
    </row>
    <row r="323" spans="1:2" x14ac:dyDescent="0.2">
      <c r="A323" s="169" t="s">
        <v>709</v>
      </c>
      <c r="B323" s="161">
        <v>1</v>
      </c>
    </row>
    <row r="324" spans="1:2" x14ac:dyDescent="0.2">
      <c r="A324" s="169" t="s">
        <v>892</v>
      </c>
      <c r="B324" s="161">
        <v>1</v>
      </c>
    </row>
    <row r="325" spans="1:2" x14ac:dyDescent="0.2">
      <c r="A325" s="169" t="s">
        <v>896</v>
      </c>
      <c r="B325" s="161">
        <v>1</v>
      </c>
    </row>
    <row r="326" spans="1:2" x14ac:dyDescent="0.2">
      <c r="A326" s="169" t="s">
        <v>906</v>
      </c>
      <c r="B326" s="161">
        <v>1</v>
      </c>
    </row>
    <row r="327" spans="1:2" x14ac:dyDescent="0.2">
      <c r="A327" s="169" t="s">
        <v>457</v>
      </c>
      <c r="B327" s="161">
        <v>1</v>
      </c>
    </row>
    <row r="328" spans="1:2" x14ac:dyDescent="0.2">
      <c r="A328" s="169" t="s">
        <v>463</v>
      </c>
      <c r="B328" s="161">
        <v>1</v>
      </c>
    </row>
    <row r="329" spans="1:2" x14ac:dyDescent="0.2">
      <c r="A329" s="169" t="s">
        <v>454</v>
      </c>
      <c r="B329" s="161">
        <v>1</v>
      </c>
    </row>
    <row r="330" spans="1:2" x14ac:dyDescent="0.2">
      <c r="A330" s="169" t="s">
        <v>477</v>
      </c>
      <c r="B330" s="161">
        <v>1</v>
      </c>
    </row>
    <row r="331" spans="1:2" x14ac:dyDescent="0.2">
      <c r="A331" s="169" t="s">
        <v>894</v>
      </c>
      <c r="B331" s="161">
        <v>1</v>
      </c>
    </row>
    <row r="332" spans="1:2" x14ac:dyDescent="0.2">
      <c r="A332" s="169" t="s">
        <v>2259</v>
      </c>
      <c r="B332" s="161">
        <v>1</v>
      </c>
    </row>
    <row r="333" spans="1:2" x14ac:dyDescent="0.2">
      <c r="A333" s="169" t="s">
        <v>1425</v>
      </c>
      <c r="B333" s="161">
        <v>1</v>
      </c>
    </row>
    <row r="334" spans="1:2" x14ac:dyDescent="0.2">
      <c r="A334" s="347" t="s">
        <v>412</v>
      </c>
      <c r="B334" s="161">
        <v>13</v>
      </c>
    </row>
    <row r="335" spans="1:2" x14ac:dyDescent="0.2">
      <c r="A335" s="169" t="s">
        <v>860</v>
      </c>
      <c r="B335" s="161">
        <v>1</v>
      </c>
    </row>
    <row r="336" spans="1:2" x14ac:dyDescent="0.2">
      <c r="A336" s="169" t="s">
        <v>830</v>
      </c>
      <c r="B336" s="161">
        <v>1</v>
      </c>
    </row>
    <row r="337" spans="1:2" x14ac:dyDescent="0.2">
      <c r="A337" s="169" t="s">
        <v>857</v>
      </c>
      <c r="B337" s="161">
        <v>1</v>
      </c>
    </row>
    <row r="338" spans="1:2" x14ac:dyDescent="0.2">
      <c r="A338" s="169" t="s">
        <v>849</v>
      </c>
      <c r="B338" s="161">
        <v>1</v>
      </c>
    </row>
    <row r="339" spans="1:2" x14ac:dyDescent="0.2">
      <c r="A339" s="169" t="s">
        <v>869</v>
      </c>
      <c r="B339" s="161">
        <v>1</v>
      </c>
    </row>
    <row r="340" spans="1:2" x14ac:dyDescent="0.2">
      <c r="A340" s="169" t="s">
        <v>863</v>
      </c>
      <c r="B340" s="161">
        <v>1</v>
      </c>
    </row>
    <row r="341" spans="1:2" x14ac:dyDescent="0.2">
      <c r="A341" s="169" t="s">
        <v>909</v>
      </c>
      <c r="B341" s="161">
        <v>1</v>
      </c>
    </row>
    <row r="342" spans="1:2" x14ac:dyDescent="0.2">
      <c r="A342" s="169" t="s">
        <v>910</v>
      </c>
      <c r="B342" s="161">
        <v>1</v>
      </c>
    </row>
    <row r="343" spans="1:2" x14ac:dyDescent="0.2">
      <c r="A343" s="169" t="s">
        <v>676</v>
      </c>
      <c r="B343" s="161">
        <v>1</v>
      </c>
    </row>
    <row r="344" spans="1:2" x14ac:dyDescent="0.2">
      <c r="A344" s="169" t="s">
        <v>858</v>
      </c>
      <c r="B344" s="161">
        <v>1</v>
      </c>
    </row>
    <row r="345" spans="1:2" x14ac:dyDescent="0.2">
      <c r="A345" s="169" t="s">
        <v>722</v>
      </c>
      <c r="B345" s="161">
        <v>1</v>
      </c>
    </row>
    <row r="346" spans="1:2" x14ac:dyDescent="0.2">
      <c r="A346" s="169" t="s">
        <v>844</v>
      </c>
      <c r="B346" s="161">
        <v>1</v>
      </c>
    </row>
    <row r="347" spans="1:2" x14ac:dyDescent="0.2">
      <c r="A347" s="169" t="s">
        <v>868</v>
      </c>
      <c r="B347" s="161">
        <v>1</v>
      </c>
    </row>
    <row r="348" spans="1:2" x14ac:dyDescent="0.2">
      <c r="A348" s="347" t="s">
        <v>1102</v>
      </c>
      <c r="B348" s="161">
        <v>9</v>
      </c>
    </row>
    <row r="349" spans="1:2" x14ac:dyDescent="0.2">
      <c r="A349" s="169" t="s">
        <v>933</v>
      </c>
      <c r="B349" s="161">
        <v>1</v>
      </c>
    </row>
    <row r="350" spans="1:2" x14ac:dyDescent="0.2">
      <c r="A350" s="169" t="s">
        <v>974</v>
      </c>
      <c r="B350" s="161">
        <v>1</v>
      </c>
    </row>
    <row r="351" spans="1:2" x14ac:dyDescent="0.2">
      <c r="A351" s="169" t="s">
        <v>2110</v>
      </c>
      <c r="B351" s="161">
        <v>1</v>
      </c>
    </row>
    <row r="352" spans="1:2" x14ac:dyDescent="0.2">
      <c r="A352" s="169" t="s">
        <v>2097</v>
      </c>
      <c r="B352" s="161">
        <v>1</v>
      </c>
    </row>
    <row r="353" spans="1:2" x14ac:dyDescent="0.2">
      <c r="A353" s="169" t="s">
        <v>2101</v>
      </c>
      <c r="B353" s="161">
        <v>1</v>
      </c>
    </row>
    <row r="354" spans="1:2" x14ac:dyDescent="0.2">
      <c r="A354" s="169" t="s">
        <v>2100</v>
      </c>
      <c r="B354" s="161">
        <v>1</v>
      </c>
    </row>
    <row r="355" spans="1:2" x14ac:dyDescent="0.2">
      <c r="A355" s="169" t="s">
        <v>932</v>
      </c>
      <c r="B355" s="161">
        <v>1</v>
      </c>
    </row>
    <row r="356" spans="1:2" x14ac:dyDescent="0.2">
      <c r="A356" s="169" t="s">
        <v>928</v>
      </c>
      <c r="B356" s="161">
        <v>1</v>
      </c>
    </row>
    <row r="357" spans="1:2" x14ac:dyDescent="0.2">
      <c r="A357" s="169" t="s">
        <v>1453</v>
      </c>
      <c r="B357" s="161">
        <v>1</v>
      </c>
    </row>
    <row r="358" spans="1:2" x14ac:dyDescent="0.2">
      <c r="A358" s="155" t="s">
        <v>1452</v>
      </c>
      <c r="B358" s="163">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sheetPr>
  <dimension ref="A1:L324"/>
  <sheetViews>
    <sheetView topLeftCell="E1" workbookViewId="0">
      <pane ySplit="1" topLeftCell="A2" activePane="bottomLeft" state="frozen"/>
      <selection activeCell="C7" sqref="C7:E7"/>
      <selection pane="bottomLeft" activeCell="C3" sqref="C3"/>
    </sheetView>
  </sheetViews>
  <sheetFormatPr baseColWidth="10" defaultColWidth="9.1640625" defaultRowHeight="13" x14ac:dyDescent="0.15"/>
  <cols>
    <col min="1" max="1" width="30.1640625" style="42" customWidth="1"/>
    <col min="2" max="2" width="29.83203125" style="42" customWidth="1"/>
    <col min="3" max="3" width="34.5" style="43" customWidth="1"/>
    <col min="4" max="4" width="36.5" style="43" hidden="1" customWidth="1"/>
    <col min="5" max="5" width="60.6640625" style="37" bestFit="1" customWidth="1"/>
    <col min="6" max="6" width="64.83203125" style="42" customWidth="1"/>
    <col min="7" max="7" width="28.1640625" style="43" customWidth="1"/>
    <col min="8" max="8" width="35.1640625" style="41" customWidth="1"/>
    <col min="9" max="9" width="23.6640625" style="42" customWidth="1"/>
    <col min="10" max="10" width="26.83203125" style="84" customWidth="1"/>
    <col min="11" max="11" width="12" style="46" customWidth="1"/>
    <col min="12" max="12" width="9.1640625" style="46"/>
    <col min="13" max="16384" width="9.1640625" style="45"/>
  </cols>
  <sheetData>
    <row r="1" spans="1:12" s="44" customFormat="1" ht="28" x14ac:dyDescent="0.2">
      <c r="A1" s="48" t="s">
        <v>84</v>
      </c>
      <c r="B1" s="48" t="s">
        <v>5</v>
      </c>
      <c r="C1" s="48" t="s">
        <v>85</v>
      </c>
      <c r="D1" s="51" t="s">
        <v>86</v>
      </c>
      <c r="E1" s="47" t="s">
        <v>1712</v>
      </c>
      <c r="F1" s="47" t="s">
        <v>1515</v>
      </c>
      <c r="G1" s="47" t="s">
        <v>1095</v>
      </c>
      <c r="H1" s="47" t="s">
        <v>18</v>
      </c>
      <c r="I1" s="47" t="s">
        <v>1444</v>
      </c>
      <c r="J1" s="47" t="s">
        <v>1516</v>
      </c>
    </row>
    <row r="2" spans="1:12" s="40" customFormat="1" ht="98" x14ac:dyDescent="0.15">
      <c r="A2" s="153" t="s">
        <v>1566</v>
      </c>
      <c r="B2" s="153" t="s">
        <v>1262</v>
      </c>
      <c r="C2" s="118" t="s">
        <v>1567</v>
      </c>
      <c r="D2" s="49"/>
      <c r="E2" s="115" t="s">
        <v>481</v>
      </c>
      <c r="F2" s="115" t="s">
        <v>1649</v>
      </c>
      <c r="G2" s="49" t="s">
        <v>409</v>
      </c>
      <c r="H2" s="49" t="s">
        <v>104</v>
      </c>
      <c r="I2" s="115" t="s">
        <v>1445</v>
      </c>
      <c r="J2" s="83">
        <v>280000</v>
      </c>
      <c r="K2" s="54"/>
      <c r="L2" s="54"/>
    </row>
    <row r="3" spans="1:12" s="40" customFormat="1" ht="98" x14ac:dyDescent="0.15">
      <c r="A3" s="166" t="s">
        <v>1566</v>
      </c>
      <c r="B3" s="167" t="s">
        <v>1265</v>
      </c>
      <c r="C3" s="115" t="s">
        <v>1355</v>
      </c>
      <c r="D3" s="50"/>
      <c r="E3" s="114" t="s">
        <v>1427</v>
      </c>
      <c r="F3" s="114" t="s">
        <v>1546</v>
      </c>
      <c r="G3" s="49" t="s">
        <v>409</v>
      </c>
      <c r="H3" s="49" t="s">
        <v>104</v>
      </c>
      <c r="I3" s="115" t="s">
        <v>1446</v>
      </c>
      <c r="J3" s="83">
        <v>280000</v>
      </c>
      <c r="K3" s="54"/>
      <c r="L3" s="54"/>
    </row>
    <row r="4" spans="1:12" s="40" customFormat="1" ht="98" x14ac:dyDescent="0.15">
      <c r="A4" s="166" t="s">
        <v>1566</v>
      </c>
      <c r="B4" s="167" t="s">
        <v>1265</v>
      </c>
      <c r="C4" s="112" t="s">
        <v>1502</v>
      </c>
      <c r="D4" s="50"/>
      <c r="E4" s="115" t="s">
        <v>1488</v>
      </c>
      <c r="F4" s="115" t="s">
        <v>1648</v>
      </c>
      <c r="G4" s="49" t="s">
        <v>409</v>
      </c>
      <c r="H4" s="49" t="s">
        <v>1489</v>
      </c>
      <c r="I4" s="115" t="s">
        <v>1445</v>
      </c>
      <c r="J4" s="83">
        <v>280000</v>
      </c>
      <c r="K4" s="54"/>
      <c r="L4" s="54"/>
    </row>
    <row r="5" spans="1:12" s="40" customFormat="1" ht="98" x14ac:dyDescent="0.15">
      <c r="A5" s="166" t="s">
        <v>1566</v>
      </c>
      <c r="B5" s="167" t="s">
        <v>1267</v>
      </c>
      <c r="C5" s="167" t="s">
        <v>1357</v>
      </c>
      <c r="D5" s="165"/>
      <c r="E5" s="115" t="s">
        <v>1008</v>
      </c>
      <c r="F5" s="115" t="s">
        <v>1606</v>
      </c>
      <c r="G5" s="49" t="s">
        <v>409</v>
      </c>
      <c r="H5" s="49" t="s">
        <v>1010</v>
      </c>
      <c r="I5" s="115" t="s">
        <v>1445</v>
      </c>
      <c r="J5" s="83">
        <v>270000</v>
      </c>
      <c r="K5" s="54"/>
      <c r="L5" s="54"/>
    </row>
    <row r="6" spans="1:12" s="40" customFormat="1" ht="98" x14ac:dyDescent="0.15">
      <c r="A6" s="166" t="s">
        <v>1566</v>
      </c>
      <c r="B6" s="115" t="s">
        <v>1268</v>
      </c>
      <c r="C6" s="115" t="s">
        <v>1359</v>
      </c>
      <c r="D6" s="50"/>
      <c r="E6" s="115" t="s">
        <v>801</v>
      </c>
      <c r="F6" s="115" t="s">
        <v>1518</v>
      </c>
      <c r="G6" s="49" t="s">
        <v>409</v>
      </c>
      <c r="H6" s="49" t="s">
        <v>104</v>
      </c>
      <c r="I6" s="115" t="s">
        <v>1446</v>
      </c>
      <c r="J6" s="83">
        <v>280000</v>
      </c>
      <c r="K6" s="54"/>
      <c r="L6" s="54"/>
    </row>
    <row r="7" spans="1:12" s="40" customFormat="1" ht="98" x14ac:dyDescent="0.15">
      <c r="A7" s="166" t="s">
        <v>1566</v>
      </c>
      <c r="B7" s="167" t="s">
        <v>1269</v>
      </c>
      <c r="C7" s="167" t="s">
        <v>1358</v>
      </c>
      <c r="D7" s="50"/>
      <c r="E7" s="115" t="s">
        <v>796</v>
      </c>
      <c r="F7" s="115" t="s">
        <v>1640</v>
      </c>
      <c r="G7" s="49" t="s">
        <v>409</v>
      </c>
      <c r="H7" s="49" t="s">
        <v>104</v>
      </c>
      <c r="I7" s="115" t="s">
        <v>1445</v>
      </c>
      <c r="J7" s="83">
        <v>290000</v>
      </c>
      <c r="K7" s="54"/>
      <c r="L7" s="54"/>
    </row>
    <row r="8" spans="1:12" s="40" customFormat="1" ht="98" x14ac:dyDescent="0.15">
      <c r="A8" s="166" t="s">
        <v>1566</v>
      </c>
      <c r="B8" s="167" t="s">
        <v>1270</v>
      </c>
      <c r="C8" s="167" t="s">
        <v>1360</v>
      </c>
      <c r="D8" s="50"/>
      <c r="E8" s="88" t="s">
        <v>1660</v>
      </c>
      <c r="F8" s="115" t="s">
        <v>1661</v>
      </c>
      <c r="G8" s="49" t="s">
        <v>409</v>
      </c>
      <c r="H8" s="49" t="s">
        <v>247</v>
      </c>
      <c r="I8" s="115" t="s">
        <v>1445</v>
      </c>
      <c r="J8" s="83">
        <v>300000</v>
      </c>
      <c r="K8" s="54"/>
      <c r="L8" s="54"/>
    </row>
    <row r="9" spans="1:12" s="40" customFormat="1" ht="98" x14ac:dyDescent="0.15">
      <c r="A9" s="166" t="s">
        <v>1566</v>
      </c>
      <c r="B9" s="167" t="s">
        <v>1270</v>
      </c>
      <c r="C9" s="167" t="s">
        <v>1360</v>
      </c>
      <c r="D9" s="50"/>
      <c r="E9" s="115" t="s">
        <v>809</v>
      </c>
      <c r="F9" s="115" t="s">
        <v>1522</v>
      </c>
      <c r="G9" s="49" t="s">
        <v>409</v>
      </c>
      <c r="H9" s="49" t="s">
        <v>172</v>
      </c>
      <c r="I9" s="115" t="s">
        <v>1446</v>
      </c>
      <c r="J9" s="83">
        <v>200000</v>
      </c>
      <c r="K9" s="54"/>
      <c r="L9" s="54"/>
    </row>
    <row r="10" spans="1:12" s="40" customFormat="1" ht="98" x14ac:dyDescent="0.15">
      <c r="A10" s="166" t="s">
        <v>1566</v>
      </c>
      <c r="B10" s="167" t="s">
        <v>1270</v>
      </c>
      <c r="C10" s="167" t="s">
        <v>1360</v>
      </c>
      <c r="D10" s="50"/>
      <c r="E10" s="115" t="s">
        <v>1417</v>
      </c>
      <c r="F10" s="115" t="s">
        <v>1548</v>
      </c>
      <c r="G10" s="49" t="s">
        <v>409</v>
      </c>
      <c r="H10" s="49" t="s">
        <v>105</v>
      </c>
      <c r="I10" s="115" t="s">
        <v>1445</v>
      </c>
      <c r="J10" s="83">
        <v>290000</v>
      </c>
      <c r="K10" s="54"/>
      <c r="L10" s="54"/>
    </row>
    <row r="11" spans="1:12" s="40" customFormat="1" ht="98" x14ac:dyDescent="0.15">
      <c r="A11" s="166" t="s">
        <v>1566</v>
      </c>
      <c r="B11" s="167" t="s">
        <v>1270</v>
      </c>
      <c r="C11" s="167" t="s">
        <v>1360</v>
      </c>
      <c r="D11" s="50"/>
      <c r="E11" s="115" t="s">
        <v>1569</v>
      </c>
      <c r="F11" s="115" t="s">
        <v>1559</v>
      </c>
      <c r="G11" s="49" t="s">
        <v>409</v>
      </c>
      <c r="H11" s="49" t="s">
        <v>105</v>
      </c>
      <c r="I11" s="115" t="s">
        <v>1446</v>
      </c>
      <c r="J11" s="83">
        <v>290000</v>
      </c>
      <c r="K11" s="54"/>
      <c r="L11" s="54"/>
    </row>
    <row r="12" spans="1:12" s="40" customFormat="1" ht="98" x14ac:dyDescent="0.15">
      <c r="A12" s="166" t="s">
        <v>1566</v>
      </c>
      <c r="B12" s="167" t="s">
        <v>1270</v>
      </c>
      <c r="C12" s="167" t="s">
        <v>1360</v>
      </c>
      <c r="D12" s="50"/>
      <c r="E12" s="115" t="s">
        <v>1149</v>
      </c>
      <c r="F12" s="115" t="s">
        <v>1632</v>
      </c>
      <c r="G12" s="49" t="s">
        <v>409</v>
      </c>
      <c r="H12" s="115" t="s">
        <v>105</v>
      </c>
      <c r="I12" s="115" t="s">
        <v>1446</v>
      </c>
      <c r="J12" s="83">
        <v>300000</v>
      </c>
      <c r="K12" s="54"/>
      <c r="L12" s="54"/>
    </row>
    <row r="13" spans="1:12" s="40" customFormat="1" ht="98" x14ac:dyDescent="0.15">
      <c r="A13" s="166" t="s">
        <v>1566</v>
      </c>
      <c r="B13" s="167" t="s">
        <v>1271</v>
      </c>
      <c r="C13" s="167" t="s">
        <v>1361</v>
      </c>
      <c r="D13" s="50"/>
      <c r="E13" s="115" t="s">
        <v>805</v>
      </c>
      <c r="F13" s="115" t="s">
        <v>1647</v>
      </c>
      <c r="G13" s="49" t="s">
        <v>409</v>
      </c>
      <c r="H13" s="49" t="s">
        <v>172</v>
      </c>
      <c r="I13" s="115" t="s">
        <v>1446</v>
      </c>
      <c r="J13" s="83">
        <v>280000</v>
      </c>
      <c r="K13" s="54"/>
      <c r="L13" s="54"/>
    </row>
    <row r="14" spans="1:12" s="40" customFormat="1" ht="98" x14ac:dyDescent="0.15">
      <c r="A14" s="166" t="s">
        <v>1566</v>
      </c>
      <c r="B14" s="167" t="s">
        <v>1271</v>
      </c>
      <c r="C14" s="167" t="s">
        <v>1361</v>
      </c>
      <c r="D14" s="50"/>
      <c r="E14" s="115" t="s">
        <v>806</v>
      </c>
      <c r="F14" s="115" t="s">
        <v>1518</v>
      </c>
      <c r="G14" s="49" t="s">
        <v>409</v>
      </c>
      <c r="H14" s="49" t="s">
        <v>172</v>
      </c>
      <c r="I14" s="115" t="s">
        <v>1446</v>
      </c>
      <c r="J14" s="83">
        <v>280000</v>
      </c>
      <c r="K14" s="54"/>
      <c r="L14" s="54"/>
    </row>
    <row r="15" spans="1:12" s="40" customFormat="1" ht="98" x14ac:dyDescent="0.15">
      <c r="A15" s="166" t="s">
        <v>1566</v>
      </c>
      <c r="B15" s="167" t="s">
        <v>1271</v>
      </c>
      <c r="C15" s="167" t="s">
        <v>1361</v>
      </c>
      <c r="D15" s="50"/>
      <c r="E15" s="115" t="s">
        <v>807</v>
      </c>
      <c r="F15" s="115" t="s">
        <v>1518</v>
      </c>
      <c r="G15" s="49" t="s">
        <v>409</v>
      </c>
      <c r="H15" s="49" t="s">
        <v>172</v>
      </c>
      <c r="I15" s="115" t="s">
        <v>1446</v>
      </c>
      <c r="J15" s="83">
        <v>280000</v>
      </c>
      <c r="K15" s="54"/>
      <c r="L15" s="54"/>
    </row>
    <row r="16" spans="1:12" s="40" customFormat="1" ht="98" x14ac:dyDescent="0.15">
      <c r="A16" s="166" t="s">
        <v>1566</v>
      </c>
      <c r="B16" s="167" t="s">
        <v>1271</v>
      </c>
      <c r="C16" s="167" t="s">
        <v>1361</v>
      </c>
      <c r="D16" s="50"/>
      <c r="E16" s="115" t="s">
        <v>808</v>
      </c>
      <c r="F16" s="115" t="s">
        <v>1646</v>
      </c>
      <c r="G16" s="49" t="s">
        <v>409</v>
      </c>
      <c r="H16" s="49" t="s">
        <v>172</v>
      </c>
      <c r="I16" s="115" t="s">
        <v>1446</v>
      </c>
      <c r="J16" s="83">
        <v>280000</v>
      </c>
      <c r="K16" s="54"/>
      <c r="L16" s="54"/>
    </row>
    <row r="17" spans="1:12" s="40" customFormat="1" ht="98" x14ac:dyDescent="0.15">
      <c r="A17" s="166" t="s">
        <v>1566</v>
      </c>
      <c r="B17" s="153" t="s">
        <v>1272</v>
      </c>
      <c r="C17" s="115" t="s">
        <v>1570</v>
      </c>
      <c r="D17" s="50"/>
      <c r="E17" s="112" t="s">
        <v>504</v>
      </c>
      <c r="F17" s="112" t="s">
        <v>1637</v>
      </c>
      <c r="G17" s="49" t="s">
        <v>409</v>
      </c>
      <c r="H17" s="49" t="s">
        <v>104</v>
      </c>
      <c r="I17" s="115" t="s">
        <v>1445</v>
      </c>
      <c r="J17" s="83">
        <v>280000</v>
      </c>
      <c r="K17" s="54"/>
      <c r="L17" s="54"/>
    </row>
    <row r="18" spans="1:12" s="40" customFormat="1" ht="98" x14ac:dyDescent="0.15">
      <c r="A18" s="166" t="s">
        <v>1566</v>
      </c>
      <c r="B18" s="167" t="s">
        <v>1273</v>
      </c>
      <c r="C18" s="167" t="s">
        <v>1572</v>
      </c>
      <c r="D18" s="50"/>
      <c r="E18" s="115" t="s">
        <v>866</v>
      </c>
      <c r="F18" s="115" t="s">
        <v>1604</v>
      </c>
      <c r="G18" s="49" t="s">
        <v>409</v>
      </c>
      <c r="H18" s="49" t="s">
        <v>398</v>
      </c>
      <c r="I18" s="115" t="s">
        <v>1445</v>
      </c>
      <c r="J18" s="83">
        <v>280000</v>
      </c>
      <c r="K18" s="54"/>
      <c r="L18" s="54"/>
    </row>
    <row r="19" spans="1:12" s="40" customFormat="1" ht="98" x14ac:dyDescent="0.15">
      <c r="A19" s="166" t="s">
        <v>1566</v>
      </c>
      <c r="B19" s="167" t="s">
        <v>1273</v>
      </c>
      <c r="C19" s="167" t="s">
        <v>1572</v>
      </c>
      <c r="D19" s="50"/>
      <c r="E19" s="115" t="s">
        <v>867</v>
      </c>
      <c r="F19" s="115" t="s">
        <v>1645</v>
      </c>
      <c r="G19" s="49" t="s">
        <v>409</v>
      </c>
      <c r="H19" s="49" t="s">
        <v>398</v>
      </c>
      <c r="I19" s="115" t="s">
        <v>1446</v>
      </c>
      <c r="J19" s="83">
        <v>280000</v>
      </c>
      <c r="K19" s="54"/>
      <c r="L19" s="54"/>
    </row>
    <row r="20" spans="1:12" s="40" customFormat="1" ht="98" x14ac:dyDescent="0.15">
      <c r="A20" s="166" t="s">
        <v>1566</v>
      </c>
      <c r="B20" s="167" t="s">
        <v>1273</v>
      </c>
      <c r="C20" s="167" t="s">
        <v>1572</v>
      </c>
      <c r="D20" s="50"/>
      <c r="E20" s="115" t="s">
        <v>505</v>
      </c>
      <c r="F20" s="115" t="s">
        <v>1547</v>
      </c>
      <c r="G20" s="49" t="s">
        <v>409</v>
      </c>
      <c r="H20" s="49" t="s">
        <v>104</v>
      </c>
      <c r="I20" s="115" t="s">
        <v>1445</v>
      </c>
      <c r="J20" s="89">
        <v>280000</v>
      </c>
      <c r="K20" s="54"/>
      <c r="L20" s="54"/>
    </row>
    <row r="21" spans="1:12" s="40" customFormat="1" ht="98" x14ac:dyDescent="0.15">
      <c r="A21" s="166" t="s">
        <v>1566</v>
      </c>
      <c r="B21" s="167" t="s">
        <v>1274</v>
      </c>
      <c r="C21" s="167" t="s">
        <v>1459</v>
      </c>
      <c r="D21" s="50"/>
      <c r="E21" s="115" t="s">
        <v>975</v>
      </c>
      <c r="F21" s="115" t="s">
        <v>1592</v>
      </c>
      <c r="G21" s="49" t="s">
        <v>409</v>
      </c>
      <c r="H21" s="49" t="s">
        <v>979</v>
      </c>
      <c r="I21" s="115" t="s">
        <v>1446</v>
      </c>
      <c r="J21" s="90">
        <v>300000</v>
      </c>
      <c r="K21" s="54"/>
      <c r="L21" s="54"/>
    </row>
    <row r="22" spans="1:12" s="40" customFormat="1" ht="98" x14ac:dyDescent="0.15">
      <c r="A22" s="166" t="s">
        <v>1566</v>
      </c>
      <c r="B22" s="167" t="s">
        <v>1274</v>
      </c>
      <c r="C22" s="167" t="s">
        <v>1459</v>
      </c>
      <c r="D22" s="50"/>
      <c r="E22" s="115" t="s">
        <v>797</v>
      </c>
      <c r="F22" s="115" t="s">
        <v>1518</v>
      </c>
      <c r="G22" s="49" t="s">
        <v>409</v>
      </c>
      <c r="H22" s="49" t="s">
        <v>104</v>
      </c>
      <c r="I22" s="115" t="s">
        <v>1446</v>
      </c>
      <c r="J22" s="91">
        <v>300000</v>
      </c>
      <c r="K22" s="54"/>
      <c r="L22" s="54"/>
    </row>
    <row r="23" spans="1:12" s="40" customFormat="1" ht="98" x14ac:dyDescent="0.15">
      <c r="A23" s="166" t="s">
        <v>1566</v>
      </c>
      <c r="B23" s="167" t="s">
        <v>1274</v>
      </c>
      <c r="C23" s="167" t="s">
        <v>1459</v>
      </c>
      <c r="D23" s="50"/>
      <c r="E23" s="115" t="s">
        <v>798</v>
      </c>
      <c r="F23" s="115" t="s">
        <v>1593</v>
      </c>
      <c r="G23" s="49" t="s">
        <v>409</v>
      </c>
      <c r="H23" s="49" t="s">
        <v>104</v>
      </c>
      <c r="I23" s="115" t="s">
        <v>1445</v>
      </c>
      <c r="J23" s="83">
        <v>300000</v>
      </c>
      <c r="K23" s="54"/>
      <c r="L23" s="54"/>
    </row>
    <row r="24" spans="1:12" s="40" customFormat="1" ht="98" x14ac:dyDescent="0.15">
      <c r="A24" s="166" t="s">
        <v>1566</v>
      </c>
      <c r="B24" s="167" t="s">
        <v>1274</v>
      </c>
      <c r="C24" s="167" t="s">
        <v>1459</v>
      </c>
      <c r="D24" s="50"/>
      <c r="E24" s="115" t="s">
        <v>799</v>
      </c>
      <c r="F24" s="115" t="s">
        <v>1594</v>
      </c>
      <c r="G24" s="49" t="s">
        <v>409</v>
      </c>
      <c r="H24" s="49" t="s">
        <v>104</v>
      </c>
      <c r="I24" s="115" t="s">
        <v>1445</v>
      </c>
      <c r="J24" s="89">
        <v>300000</v>
      </c>
      <c r="K24" s="54"/>
      <c r="L24" s="54"/>
    </row>
    <row r="25" spans="1:12" s="40" customFormat="1" ht="98" x14ac:dyDescent="0.15">
      <c r="A25" s="166" t="s">
        <v>1566</v>
      </c>
      <c r="B25" s="167" t="s">
        <v>1275</v>
      </c>
      <c r="C25" s="167" t="s">
        <v>1510</v>
      </c>
      <c r="D25" s="152"/>
      <c r="E25" s="106" t="s">
        <v>1316</v>
      </c>
      <c r="F25" s="115" t="s">
        <v>1518</v>
      </c>
      <c r="G25" s="49" t="s">
        <v>409</v>
      </c>
      <c r="H25" s="115" t="s">
        <v>105</v>
      </c>
      <c r="I25" s="115" t="s">
        <v>1446</v>
      </c>
      <c r="J25" s="90">
        <v>300000</v>
      </c>
      <c r="K25" s="54"/>
      <c r="L25" s="54"/>
    </row>
    <row r="26" spans="1:12" s="40" customFormat="1" ht="98" x14ac:dyDescent="0.15">
      <c r="A26" s="166" t="s">
        <v>1566</v>
      </c>
      <c r="B26" s="167" t="s">
        <v>1275</v>
      </c>
      <c r="C26" s="115" t="s">
        <v>1363</v>
      </c>
      <c r="D26" s="50"/>
      <c r="E26" s="115" t="s">
        <v>541</v>
      </c>
      <c r="F26" s="115" t="s">
        <v>1522</v>
      </c>
      <c r="G26" s="49" t="s">
        <v>409</v>
      </c>
      <c r="H26" s="115" t="s">
        <v>105</v>
      </c>
      <c r="I26" s="115" t="s">
        <v>1446</v>
      </c>
      <c r="J26" s="90">
        <v>300000</v>
      </c>
      <c r="K26" s="54"/>
      <c r="L26" s="54"/>
    </row>
    <row r="27" spans="1:12" s="40" customFormat="1" ht="28" x14ac:dyDescent="0.2">
      <c r="A27" s="586" t="s">
        <v>1576</v>
      </c>
      <c r="B27" s="153" t="s">
        <v>1277</v>
      </c>
      <c r="C27" s="153" t="s">
        <v>1365</v>
      </c>
      <c r="D27"/>
      <c r="E27" s="115" t="s">
        <v>507</v>
      </c>
      <c r="F27" s="115" t="s">
        <v>1595</v>
      </c>
      <c r="G27" s="49" t="s">
        <v>1097</v>
      </c>
      <c r="H27" s="49" t="s">
        <v>108</v>
      </c>
      <c r="I27" s="115" t="s">
        <v>1445</v>
      </c>
      <c r="J27" s="90">
        <v>260000</v>
      </c>
      <c r="K27" s="54"/>
      <c r="L27" s="54"/>
    </row>
    <row r="28" spans="1:12" s="40" customFormat="1" ht="28" x14ac:dyDescent="0.2">
      <c r="A28" s="587"/>
      <c r="B28" s="167" t="s">
        <v>1277</v>
      </c>
      <c r="C28" s="167" t="s">
        <v>1365</v>
      </c>
      <c r="D28"/>
      <c r="E28" s="115" t="s">
        <v>1048</v>
      </c>
      <c r="F28" s="115" t="s">
        <v>1518</v>
      </c>
      <c r="G28" s="49" t="s">
        <v>1097</v>
      </c>
      <c r="H28" s="49" t="s">
        <v>986</v>
      </c>
      <c r="I28" s="115" t="s">
        <v>1446</v>
      </c>
      <c r="J28" s="90">
        <v>260000</v>
      </c>
      <c r="K28" s="54"/>
      <c r="L28" s="54"/>
    </row>
    <row r="29" spans="1:12" s="40" customFormat="1" ht="28" x14ac:dyDescent="0.2">
      <c r="A29" s="587"/>
      <c r="B29" s="167" t="s">
        <v>1277</v>
      </c>
      <c r="C29" s="167" t="s">
        <v>1365</v>
      </c>
      <c r="D29"/>
      <c r="E29" s="115" t="s">
        <v>1041</v>
      </c>
      <c r="F29" s="115" t="s">
        <v>1518</v>
      </c>
      <c r="G29" s="49" t="s">
        <v>1097</v>
      </c>
      <c r="H29" s="115" t="s">
        <v>1036</v>
      </c>
      <c r="I29" s="115" t="s">
        <v>1446</v>
      </c>
      <c r="J29" s="90">
        <v>260000</v>
      </c>
      <c r="K29" s="54"/>
      <c r="L29" s="54"/>
    </row>
    <row r="30" spans="1:12" s="40" customFormat="1" ht="28" x14ac:dyDescent="0.2">
      <c r="A30" s="587"/>
      <c r="B30" s="167" t="s">
        <v>1277</v>
      </c>
      <c r="C30" s="167" t="s">
        <v>1365</v>
      </c>
      <c r="D30"/>
      <c r="E30" s="115" t="s">
        <v>1418</v>
      </c>
      <c r="F30" s="115" t="s">
        <v>1644</v>
      </c>
      <c r="G30" s="49" t="s">
        <v>1097</v>
      </c>
      <c r="H30" s="49" t="s">
        <v>108</v>
      </c>
      <c r="I30" s="115" t="s">
        <v>1446</v>
      </c>
      <c r="J30" s="90">
        <v>260000</v>
      </c>
      <c r="K30" s="54"/>
      <c r="L30" s="54"/>
    </row>
    <row r="31" spans="1:12" s="40" customFormat="1" ht="56" x14ac:dyDescent="0.15">
      <c r="A31" s="587"/>
      <c r="B31" s="167" t="s">
        <v>1278</v>
      </c>
      <c r="C31" s="167" t="s">
        <v>1366</v>
      </c>
      <c r="D31" s="50"/>
      <c r="E31" s="115" t="s">
        <v>694</v>
      </c>
      <c r="F31" s="115" t="s">
        <v>1643</v>
      </c>
      <c r="G31" s="49" t="s">
        <v>1097</v>
      </c>
      <c r="H31" s="115" t="s">
        <v>269</v>
      </c>
      <c r="I31" s="115" t="s">
        <v>1446</v>
      </c>
      <c r="J31" s="90">
        <v>260000</v>
      </c>
      <c r="K31" s="54"/>
      <c r="L31" s="54"/>
    </row>
    <row r="32" spans="1:12" s="40" customFormat="1" ht="56" x14ac:dyDescent="0.15">
      <c r="A32" s="587"/>
      <c r="B32" s="167" t="s">
        <v>1278</v>
      </c>
      <c r="C32" s="167" t="s">
        <v>1366</v>
      </c>
      <c r="D32" s="50"/>
      <c r="E32" s="115" t="s">
        <v>673</v>
      </c>
      <c r="F32" s="115" t="s">
        <v>1518</v>
      </c>
      <c r="G32" s="49" t="s">
        <v>1097</v>
      </c>
      <c r="H32" s="115" t="s">
        <v>247</v>
      </c>
      <c r="I32" s="115" t="s">
        <v>1446</v>
      </c>
      <c r="J32" s="91">
        <v>260000</v>
      </c>
      <c r="K32" s="54"/>
      <c r="L32" s="54"/>
    </row>
    <row r="33" spans="1:12" s="40" customFormat="1" ht="56" x14ac:dyDescent="0.15">
      <c r="A33" s="587"/>
      <c r="B33" s="167" t="s">
        <v>1278</v>
      </c>
      <c r="C33" s="167" t="s">
        <v>1366</v>
      </c>
      <c r="D33" s="50"/>
      <c r="E33" s="115" t="s">
        <v>680</v>
      </c>
      <c r="F33" s="115" t="s">
        <v>1626</v>
      </c>
      <c r="G33" s="49" t="s">
        <v>1097</v>
      </c>
      <c r="H33" s="115" t="s">
        <v>247</v>
      </c>
      <c r="I33" s="115" t="s">
        <v>1446</v>
      </c>
      <c r="J33" s="89">
        <v>260000</v>
      </c>
      <c r="K33" s="54"/>
      <c r="L33" s="54"/>
    </row>
    <row r="34" spans="1:12" s="40" customFormat="1" ht="56" x14ac:dyDescent="0.15">
      <c r="A34" s="587"/>
      <c r="B34" s="167" t="s">
        <v>1278</v>
      </c>
      <c r="C34" s="167" t="s">
        <v>1366</v>
      </c>
      <c r="D34" s="50"/>
      <c r="E34" s="115" t="s">
        <v>871</v>
      </c>
      <c r="F34" s="115" t="s">
        <v>1518</v>
      </c>
      <c r="G34" s="49" t="s">
        <v>1097</v>
      </c>
      <c r="H34" s="115" t="s">
        <v>876</v>
      </c>
      <c r="I34" s="115" t="s">
        <v>1446</v>
      </c>
      <c r="J34" s="91">
        <v>260000</v>
      </c>
      <c r="K34" s="54"/>
      <c r="L34" s="54"/>
    </row>
    <row r="35" spans="1:12" s="40" customFormat="1" ht="56" x14ac:dyDescent="0.15">
      <c r="A35" s="587"/>
      <c r="B35" s="167" t="s">
        <v>1278</v>
      </c>
      <c r="C35" s="167" t="s">
        <v>1366</v>
      </c>
      <c r="D35" s="50"/>
      <c r="E35" s="115" t="s">
        <v>872</v>
      </c>
      <c r="F35" s="115" t="s">
        <v>1524</v>
      </c>
      <c r="G35" s="49" t="s">
        <v>1097</v>
      </c>
      <c r="H35" s="115" t="s">
        <v>877</v>
      </c>
      <c r="I35" s="115" t="s">
        <v>1446</v>
      </c>
      <c r="J35" s="83">
        <v>260000</v>
      </c>
      <c r="K35" s="54"/>
      <c r="L35" s="54"/>
    </row>
    <row r="36" spans="1:12" s="40" customFormat="1" ht="56" x14ac:dyDescent="0.15">
      <c r="A36" s="587"/>
      <c r="B36" s="167" t="s">
        <v>1278</v>
      </c>
      <c r="C36" s="167" t="s">
        <v>1366</v>
      </c>
      <c r="D36" s="50"/>
      <c r="E36" s="115" t="s">
        <v>873</v>
      </c>
      <c r="F36" s="115" t="s">
        <v>1518</v>
      </c>
      <c r="G36" s="49" t="s">
        <v>1097</v>
      </c>
      <c r="H36" s="115" t="s">
        <v>398</v>
      </c>
      <c r="I36" s="115" t="s">
        <v>1446</v>
      </c>
      <c r="J36" s="83">
        <v>260000</v>
      </c>
      <c r="K36" s="54"/>
      <c r="L36" s="54"/>
    </row>
    <row r="37" spans="1:12" s="40" customFormat="1" ht="56" x14ac:dyDescent="0.15">
      <c r="A37" s="587"/>
      <c r="B37" s="167" t="s">
        <v>1278</v>
      </c>
      <c r="C37" s="167" t="s">
        <v>1366</v>
      </c>
      <c r="D37" s="50"/>
      <c r="E37" s="115" t="s">
        <v>874</v>
      </c>
      <c r="F37" s="115" t="s">
        <v>1518</v>
      </c>
      <c r="G37" s="49" t="s">
        <v>1097</v>
      </c>
      <c r="H37" s="115" t="s">
        <v>398</v>
      </c>
      <c r="I37" s="115" t="s">
        <v>1446</v>
      </c>
      <c r="J37" s="89">
        <v>260000</v>
      </c>
      <c r="K37" s="54"/>
      <c r="L37" s="54"/>
    </row>
    <row r="38" spans="1:12" s="40" customFormat="1" ht="56" x14ac:dyDescent="0.15">
      <c r="A38" s="587"/>
      <c r="B38" s="167" t="s">
        <v>1278</v>
      </c>
      <c r="C38" s="167" t="s">
        <v>1366</v>
      </c>
      <c r="D38" s="50"/>
      <c r="E38" s="115" t="s">
        <v>1043</v>
      </c>
      <c r="F38" s="115" t="s">
        <v>1518</v>
      </c>
      <c r="G38" s="49" t="s">
        <v>1097</v>
      </c>
      <c r="H38" s="115" t="s">
        <v>1036</v>
      </c>
      <c r="I38" s="115" t="s">
        <v>1446</v>
      </c>
      <c r="J38" s="91">
        <v>260000</v>
      </c>
      <c r="K38" s="54"/>
      <c r="L38" s="54"/>
    </row>
    <row r="39" spans="1:12" s="40" customFormat="1" ht="56" x14ac:dyDescent="0.15">
      <c r="A39" s="587"/>
      <c r="B39" s="167" t="s">
        <v>1278</v>
      </c>
      <c r="C39" s="167" t="s">
        <v>1366</v>
      </c>
      <c r="D39" s="50"/>
      <c r="E39" s="115" t="s">
        <v>1044</v>
      </c>
      <c r="F39" s="115" t="s">
        <v>1518</v>
      </c>
      <c r="G39" s="49" t="s">
        <v>1097</v>
      </c>
      <c r="H39" s="115" t="s">
        <v>1036</v>
      </c>
      <c r="I39" s="115" t="s">
        <v>1446</v>
      </c>
      <c r="J39" s="83">
        <v>260000</v>
      </c>
      <c r="K39" s="54"/>
      <c r="L39" s="54"/>
    </row>
    <row r="40" spans="1:12" s="40" customFormat="1" ht="56" x14ac:dyDescent="0.15">
      <c r="A40" s="587"/>
      <c r="B40" s="167" t="s">
        <v>1278</v>
      </c>
      <c r="C40" s="167" t="s">
        <v>1366</v>
      </c>
      <c r="D40" s="50"/>
      <c r="E40" s="115" t="s">
        <v>1045</v>
      </c>
      <c r="F40" s="115" t="s">
        <v>1518</v>
      </c>
      <c r="G40" s="49" t="s">
        <v>1097</v>
      </c>
      <c r="H40" s="115" t="s">
        <v>1036</v>
      </c>
      <c r="I40" s="115" t="s">
        <v>1446</v>
      </c>
      <c r="J40" s="83">
        <v>260000</v>
      </c>
      <c r="K40" s="54"/>
      <c r="L40" s="54"/>
    </row>
    <row r="41" spans="1:12" s="40" customFormat="1" ht="56" x14ac:dyDescent="0.15">
      <c r="A41" s="587"/>
      <c r="B41" s="167" t="s">
        <v>1278</v>
      </c>
      <c r="C41" s="167" t="s">
        <v>1366</v>
      </c>
      <c r="D41" s="50"/>
      <c r="E41" s="115" t="s">
        <v>1046</v>
      </c>
      <c r="F41" s="115" t="s">
        <v>1518</v>
      </c>
      <c r="G41" s="49" t="s">
        <v>1097</v>
      </c>
      <c r="H41" s="115" t="s">
        <v>1036</v>
      </c>
      <c r="I41" s="115" t="s">
        <v>1446</v>
      </c>
      <c r="J41" s="89">
        <v>260000</v>
      </c>
      <c r="K41" s="54"/>
      <c r="L41" s="54"/>
    </row>
    <row r="42" spans="1:12" s="40" customFormat="1" ht="56" x14ac:dyDescent="0.15">
      <c r="A42" s="587"/>
      <c r="B42" s="167" t="s">
        <v>1279</v>
      </c>
      <c r="C42" s="167" t="s">
        <v>1577</v>
      </c>
      <c r="D42" s="116"/>
      <c r="E42" s="115" t="s">
        <v>832</v>
      </c>
      <c r="F42" s="115" t="s">
        <v>1642</v>
      </c>
      <c r="G42" s="49" t="s">
        <v>1097</v>
      </c>
      <c r="H42" s="49" t="s">
        <v>826</v>
      </c>
      <c r="I42" s="115" t="s">
        <v>1445</v>
      </c>
      <c r="J42" s="90">
        <v>260000</v>
      </c>
      <c r="K42" s="54"/>
      <c r="L42" s="54"/>
    </row>
    <row r="43" spans="1:12" s="40" customFormat="1" ht="70" x14ac:dyDescent="0.15">
      <c r="A43" s="167" t="s">
        <v>1578</v>
      </c>
      <c r="B43" s="167" t="s">
        <v>1280</v>
      </c>
      <c r="C43" s="167" t="s">
        <v>1579</v>
      </c>
      <c r="D43" s="50"/>
      <c r="E43" s="115" t="s">
        <v>697</v>
      </c>
      <c r="F43" s="115" t="s">
        <v>1518</v>
      </c>
      <c r="G43" s="49" t="s">
        <v>1098</v>
      </c>
      <c r="H43" s="49" t="s">
        <v>109</v>
      </c>
      <c r="I43" s="115" t="s">
        <v>1446</v>
      </c>
      <c r="J43" s="83">
        <v>250000</v>
      </c>
      <c r="K43" s="54"/>
      <c r="L43" s="54"/>
    </row>
    <row r="44" spans="1:12" s="40" customFormat="1" ht="70" x14ac:dyDescent="0.15">
      <c r="A44" s="166" t="s">
        <v>1578</v>
      </c>
      <c r="B44" s="167" t="s">
        <v>1280</v>
      </c>
      <c r="C44" s="167" t="s">
        <v>1579</v>
      </c>
      <c r="D44" s="50"/>
      <c r="E44" s="115" t="s">
        <v>520</v>
      </c>
      <c r="F44" s="115" t="s">
        <v>1596</v>
      </c>
      <c r="G44" s="49" t="s">
        <v>1098</v>
      </c>
      <c r="H44" s="49" t="s">
        <v>109</v>
      </c>
      <c r="I44" s="115" t="s">
        <v>1446</v>
      </c>
      <c r="J44" s="89">
        <v>250000</v>
      </c>
      <c r="K44" s="54"/>
      <c r="L44" s="54"/>
    </row>
    <row r="45" spans="1:12" s="40" customFormat="1" ht="70" x14ac:dyDescent="0.15">
      <c r="A45" s="166" t="s">
        <v>1578</v>
      </c>
      <c r="B45" s="167" t="s">
        <v>1280</v>
      </c>
      <c r="C45" s="153" t="s">
        <v>1580</v>
      </c>
      <c r="D45" s="50"/>
      <c r="E45" s="115" t="s">
        <v>636</v>
      </c>
      <c r="F45" s="115" t="s">
        <v>1605</v>
      </c>
      <c r="G45" s="49" t="s">
        <v>1098</v>
      </c>
      <c r="H45" s="49" t="s">
        <v>109</v>
      </c>
      <c r="I45" s="115" t="s">
        <v>1446</v>
      </c>
      <c r="J45" s="91">
        <v>250000</v>
      </c>
      <c r="K45" s="54"/>
      <c r="L45" s="54"/>
    </row>
    <row r="46" spans="1:12" s="40" customFormat="1" ht="70" x14ac:dyDescent="0.15">
      <c r="A46" s="166" t="s">
        <v>1578</v>
      </c>
      <c r="B46" s="167" t="s">
        <v>1280</v>
      </c>
      <c r="C46" s="167" t="s">
        <v>1580</v>
      </c>
      <c r="D46" s="50"/>
      <c r="E46" s="115" t="s">
        <v>704</v>
      </c>
      <c r="F46" s="115" t="s">
        <v>1518</v>
      </c>
      <c r="G46" s="49" t="s">
        <v>1098</v>
      </c>
      <c r="H46" s="49" t="s">
        <v>109</v>
      </c>
      <c r="I46" s="115" t="s">
        <v>1446</v>
      </c>
      <c r="J46" s="83">
        <v>250000</v>
      </c>
      <c r="K46" s="54"/>
      <c r="L46" s="54"/>
    </row>
    <row r="47" spans="1:12" s="40" customFormat="1" ht="70" x14ac:dyDescent="0.15">
      <c r="A47" s="166" t="s">
        <v>1578</v>
      </c>
      <c r="B47" s="167" t="s">
        <v>1280</v>
      </c>
      <c r="C47" s="167" t="s">
        <v>1580</v>
      </c>
      <c r="D47" s="50"/>
      <c r="E47" s="112" t="s">
        <v>702</v>
      </c>
      <c r="F47" s="112" t="s">
        <v>1518</v>
      </c>
      <c r="G47" s="49" t="s">
        <v>1098</v>
      </c>
      <c r="H47" s="49" t="s">
        <v>109</v>
      </c>
      <c r="I47" s="115" t="s">
        <v>1446</v>
      </c>
      <c r="J47" s="91">
        <v>250000</v>
      </c>
      <c r="K47" s="54"/>
      <c r="L47" s="54"/>
    </row>
    <row r="48" spans="1:12" s="40" customFormat="1" ht="70" x14ac:dyDescent="0.15">
      <c r="A48" s="166" t="s">
        <v>1578</v>
      </c>
      <c r="B48" s="167" t="s">
        <v>1281</v>
      </c>
      <c r="C48" s="115" t="s">
        <v>1513</v>
      </c>
      <c r="D48" s="50"/>
      <c r="E48" s="113" t="s">
        <v>518</v>
      </c>
      <c r="F48" s="113" t="s">
        <v>1597</v>
      </c>
      <c r="G48" s="49" t="s">
        <v>1098</v>
      </c>
      <c r="H48" s="49" t="s">
        <v>109</v>
      </c>
      <c r="I48" s="115" t="s">
        <v>1446</v>
      </c>
      <c r="J48" s="83">
        <v>250000</v>
      </c>
      <c r="K48" s="54"/>
      <c r="L48" s="54"/>
    </row>
    <row r="49" spans="1:12" s="40" customFormat="1" ht="70" x14ac:dyDescent="0.15">
      <c r="A49" s="166" t="s">
        <v>1250</v>
      </c>
      <c r="B49" s="167" t="s">
        <v>1283</v>
      </c>
      <c r="C49" s="167" t="s">
        <v>1373</v>
      </c>
      <c r="D49" s="50"/>
      <c r="E49" s="115" t="s">
        <v>844</v>
      </c>
      <c r="F49" s="115" t="s">
        <v>1533</v>
      </c>
      <c r="G49" s="49" t="s">
        <v>412</v>
      </c>
      <c r="H49" s="49" t="s">
        <v>125</v>
      </c>
      <c r="I49" s="115" t="s">
        <v>1446</v>
      </c>
      <c r="J49" s="91">
        <v>300000</v>
      </c>
      <c r="K49" s="107"/>
      <c r="L49" s="54"/>
    </row>
    <row r="50" spans="1:12" s="40" customFormat="1" ht="84" x14ac:dyDescent="0.15">
      <c r="A50" s="166" t="s">
        <v>1250</v>
      </c>
      <c r="B50" s="167" t="s">
        <v>1283</v>
      </c>
      <c r="C50" s="167" t="s">
        <v>1373</v>
      </c>
      <c r="D50" s="50"/>
      <c r="E50" s="115" t="s">
        <v>1486</v>
      </c>
      <c r="F50" s="115" t="s">
        <v>1641</v>
      </c>
      <c r="G50" s="49" t="s">
        <v>412</v>
      </c>
      <c r="H50" s="49" t="s">
        <v>125</v>
      </c>
      <c r="I50" s="115" t="s">
        <v>1445</v>
      </c>
      <c r="J50" s="89">
        <v>800000</v>
      </c>
      <c r="K50" s="107"/>
      <c r="L50" s="54"/>
    </row>
    <row r="51" spans="1:12" s="40" customFormat="1" ht="70" x14ac:dyDescent="0.15">
      <c r="A51" s="166" t="s">
        <v>1250</v>
      </c>
      <c r="B51" s="167" t="s">
        <v>1283</v>
      </c>
      <c r="C51" s="167" t="s">
        <v>1373</v>
      </c>
      <c r="D51" s="50"/>
      <c r="E51" s="115" t="s">
        <v>830</v>
      </c>
      <c r="F51" s="115" t="s">
        <v>1534</v>
      </c>
      <c r="G51" s="49" t="s">
        <v>412</v>
      </c>
      <c r="H51" s="49" t="s">
        <v>826</v>
      </c>
      <c r="I51" s="115" t="s">
        <v>1446</v>
      </c>
      <c r="J51" s="91">
        <v>300000</v>
      </c>
      <c r="K51" s="54"/>
      <c r="L51" s="54"/>
    </row>
    <row r="52" spans="1:12" s="40" customFormat="1" ht="70" x14ac:dyDescent="0.15">
      <c r="A52" s="166" t="s">
        <v>1250</v>
      </c>
      <c r="B52" s="167" t="s">
        <v>1283</v>
      </c>
      <c r="C52" s="167" t="s">
        <v>1373</v>
      </c>
      <c r="D52" s="50"/>
      <c r="E52" s="115" t="s">
        <v>722</v>
      </c>
      <c r="F52" s="115" t="s">
        <v>1535</v>
      </c>
      <c r="G52" s="49" t="s">
        <v>412</v>
      </c>
      <c r="H52" s="49" t="s">
        <v>125</v>
      </c>
      <c r="I52" s="115" t="s">
        <v>1446</v>
      </c>
      <c r="J52" s="83">
        <v>500000</v>
      </c>
      <c r="K52" s="54"/>
      <c r="L52" s="54"/>
    </row>
    <row r="53" spans="1:12" s="40" customFormat="1" ht="70" x14ac:dyDescent="0.15">
      <c r="A53" s="166" t="s">
        <v>1250</v>
      </c>
      <c r="B53" s="167" t="s">
        <v>1283</v>
      </c>
      <c r="C53" s="167" t="s">
        <v>1373</v>
      </c>
      <c r="D53" s="50"/>
      <c r="E53" s="115" t="s">
        <v>1438</v>
      </c>
      <c r="F53" s="115" t="s">
        <v>1639</v>
      </c>
      <c r="G53" s="49" t="s">
        <v>412</v>
      </c>
      <c r="H53" s="49" t="s">
        <v>247</v>
      </c>
      <c r="I53" s="115" t="s">
        <v>1445</v>
      </c>
      <c r="J53" s="83">
        <v>500000</v>
      </c>
      <c r="K53" s="54"/>
      <c r="L53" s="54"/>
    </row>
    <row r="54" spans="1:12" s="40" customFormat="1" ht="70" x14ac:dyDescent="0.15">
      <c r="A54" s="166" t="s">
        <v>1250</v>
      </c>
      <c r="B54" s="167" t="s">
        <v>1283</v>
      </c>
      <c r="C54" s="167" t="s">
        <v>1373</v>
      </c>
      <c r="D54" s="50"/>
      <c r="E54" s="115" t="s">
        <v>676</v>
      </c>
      <c r="F54" s="115" t="s">
        <v>1640</v>
      </c>
      <c r="G54" s="49" t="s">
        <v>412</v>
      </c>
      <c r="H54" s="49" t="s">
        <v>247</v>
      </c>
      <c r="I54" s="115" t="s">
        <v>1446</v>
      </c>
      <c r="J54" s="89">
        <v>500000</v>
      </c>
      <c r="K54" s="54"/>
      <c r="L54" s="54"/>
    </row>
    <row r="55" spans="1:12" s="40" customFormat="1" ht="42" x14ac:dyDescent="0.15">
      <c r="A55" s="166" t="s">
        <v>1250</v>
      </c>
      <c r="B55" s="167" t="s">
        <v>1283</v>
      </c>
      <c r="C55" s="167" t="s">
        <v>1372</v>
      </c>
      <c r="D55" s="168"/>
      <c r="E55" s="88" t="s">
        <v>1656</v>
      </c>
      <c r="F55" s="115" t="s">
        <v>1657</v>
      </c>
      <c r="G55" s="49" t="s">
        <v>412</v>
      </c>
      <c r="H55" s="49" t="s">
        <v>135</v>
      </c>
      <c r="I55" s="115" t="s">
        <v>1445</v>
      </c>
      <c r="J55" s="115"/>
      <c r="K55" s="54"/>
      <c r="L55" s="54"/>
    </row>
    <row r="56" spans="1:12" s="40" customFormat="1" ht="42" x14ac:dyDescent="0.15">
      <c r="A56" s="166" t="s">
        <v>1250</v>
      </c>
      <c r="B56" s="167" t="s">
        <v>1283</v>
      </c>
      <c r="C56" s="167" t="s">
        <v>1372</v>
      </c>
      <c r="D56" s="50"/>
      <c r="E56" s="115" t="s">
        <v>849</v>
      </c>
      <c r="F56" s="115" t="s">
        <v>1518</v>
      </c>
      <c r="G56" s="49" t="s">
        <v>412</v>
      </c>
      <c r="H56" s="49" t="s">
        <v>125</v>
      </c>
      <c r="I56" s="115" t="s">
        <v>1446</v>
      </c>
      <c r="J56" s="83">
        <v>250000</v>
      </c>
      <c r="K56" s="54"/>
      <c r="L56" s="54"/>
    </row>
    <row r="57" spans="1:12" s="40" customFormat="1" ht="42" x14ac:dyDescent="0.15">
      <c r="A57" s="166" t="s">
        <v>1250</v>
      </c>
      <c r="B57" s="167" t="s">
        <v>1283</v>
      </c>
      <c r="C57" s="167" t="s">
        <v>1372</v>
      </c>
      <c r="D57" s="50"/>
      <c r="E57" s="115" t="s">
        <v>857</v>
      </c>
      <c r="F57" s="115" t="s">
        <v>1518</v>
      </c>
      <c r="G57" s="49" t="s">
        <v>412</v>
      </c>
      <c r="H57" s="49" t="s">
        <v>125</v>
      </c>
      <c r="I57" s="115" t="s">
        <v>1446</v>
      </c>
      <c r="J57" s="83">
        <v>250000</v>
      </c>
      <c r="K57" s="54"/>
      <c r="L57" s="54"/>
    </row>
    <row r="58" spans="1:12" s="40" customFormat="1" ht="42" x14ac:dyDescent="0.15">
      <c r="A58" s="166" t="s">
        <v>1250</v>
      </c>
      <c r="B58" s="167" t="s">
        <v>1283</v>
      </c>
      <c r="C58" s="167" t="s">
        <v>1372</v>
      </c>
      <c r="D58" s="50"/>
      <c r="E58" s="115" t="s">
        <v>858</v>
      </c>
      <c r="F58" s="115" t="s">
        <v>1518</v>
      </c>
      <c r="G58" s="49" t="s">
        <v>412</v>
      </c>
      <c r="H58" s="49" t="s">
        <v>125</v>
      </c>
      <c r="I58" s="115" t="s">
        <v>1446</v>
      </c>
      <c r="J58" s="83">
        <v>250000</v>
      </c>
      <c r="K58" s="54"/>
      <c r="L58" s="54"/>
    </row>
    <row r="59" spans="1:12" s="40" customFormat="1" ht="42" x14ac:dyDescent="0.15">
      <c r="A59" s="166" t="s">
        <v>1250</v>
      </c>
      <c r="B59" s="167" t="s">
        <v>1283</v>
      </c>
      <c r="C59" s="167" t="s">
        <v>1372</v>
      </c>
      <c r="D59" s="50"/>
      <c r="E59" s="115" t="s">
        <v>860</v>
      </c>
      <c r="F59" s="115" t="s">
        <v>1518</v>
      </c>
      <c r="G59" s="49" t="s">
        <v>412</v>
      </c>
      <c r="H59" s="49" t="s">
        <v>125</v>
      </c>
      <c r="I59" s="115" t="s">
        <v>1446</v>
      </c>
      <c r="J59" s="83">
        <v>250000</v>
      </c>
      <c r="K59" s="54"/>
      <c r="L59" s="54"/>
    </row>
    <row r="60" spans="1:12" s="40" customFormat="1" ht="42" x14ac:dyDescent="0.15">
      <c r="A60" s="166" t="s">
        <v>1250</v>
      </c>
      <c r="B60" s="167" t="s">
        <v>1283</v>
      </c>
      <c r="C60" s="167" t="s">
        <v>1372</v>
      </c>
      <c r="D60" s="50"/>
      <c r="E60" s="115" t="s">
        <v>863</v>
      </c>
      <c r="F60" s="115" t="s">
        <v>1598</v>
      </c>
      <c r="G60" s="49" t="s">
        <v>412</v>
      </c>
      <c r="H60" s="49" t="s">
        <v>125</v>
      </c>
      <c r="I60" s="115" t="s">
        <v>1446</v>
      </c>
      <c r="J60" s="83">
        <v>250000</v>
      </c>
      <c r="K60" s="54"/>
      <c r="L60" s="54"/>
    </row>
    <row r="61" spans="1:12" s="40" customFormat="1" ht="42" x14ac:dyDescent="0.15">
      <c r="A61" s="166" t="s">
        <v>1250</v>
      </c>
      <c r="B61" s="167" t="s">
        <v>1283</v>
      </c>
      <c r="C61" s="167" t="s">
        <v>1372</v>
      </c>
      <c r="D61" s="50"/>
      <c r="E61" s="115" t="s">
        <v>869</v>
      </c>
      <c r="F61" s="115" t="s">
        <v>1518</v>
      </c>
      <c r="G61" s="49" t="s">
        <v>412</v>
      </c>
      <c r="H61" s="49" t="s">
        <v>878</v>
      </c>
      <c r="I61" s="115" t="s">
        <v>1446</v>
      </c>
      <c r="J61" s="83">
        <v>250000</v>
      </c>
      <c r="K61" s="54"/>
      <c r="L61" s="54"/>
    </row>
    <row r="62" spans="1:12" s="40" customFormat="1" ht="42" x14ac:dyDescent="0.15">
      <c r="A62" s="166" t="s">
        <v>1250</v>
      </c>
      <c r="B62" s="167" t="s">
        <v>1283</v>
      </c>
      <c r="C62" s="167" t="s">
        <v>1372</v>
      </c>
      <c r="D62" s="50"/>
      <c r="E62" s="115" t="s">
        <v>868</v>
      </c>
      <c r="F62" s="115" t="s">
        <v>1518</v>
      </c>
      <c r="G62" s="49" t="s">
        <v>412</v>
      </c>
      <c r="H62" s="49" t="s">
        <v>398</v>
      </c>
      <c r="I62" s="115" t="s">
        <v>1446</v>
      </c>
      <c r="J62" s="83">
        <v>300000</v>
      </c>
      <c r="K62" s="54"/>
      <c r="L62" s="54"/>
    </row>
    <row r="63" spans="1:12" s="40" customFormat="1" ht="42" x14ac:dyDescent="0.15">
      <c r="A63" s="166" t="s">
        <v>1250</v>
      </c>
      <c r="B63" s="167" t="s">
        <v>1283</v>
      </c>
      <c r="C63" s="167" t="s">
        <v>1372</v>
      </c>
      <c r="D63" s="50"/>
      <c r="E63" s="115" t="s">
        <v>910</v>
      </c>
      <c r="F63" s="115" t="s">
        <v>1624</v>
      </c>
      <c r="G63" s="49" t="s">
        <v>412</v>
      </c>
      <c r="H63" s="49" t="s">
        <v>911</v>
      </c>
      <c r="I63" s="115" t="s">
        <v>1446</v>
      </c>
      <c r="J63" s="83">
        <v>500000</v>
      </c>
      <c r="K63" s="54"/>
      <c r="L63" s="54"/>
    </row>
    <row r="64" spans="1:12" s="40" customFormat="1" ht="42" x14ac:dyDescent="0.15">
      <c r="A64" s="166" t="s">
        <v>1250</v>
      </c>
      <c r="B64" s="167" t="s">
        <v>1283</v>
      </c>
      <c r="C64" s="167" t="s">
        <v>1372</v>
      </c>
      <c r="D64" s="50"/>
      <c r="E64" s="115" t="s">
        <v>909</v>
      </c>
      <c r="F64" s="115" t="s">
        <v>1603</v>
      </c>
      <c r="G64" s="49" t="s">
        <v>412</v>
      </c>
      <c r="H64" s="49" t="s">
        <v>912</v>
      </c>
      <c r="I64" s="115" t="s">
        <v>1446</v>
      </c>
      <c r="J64" s="89">
        <v>500000</v>
      </c>
      <c r="K64" s="54"/>
      <c r="L64" s="54"/>
    </row>
    <row r="65" spans="1:12" s="109" customFormat="1" ht="42" x14ac:dyDescent="0.15">
      <c r="A65" s="153" t="s">
        <v>1251</v>
      </c>
      <c r="B65" s="588" t="s">
        <v>1284</v>
      </c>
      <c r="C65" s="153" t="s">
        <v>1582</v>
      </c>
      <c r="D65" s="590"/>
      <c r="E65" s="115" t="s">
        <v>998</v>
      </c>
      <c r="F65" s="115" t="s">
        <v>1599</v>
      </c>
      <c r="G65" s="49" t="s">
        <v>416</v>
      </c>
      <c r="H65" s="49" t="s">
        <v>1003</v>
      </c>
      <c r="I65" s="115" t="s">
        <v>1446</v>
      </c>
      <c r="J65" s="83">
        <v>220000</v>
      </c>
      <c r="K65" s="108"/>
      <c r="L65" s="108"/>
    </row>
    <row r="66" spans="1:12" s="109" customFormat="1" ht="42" x14ac:dyDescent="0.15">
      <c r="A66" s="166" t="s">
        <v>1251</v>
      </c>
      <c r="B66" s="589"/>
      <c r="C66" s="153" t="s">
        <v>1582</v>
      </c>
      <c r="D66" s="591"/>
      <c r="E66" s="115" t="s">
        <v>712</v>
      </c>
      <c r="F66" s="115" t="s">
        <v>1600</v>
      </c>
      <c r="G66" s="49" t="s">
        <v>416</v>
      </c>
      <c r="H66" s="118" t="s">
        <v>713</v>
      </c>
      <c r="I66" s="115" t="s">
        <v>1446</v>
      </c>
      <c r="J66" s="90">
        <v>220000</v>
      </c>
      <c r="K66" s="108"/>
      <c r="L66" s="108"/>
    </row>
    <row r="67" spans="1:12" s="40" customFormat="1" ht="56" x14ac:dyDescent="0.15">
      <c r="A67" s="153" t="s">
        <v>1252</v>
      </c>
      <c r="B67" s="153" t="s">
        <v>1286</v>
      </c>
      <c r="C67" s="153" t="s">
        <v>1375</v>
      </c>
      <c r="D67" s="117"/>
      <c r="E67" s="115" t="s">
        <v>431</v>
      </c>
      <c r="F67" s="115" t="s">
        <v>1532</v>
      </c>
      <c r="G67" s="49" t="s">
        <v>416</v>
      </c>
      <c r="H67" s="49" t="s">
        <v>172</v>
      </c>
      <c r="I67" s="115" t="s">
        <v>1445</v>
      </c>
      <c r="J67" s="90">
        <v>200000</v>
      </c>
      <c r="K67" s="54"/>
      <c r="L67" s="54"/>
    </row>
    <row r="68" spans="1:12" s="40" customFormat="1" ht="28" x14ac:dyDescent="0.15">
      <c r="A68" s="167" t="s">
        <v>1252</v>
      </c>
      <c r="B68" s="167" t="s">
        <v>1287</v>
      </c>
      <c r="C68" s="167" t="s">
        <v>1376</v>
      </c>
      <c r="D68" s="592"/>
      <c r="E68" s="115" t="s">
        <v>883</v>
      </c>
      <c r="F68" s="115" t="s">
        <v>1618</v>
      </c>
      <c r="G68" s="49" t="s">
        <v>416</v>
      </c>
      <c r="H68" s="53" t="s">
        <v>451</v>
      </c>
      <c r="I68" s="115" t="s">
        <v>1446</v>
      </c>
      <c r="J68" s="91">
        <v>220000</v>
      </c>
      <c r="K68" s="54"/>
      <c r="L68" s="54"/>
    </row>
    <row r="69" spans="1:12" s="40" customFormat="1" ht="28" x14ac:dyDescent="0.15">
      <c r="A69" s="167" t="s">
        <v>1252</v>
      </c>
      <c r="B69" s="167" t="s">
        <v>1287</v>
      </c>
      <c r="C69" s="167" t="s">
        <v>1376</v>
      </c>
      <c r="D69" s="592"/>
      <c r="E69" s="115" t="s">
        <v>884</v>
      </c>
      <c r="F69" s="115" t="s">
        <v>1518</v>
      </c>
      <c r="G69" s="49" t="s">
        <v>416</v>
      </c>
      <c r="H69" s="53" t="s">
        <v>451</v>
      </c>
      <c r="I69" s="115" t="s">
        <v>1446</v>
      </c>
      <c r="J69" s="83">
        <v>220000</v>
      </c>
      <c r="K69" s="54"/>
      <c r="L69" s="54"/>
    </row>
    <row r="70" spans="1:12" s="40" customFormat="1" ht="28" x14ac:dyDescent="0.15">
      <c r="A70" s="167" t="s">
        <v>1252</v>
      </c>
      <c r="B70" s="167" t="s">
        <v>1287</v>
      </c>
      <c r="C70" s="167" t="s">
        <v>1376</v>
      </c>
      <c r="D70" s="591"/>
      <c r="E70" s="112" t="s">
        <v>886</v>
      </c>
      <c r="F70" s="112" t="s">
        <v>1518</v>
      </c>
      <c r="G70" s="49" t="s">
        <v>416</v>
      </c>
      <c r="H70" s="53" t="s">
        <v>451</v>
      </c>
      <c r="I70" s="115" t="s">
        <v>1446</v>
      </c>
      <c r="J70" s="83">
        <v>220000</v>
      </c>
      <c r="K70" s="54"/>
      <c r="L70" s="54"/>
    </row>
    <row r="71" spans="1:12" s="40" customFormat="1" ht="56" x14ac:dyDescent="0.15">
      <c r="A71" s="167" t="s">
        <v>1253</v>
      </c>
      <c r="B71" s="167" t="s">
        <v>1290</v>
      </c>
      <c r="C71" s="167" t="s">
        <v>1380</v>
      </c>
      <c r="D71" s="50"/>
      <c r="E71" s="115" t="s">
        <v>1457</v>
      </c>
      <c r="F71" s="115" t="s">
        <v>1605</v>
      </c>
      <c r="G71" s="49" t="s">
        <v>50</v>
      </c>
      <c r="H71" s="115" t="s">
        <v>131</v>
      </c>
      <c r="I71" s="115" t="s">
        <v>1446</v>
      </c>
      <c r="J71" s="90">
        <v>700000</v>
      </c>
      <c r="K71" s="54"/>
      <c r="L71" s="54"/>
    </row>
    <row r="72" spans="1:12" s="40" customFormat="1" ht="56" x14ac:dyDescent="0.2">
      <c r="A72" s="167" t="s">
        <v>1253</v>
      </c>
      <c r="B72" s="167" t="s">
        <v>1290</v>
      </c>
      <c r="C72" s="167" t="s">
        <v>1380</v>
      </c>
      <c r="D72" s="50"/>
      <c r="E72" s="115" t="s">
        <v>437</v>
      </c>
      <c r="F72" s="115" t="s">
        <v>1549</v>
      </c>
      <c r="G72" s="49" t="s">
        <v>50</v>
      </c>
      <c r="H72" s="115" t="s">
        <v>131</v>
      </c>
      <c r="I72" s="115" t="s">
        <v>1446</v>
      </c>
      <c r="J72" s="90">
        <v>700000</v>
      </c>
    </row>
    <row r="73" spans="1:12" s="40" customFormat="1" ht="56" x14ac:dyDescent="0.2">
      <c r="A73" s="167" t="s">
        <v>1253</v>
      </c>
      <c r="B73" s="167" t="s">
        <v>1290</v>
      </c>
      <c r="C73" s="167" t="s">
        <v>1380</v>
      </c>
      <c r="D73" s="50"/>
      <c r="E73" s="115" t="s">
        <v>749</v>
      </c>
      <c r="F73" s="115" t="s">
        <v>1552</v>
      </c>
      <c r="G73" s="49" t="s">
        <v>50</v>
      </c>
      <c r="H73" s="115" t="s">
        <v>131</v>
      </c>
      <c r="I73" s="115" t="s">
        <v>1445</v>
      </c>
      <c r="J73" s="91">
        <v>500000</v>
      </c>
    </row>
    <row r="74" spans="1:12" s="40" customFormat="1" ht="56" x14ac:dyDescent="0.2">
      <c r="A74" s="167" t="s">
        <v>1253</v>
      </c>
      <c r="B74" s="167" t="s">
        <v>1290</v>
      </c>
      <c r="C74" s="167" t="s">
        <v>1380</v>
      </c>
      <c r="D74" s="50"/>
      <c r="E74" s="115" t="s">
        <v>750</v>
      </c>
      <c r="F74" s="115" t="s">
        <v>1635</v>
      </c>
      <c r="G74" s="49" t="s">
        <v>50</v>
      </c>
      <c r="H74" s="115" t="s">
        <v>131</v>
      </c>
      <c r="I74" s="115" t="s">
        <v>1446</v>
      </c>
      <c r="J74" s="83">
        <v>800000</v>
      </c>
    </row>
    <row r="75" spans="1:12" s="40" customFormat="1" ht="56" x14ac:dyDescent="0.2">
      <c r="A75" s="167" t="s">
        <v>1253</v>
      </c>
      <c r="B75" s="167" t="s">
        <v>1290</v>
      </c>
      <c r="C75" s="167" t="s">
        <v>1380</v>
      </c>
      <c r="D75" s="50"/>
      <c r="E75" s="115" t="s">
        <v>751</v>
      </c>
      <c r="F75" s="115" t="s">
        <v>1593</v>
      </c>
      <c r="G75" s="49" t="s">
        <v>50</v>
      </c>
      <c r="H75" s="115" t="s">
        <v>131</v>
      </c>
      <c r="I75" s="115" t="s">
        <v>1446</v>
      </c>
      <c r="J75" s="83">
        <v>800000</v>
      </c>
    </row>
    <row r="76" spans="1:12" s="40" customFormat="1" ht="56" x14ac:dyDescent="0.2">
      <c r="A76" s="167" t="s">
        <v>1253</v>
      </c>
      <c r="B76" s="167" t="s">
        <v>1290</v>
      </c>
      <c r="C76" s="167" t="s">
        <v>1380</v>
      </c>
      <c r="D76" s="50"/>
      <c r="E76" s="115" t="s">
        <v>752</v>
      </c>
      <c r="F76" s="115" t="s">
        <v>1593</v>
      </c>
      <c r="G76" s="49" t="s">
        <v>50</v>
      </c>
      <c r="H76" s="115" t="s">
        <v>131</v>
      </c>
      <c r="I76" s="115" t="s">
        <v>1446</v>
      </c>
      <c r="J76" s="83">
        <v>800000</v>
      </c>
    </row>
    <row r="77" spans="1:12" s="40" customFormat="1" ht="56" x14ac:dyDescent="0.2">
      <c r="A77" s="167" t="s">
        <v>1253</v>
      </c>
      <c r="B77" s="167" t="s">
        <v>1290</v>
      </c>
      <c r="C77" s="167" t="s">
        <v>1380</v>
      </c>
      <c r="D77" s="50"/>
      <c r="E77" s="115" t="s">
        <v>753</v>
      </c>
      <c r="F77" s="115" t="s">
        <v>1606</v>
      </c>
      <c r="G77" s="49" t="s">
        <v>50</v>
      </c>
      <c r="H77" s="115" t="s">
        <v>131</v>
      </c>
      <c r="I77" s="115" t="s">
        <v>1446</v>
      </c>
      <c r="J77" s="83">
        <v>800000</v>
      </c>
    </row>
    <row r="78" spans="1:12" s="40" customFormat="1" ht="56" x14ac:dyDescent="0.2">
      <c r="A78" s="167" t="s">
        <v>1253</v>
      </c>
      <c r="B78" s="167" t="s">
        <v>1290</v>
      </c>
      <c r="C78" s="167" t="s">
        <v>1380</v>
      </c>
      <c r="D78" s="50"/>
      <c r="E78" s="115" t="s">
        <v>754</v>
      </c>
      <c r="F78" s="115" t="s">
        <v>1518</v>
      </c>
      <c r="G78" s="49" t="s">
        <v>50</v>
      </c>
      <c r="H78" s="115" t="s">
        <v>131</v>
      </c>
      <c r="I78" s="115" t="s">
        <v>1446</v>
      </c>
      <c r="J78" s="83">
        <v>800000</v>
      </c>
    </row>
    <row r="79" spans="1:12" s="40" customFormat="1" ht="56" x14ac:dyDescent="0.2">
      <c r="A79" s="167" t="s">
        <v>1253</v>
      </c>
      <c r="B79" s="167" t="s">
        <v>1290</v>
      </c>
      <c r="C79" s="167" t="s">
        <v>1380</v>
      </c>
      <c r="D79" s="50"/>
      <c r="E79" s="115" t="s">
        <v>755</v>
      </c>
      <c r="F79" s="115" t="s">
        <v>1518</v>
      </c>
      <c r="G79" s="49" t="s">
        <v>50</v>
      </c>
      <c r="H79" s="115" t="s">
        <v>131</v>
      </c>
      <c r="I79" s="115" t="s">
        <v>1446</v>
      </c>
      <c r="J79" s="83">
        <v>800000</v>
      </c>
    </row>
    <row r="80" spans="1:12" s="40" customFormat="1" ht="56" x14ac:dyDescent="0.2">
      <c r="A80" s="167" t="s">
        <v>1253</v>
      </c>
      <c r="B80" s="167" t="s">
        <v>1290</v>
      </c>
      <c r="C80" s="167" t="s">
        <v>1380</v>
      </c>
      <c r="D80" s="50"/>
      <c r="E80" s="115" t="s">
        <v>758</v>
      </c>
      <c r="F80" s="115" t="s">
        <v>1622</v>
      </c>
      <c r="G80" s="49" t="s">
        <v>50</v>
      </c>
      <c r="H80" s="115" t="s">
        <v>131</v>
      </c>
      <c r="I80" s="115" t="s">
        <v>1446</v>
      </c>
      <c r="J80" s="91">
        <v>800000</v>
      </c>
    </row>
    <row r="81" spans="1:12" s="40" customFormat="1" ht="56" x14ac:dyDescent="0.2">
      <c r="A81" s="167" t="s">
        <v>1253</v>
      </c>
      <c r="B81" s="167" t="s">
        <v>1290</v>
      </c>
      <c r="C81" s="167" t="s">
        <v>1380</v>
      </c>
      <c r="D81" s="50"/>
      <c r="E81" s="115" t="s">
        <v>759</v>
      </c>
      <c r="F81" s="115" t="s">
        <v>1638</v>
      </c>
      <c r="G81" s="49" t="s">
        <v>50</v>
      </c>
      <c r="H81" s="115" t="s">
        <v>131</v>
      </c>
      <c r="I81" s="115" t="s">
        <v>1446</v>
      </c>
      <c r="J81" s="83">
        <v>800000</v>
      </c>
    </row>
    <row r="82" spans="1:12" s="40" customFormat="1" ht="56" x14ac:dyDescent="0.2">
      <c r="A82" s="167" t="s">
        <v>1253</v>
      </c>
      <c r="B82" s="167" t="s">
        <v>1290</v>
      </c>
      <c r="C82" s="167" t="s">
        <v>1380</v>
      </c>
      <c r="D82" s="50"/>
      <c r="E82" s="115" t="s">
        <v>760</v>
      </c>
      <c r="F82" s="115" t="s">
        <v>1518</v>
      </c>
      <c r="G82" s="49" t="s">
        <v>50</v>
      </c>
      <c r="H82" s="115" t="s">
        <v>131</v>
      </c>
      <c r="I82" s="115" t="s">
        <v>1446</v>
      </c>
      <c r="J82" s="83">
        <v>800000</v>
      </c>
    </row>
    <row r="83" spans="1:12" s="40" customFormat="1" ht="56" x14ac:dyDescent="0.2">
      <c r="A83" s="167" t="s">
        <v>1253</v>
      </c>
      <c r="B83" s="167" t="s">
        <v>1290</v>
      </c>
      <c r="C83" s="167" t="s">
        <v>1380</v>
      </c>
      <c r="D83" s="50"/>
      <c r="E83" s="115" t="s">
        <v>761</v>
      </c>
      <c r="F83" s="115" t="s">
        <v>1518</v>
      </c>
      <c r="G83" s="49" t="s">
        <v>50</v>
      </c>
      <c r="H83" s="115" t="s">
        <v>131</v>
      </c>
      <c r="I83" s="115" t="s">
        <v>1446</v>
      </c>
      <c r="J83" s="83">
        <v>700000</v>
      </c>
    </row>
    <row r="84" spans="1:12" s="40" customFormat="1" ht="56" x14ac:dyDescent="0.2">
      <c r="A84" s="167" t="s">
        <v>1253</v>
      </c>
      <c r="B84" s="167" t="s">
        <v>1290</v>
      </c>
      <c r="C84" s="167" t="s">
        <v>1380</v>
      </c>
      <c r="D84" s="50"/>
      <c r="E84" s="115" t="s">
        <v>762</v>
      </c>
      <c r="F84" s="115" t="s">
        <v>1518</v>
      </c>
      <c r="G84" s="49" t="s">
        <v>50</v>
      </c>
      <c r="H84" s="115" t="s">
        <v>131</v>
      </c>
      <c r="I84" s="115" t="s">
        <v>1446</v>
      </c>
      <c r="J84" s="83">
        <v>700000</v>
      </c>
    </row>
    <row r="85" spans="1:12" s="40" customFormat="1" ht="56" x14ac:dyDescent="0.2">
      <c r="A85" s="167" t="s">
        <v>1253</v>
      </c>
      <c r="B85" s="167" t="s">
        <v>1290</v>
      </c>
      <c r="C85" s="167" t="s">
        <v>1380</v>
      </c>
      <c r="D85" s="50"/>
      <c r="E85" s="115" t="s">
        <v>763</v>
      </c>
      <c r="F85" s="115" t="s">
        <v>1518</v>
      </c>
      <c r="G85" s="49" t="s">
        <v>50</v>
      </c>
      <c r="H85" s="115" t="s">
        <v>131</v>
      </c>
      <c r="I85" s="115" t="s">
        <v>1446</v>
      </c>
      <c r="J85" s="83">
        <v>700000</v>
      </c>
    </row>
    <row r="86" spans="1:12" s="40" customFormat="1" ht="56" x14ac:dyDescent="0.2">
      <c r="A86" s="167" t="s">
        <v>1253</v>
      </c>
      <c r="B86" s="167" t="s">
        <v>1290</v>
      </c>
      <c r="C86" s="167" t="s">
        <v>1380</v>
      </c>
      <c r="D86" s="50"/>
      <c r="E86" s="115" t="s">
        <v>765</v>
      </c>
      <c r="F86" s="115" t="s">
        <v>1518</v>
      </c>
      <c r="G86" s="49" t="s">
        <v>50</v>
      </c>
      <c r="H86" s="115" t="s">
        <v>131</v>
      </c>
      <c r="I86" s="115" t="s">
        <v>1446</v>
      </c>
      <c r="J86" s="83">
        <v>700000</v>
      </c>
    </row>
    <row r="87" spans="1:12" s="40" customFormat="1" ht="56" x14ac:dyDescent="0.2">
      <c r="A87" s="167" t="s">
        <v>1253</v>
      </c>
      <c r="B87" s="167" t="s">
        <v>1290</v>
      </c>
      <c r="C87" s="167" t="s">
        <v>1380</v>
      </c>
      <c r="D87" s="50"/>
      <c r="E87" s="115" t="s">
        <v>766</v>
      </c>
      <c r="F87" s="115" t="s">
        <v>1518</v>
      </c>
      <c r="G87" s="49" t="s">
        <v>50</v>
      </c>
      <c r="H87" s="115" t="s">
        <v>131</v>
      </c>
      <c r="I87" s="115" t="s">
        <v>1446</v>
      </c>
      <c r="J87" s="83">
        <v>700000</v>
      </c>
    </row>
    <row r="88" spans="1:12" s="40" customFormat="1" ht="56" x14ac:dyDescent="0.2">
      <c r="A88" s="167" t="s">
        <v>1253</v>
      </c>
      <c r="B88" s="167" t="s">
        <v>1290</v>
      </c>
      <c r="C88" s="167" t="s">
        <v>1380</v>
      </c>
      <c r="D88" s="50"/>
      <c r="E88" s="115" t="s">
        <v>940</v>
      </c>
      <c r="F88" s="115" t="s">
        <v>1549</v>
      </c>
      <c r="G88" s="49" t="s">
        <v>50</v>
      </c>
      <c r="H88" s="115" t="s">
        <v>942</v>
      </c>
      <c r="I88" s="115" t="s">
        <v>1445</v>
      </c>
      <c r="J88" s="83">
        <v>700000</v>
      </c>
    </row>
    <row r="89" spans="1:12" s="40" customFormat="1" ht="56" x14ac:dyDescent="0.2">
      <c r="A89" s="167" t="s">
        <v>1253</v>
      </c>
      <c r="B89" s="167" t="s">
        <v>1290</v>
      </c>
      <c r="C89" s="167" t="s">
        <v>1380</v>
      </c>
      <c r="D89" s="50"/>
      <c r="E89" s="115" t="s">
        <v>767</v>
      </c>
      <c r="F89" s="115" t="s">
        <v>1518</v>
      </c>
      <c r="G89" s="49" t="s">
        <v>50</v>
      </c>
      <c r="H89" s="115" t="s">
        <v>131</v>
      </c>
      <c r="I89" s="115" t="s">
        <v>1446</v>
      </c>
      <c r="J89" s="89">
        <v>700000</v>
      </c>
    </row>
    <row r="90" spans="1:12" s="40" customFormat="1" ht="56" x14ac:dyDescent="0.15">
      <c r="A90" s="167" t="s">
        <v>1253</v>
      </c>
      <c r="B90" s="167" t="s">
        <v>1291</v>
      </c>
      <c r="C90" s="167" t="s">
        <v>1381</v>
      </c>
      <c r="D90" s="50"/>
      <c r="E90" s="115" t="s">
        <v>1021</v>
      </c>
      <c r="F90" s="115" t="s">
        <v>1518</v>
      </c>
      <c r="G90" s="49" t="s">
        <v>50</v>
      </c>
      <c r="H90" s="115" t="s">
        <v>1022</v>
      </c>
      <c r="I90" s="115" t="s">
        <v>1446</v>
      </c>
      <c r="J90" s="90">
        <v>700000</v>
      </c>
      <c r="K90" s="54"/>
      <c r="L90" s="54"/>
    </row>
    <row r="91" spans="1:12" s="40" customFormat="1" ht="56" x14ac:dyDescent="0.15">
      <c r="A91" s="167" t="s">
        <v>1253</v>
      </c>
      <c r="B91" s="167" t="s">
        <v>1292</v>
      </c>
      <c r="C91" s="167" t="s">
        <v>1382</v>
      </c>
      <c r="D91" s="50"/>
      <c r="E91" s="115" t="s">
        <v>1424</v>
      </c>
      <c r="F91" s="115" t="s">
        <v>1518</v>
      </c>
      <c r="G91" s="49" t="s">
        <v>50</v>
      </c>
      <c r="H91" s="115" t="s">
        <v>138</v>
      </c>
      <c r="I91" s="115" t="s">
        <v>1446</v>
      </c>
      <c r="J91" s="91">
        <v>700000</v>
      </c>
      <c r="K91" s="54"/>
      <c r="L91" s="54"/>
    </row>
    <row r="92" spans="1:12" s="40" customFormat="1" ht="56" x14ac:dyDescent="0.15">
      <c r="A92" s="167" t="s">
        <v>1253</v>
      </c>
      <c r="B92" s="153" t="s">
        <v>1293</v>
      </c>
      <c r="C92" s="153" t="s">
        <v>1383</v>
      </c>
      <c r="D92" s="50"/>
      <c r="E92" s="115" t="s">
        <v>836</v>
      </c>
      <c r="F92" s="115" t="s">
        <v>1518</v>
      </c>
      <c r="G92" s="49" t="s">
        <v>50</v>
      </c>
      <c r="H92" s="110" t="s">
        <v>838</v>
      </c>
      <c r="I92" s="115" t="s">
        <v>1446</v>
      </c>
      <c r="J92" s="83">
        <v>700000</v>
      </c>
      <c r="K92" s="54"/>
      <c r="L92" s="54"/>
    </row>
    <row r="93" spans="1:12" s="40" customFormat="1" ht="56" x14ac:dyDescent="0.15">
      <c r="A93" s="167" t="s">
        <v>1253</v>
      </c>
      <c r="B93" s="167" t="s">
        <v>1293</v>
      </c>
      <c r="C93" s="167" t="s">
        <v>1383</v>
      </c>
      <c r="D93" s="50"/>
      <c r="E93" s="87" t="s">
        <v>837</v>
      </c>
      <c r="F93" s="115" t="s">
        <v>1518</v>
      </c>
      <c r="G93" s="49" t="s">
        <v>50</v>
      </c>
      <c r="H93" s="110" t="s">
        <v>838</v>
      </c>
      <c r="I93" s="115" t="s">
        <v>1446</v>
      </c>
      <c r="J93" s="83">
        <v>700000</v>
      </c>
      <c r="K93" s="54"/>
      <c r="L93" s="54"/>
    </row>
    <row r="94" spans="1:12" s="40" customFormat="1" ht="42" x14ac:dyDescent="0.15">
      <c r="A94" s="153" t="s">
        <v>1254</v>
      </c>
      <c r="B94" s="153" t="s">
        <v>1294</v>
      </c>
      <c r="C94" s="153" t="s">
        <v>1583</v>
      </c>
      <c r="D94" s="50"/>
      <c r="E94" s="115" t="s">
        <v>1496</v>
      </c>
      <c r="F94" s="115" t="s">
        <v>1637</v>
      </c>
      <c r="G94" s="49" t="s">
        <v>50</v>
      </c>
      <c r="H94" s="115" t="s">
        <v>1485</v>
      </c>
      <c r="I94" s="115" t="s">
        <v>1446</v>
      </c>
      <c r="J94" s="83">
        <v>600000</v>
      </c>
      <c r="K94" s="54"/>
      <c r="L94" s="54"/>
    </row>
    <row r="95" spans="1:12" s="40" customFormat="1" ht="42" x14ac:dyDescent="0.15">
      <c r="A95" s="167" t="s">
        <v>1254</v>
      </c>
      <c r="B95" s="167" t="s">
        <v>1294</v>
      </c>
      <c r="C95" s="167" t="s">
        <v>1583</v>
      </c>
      <c r="D95" s="50"/>
      <c r="E95" s="115" t="s">
        <v>764</v>
      </c>
      <c r="F95" s="115" t="s">
        <v>1518</v>
      </c>
      <c r="G95" s="49" t="s">
        <v>50</v>
      </c>
      <c r="H95" s="115" t="s">
        <v>768</v>
      </c>
      <c r="I95" s="115" t="s">
        <v>1446</v>
      </c>
      <c r="J95" s="89">
        <v>700000</v>
      </c>
      <c r="K95" s="54"/>
      <c r="L95" s="54"/>
    </row>
    <row r="96" spans="1:12" s="40" customFormat="1" ht="56" x14ac:dyDescent="0.15">
      <c r="A96" s="167" t="s">
        <v>1254</v>
      </c>
      <c r="B96" s="167" t="s">
        <v>1294</v>
      </c>
      <c r="C96" s="167" t="s">
        <v>1583</v>
      </c>
      <c r="D96" s="50"/>
      <c r="E96" s="115" t="s">
        <v>982</v>
      </c>
      <c r="F96" s="115" t="s">
        <v>1636</v>
      </c>
      <c r="G96" s="49" t="s">
        <v>50</v>
      </c>
      <c r="H96" s="52" t="s">
        <v>979</v>
      </c>
      <c r="I96" s="115" t="s">
        <v>1446</v>
      </c>
      <c r="J96" s="90">
        <v>700000</v>
      </c>
      <c r="K96" s="54"/>
      <c r="L96" s="54"/>
    </row>
    <row r="97" spans="1:12" s="40" customFormat="1" ht="42" x14ac:dyDescent="0.15">
      <c r="A97" s="167" t="s">
        <v>1254</v>
      </c>
      <c r="B97" s="167" t="s">
        <v>1294</v>
      </c>
      <c r="C97" s="167" t="s">
        <v>1583</v>
      </c>
      <c r="D97" s="50"/>
      <c r="E97" s="115" t="s">
        <v>710</v>
      </c>
      <c r="F97" s="115" t="s">
        <v>1653</v>
      </c>
      <c r="G97" s="49" t="s">
        <v>50</v>
      </c>
      <c r="H97" s="52" t="s">
        <v>135</v>
      </c>
      <c r="I97" s="115" t="s">
        <v>1446</v>
      </c>
      <c r="J97" s="91">
        <v>700000</v>
      </c>
      <c r="K97" s="54"/>
      <c r="L97" s="54"/>
    </row>
    <row r="98" spans="1:12" s="40" customFormat="1" ht="42" x14ac:dyDescent="0.15">
      <c r="A98" s="167" t="s">
        <v>1254</v>
      </c>
      <c r="B98" s="167" t="s">
        <v>1294</v>
      </c>
      <c r="C98" s="167" t="s">
        <v>1583</v>
      </c>
      <c r="D98" s="50"/>
      <c r="E98" s="115" t="s">
        <v>1483</v>
      </c>
      <c r="F98" s="115" t="s">
        <v>1635</v>
      </c>
      <c r="G98" s="49" t="s">
        <v>50</v>
      </c>
      <c r="H98" s="52" t="s">
        <v>716</v>
      </c>
      <c r="I98" s="115" t="s">
        <v>1446</v>
      </c>
      <c r="J98" s="89">
        <v>700000</v>
      </c>
      <c r="K98" s="54"/>
      <c r="L98" s="54"/>
    </row>
    <row r="99" spans="1:12" s="40" customFormat="1" ht="28" x14ac:dyDescent="0.2">
      <c r="A99" s="167" t="s">
        <v>1255</v>
      </c>
      <c r="B99" s="167" t="s">
        <v>1296</v>
      </c>
      <c r="C99" s="153" t="s">
        <v>1385</v>
      </c>
      <c r="D99" s="50"/>
      <c r="E99" s="112" t="s">
        <v>549</v>
      </c>
      <c r="F99" s="112" t="s">
        <v>1518</v>
      </c>
      <c r="G99" s="49" t="s">
        <v>50</v>
      </c>
      <c r="H99" s="115" t="s">
        <v>550</v>
      </c>
      <c r="I99" s="115" t="s">
        <v>1446</v>
      </c>
      <c r="J99" s="91">
        <v>700000</v>
      </c>
    </row>
    <row r="100" spans="1:12" s="40" customFormat="1" ht="28" x14ac:dyDescent="0.2">
      <c r="A100" s="167" t="s">
        <v>1255</v>
      </c>
      <c r="B100" s="115" t="s">
        <v>1297</v>
      </c>
      <c r="C100" s="115" t="s">
        <v>1387</v>
      </c>
      <c r="D100" s="50"/>
      <c r="E100" s="114" t="s">
        <v>432</v>
      </c>
      <c r="F100" s="114" t="s">
        <v>1518</v>
      </c>
      <c r="G100" s="49" t="s">
        <v>50</v>
      </c>
      <c r="H100" s="115" t="s">
        <v>134</v>
      </c>
      <c r="I100" s="115" t="s">
        <v>1446</v>
      </c>
      <c r="J100" s="83">
        <v>700000</v>
      </c>
    </row>
    <row r="101" spans="1:12" s="40" customFormat="1" ht="28" x14ac:dyDescent="0.15">
      <c r="A101" s="153" t="s">
        <v>1256</v>
      </c>
      <c r="B101" s="153" t="s">
        <v>1298</v>
      </c>
      <c r="C101" s="153" t="s">
        <v>1388</v>
      </c>
      <c r="D101" s="50"/>
      <c r="E101" s="115" t="s">
        <v>457</v>
      </c>
      <c r="F101" s="115" t="s">
        <v>1547</v>
      </c>
      <c r="G101" s="49" t="s">
        <v>54</v>
      </c>
      <c r="H101" s="49" t="s">
        <v>459</v>
      </c>
      <c r="I101" s="115" t="s">
        <v>1446</v>
      </c>
      <c r="J101" s="83">
        <v>600000</v>
      </c>
      <c r="K101" s="54"/>
      <c r="L101" s="54"/>
    </row>
    <row r="102" spans="1:12" s="40" customFormat="1" ht="28" x14ac:dyDescent="0.15">
      <c r="A102" s="167" t="s">
        <v>1256</v>
      </c>
      <c r="B102" s="167" t="s">
        <v>1298</v>
      </c>
      <c r="C102" s="167" t="s">
        <v>1388</v>
      </c>
      <c r="D102" s="50"/>
      <c r="E102" s="115" t="s">
        <v>892</v>
      </c>
      <c r="F102" s="115" t="s">
        <v>1518</v>
      </c>
      <c r="G102" s="49" t="s">
        <v>54</v>
      </c>
      <c r="H102" s="49" t="s">
        <v>459</v>
      </c>
      <c r="I102" s="115" t="s">
        <v>1446</v>
      </c>
      <c r="J102" s="83">
        <v>600000</v>
      </c>
      <c r="K102" s="54"/>
      <c r="L102" s="54"/>
    </row>
    <row r="103" spans="1:12" s="40" customFormat="1" ht="28" x14ac:dyDescent="0.15">
      <c r="A103" s="167" t="s">
        <v>1256</v>
      </c>
      <c r="B103" s="167" t="s">
        <v>1298</v>
      </c>
      <c r="C103" s="167" t="s">
        <v>1388</v>
      </c>
      <c r="D103" s="50"/>
      <c r="E103" s="115" t="s">
        <v>894</v>
      </c>
      <c r="F103" s="115" t="s">
        <v>1518</v>
      </c>
      <c r="G103" s="49" t="s">
        <v>54</v>
      </c>
      <c r="H103" s="49" t="s">
        <v>459</v>
      </c>
      <c r="I103" s="115" t="s">
        <v>1446</v>
      </c>
      <c r="J103" s="83">
        <v>600000</v>
      </c>
      <c r="K103" s="54"/>
      <c r="L103" s="54"/>
    </row>
    <row r="104" spans="1:12" s="40" customFormat="1" ht="28" x14ac:dyDescent="0.15">
      <c r="A104" s="167" t="s">
        <v>1256</v>
      </c>
      <c r="B104" s="167" t="s">
        <v>1298</v>
      </c>
      <c r="C104" s="167" t="s">
        <v>1388</v>
      </c>
      <c r="D104" s="50"/>
      <c r="E104" s="115" t="s">
        <v>896</v>
      </c>
      <c r="F104" s="115" t="s">
        <v>1603</v>
      </c>
      <c r="G104" s="49" t="s">
        <v>54</v>
      </c>
      <c r="H104" s="49" t="s">
        <v>459</v>
      </c>
      <c r="I104" s="115" t="s">
        <v>1446</v>
      </c>
      <c r="J104" s="83">
        <v>600000</v>
      </c>
      <c r="K104" s="54"/>
      <c r="L104" s="54"/>
    </row>
    <row r="105" spans="1:12" s="40" customFormat="1" ht="28" x14ac:dyDescent="0.15">
      <c r="A105" s="167" t="s">
        <v>1256</v>
      </c>
      <c r="B105" s="167" t="s">
        <v>1298</v>
      </c>
      <c r="C105" s="167" t="s">
        <v>1388</v>
      </c>
      <c r="D105" s="50"/>
      <c r="E105" s="115" t="s">
        <v>897</v>
      </c>
      <c r="F105" s="115" t="s">
        <v>1634</v>
      </c>
      <c r="G105" s="49" t="s">
        <v>54</v>
      </c>
      <c r="H105" s="49" t="s">
        <v>459</v>
      </c>
      <c r="I105" s="115" t="s">
        <v>1446</v>
      </c>
      <c r="J105" s="83">
        <v>600000</v>
      </c>
      <c r="K105" s="54"/>
      <c r="L105" s="54"/>
    </row>
    <row r="106" spans="1:12" s="40" customFormat="1" ht="28" x14ac:dyDescent="0.15">
      <c r="A106" s="167" t="s">
        <v>1256</v>
      </c>
      <c r="B106" s="167" t="s">
        <v>1298</v>
      </c>
      <c r="C106" s="167" t="s">
        <v>1388</v>
      </c>
      <c r="D106" s="50"/>
      <c r="E106" s="115" t="s">
        <v>906</v>
      </c>
      <c r="F106" s="115" t="s">
        <v>1518</v>
      </c>
      <c r="G106" s="49" t="s">
        <v>54</v>
      </c>
      <c r="H106" s="49" t="s">
        <v>459</v>
      </c>
      <c r="I106" s="115" t="s">
        <v>1446</v>
      </c>
      <c r="J106" s="83">
        <v>600000</v>
      </c>
      <c r="K106" s="54"/>
      <c r="L106" s="54"/>
    </row>
    <row r="107" spans="1:12" s="40" customFormat="1" ht="28" x14ac:dyDescent="0.15">
      <c r="A107" s="167" t="s">
        <v>1256</v>
      </c>
      <c r="B107" s="167" t="s">
        <v>1298</v>
      </c>
      <c r="C107" s="167" t="s">
        <v>1388</v>
      </c>
      <c r="D107" s="50"/>
      <c r="E107" s="115" t="s">
        <v>1425</v>
      </c>
      <c r="F107" s="115" t="s">
        <v>1632</v>
      </c>
      <c r="G107" s="49" t="s">
        <v>54</v>
      </c>
      <c r="H107" s="49" t="s">
        <v>459</v>
      </c>
      <c r="I107" s="115" t="s">
        <v>1446</v>
      </c>
      <c r="J107" s="83">
        <v>300000</v>
      </c>
      <c r="K107" s="54"/>
      <c r="L107" s="54"/>
    </row>
    <row r="108" spans="1:12" s="40" customFormat="1" ht="28" x14ac:dyDescent="0.15">
      <c r="A108" s="167" t="s">
        <v>1256</v>
      </c>
      <c r="B108" s="167" t="s">
        <v>1298</v>
      </c>
      <c r="C108" s="167" t="s">
        <v>1388</v>
      </c>
      <c r="D108" s="50"/>
      <c r="E108" s="115" t="s">
        <v>463</v>
      </c>
      <c r="F108" s="115" t="s">
        <v>1633</v>
      </c>
      <c r="G108" s="49" t="s">
        <v>54</v>
      </c>
      <c r="H108" s="49" t="s">
        <v>465</v>
      </c>
      <c r="I108" s="115" t="s">
        <v>1446</v>
      </c>
      <c r="J108" s="89">
        <v>700000</v>
      </c>
      <c r="K108" s="54"/>
      <c r="L108" s="54"/>
    </row>
    <row r="109" spans="1:12" s="40" customFormat="1" ht="28" x14ac:dyDescent="0.15">
      <c r="A109" s="167" t="s">
        <v>1256</v>
      </c>
      <c r="B109" s="153" t="s">
        <v>1300</v>
      </c>
      <c r="C109" s="586" t="s">
        <v>1389</v>
      </c>
      <c r="D109" s="590"/>
      <c r="E109" s="115" t="s">
        <v>941</v>
      </c>
      <c r="F109" s="115" t="s">
        <v>1557</v>
      </c>
      <c r="G109" s="49" t="s">
        <v>54</v>
      </c>
      <c r="H109" s="49" t="s">
        <v>942</v>
      </c>
      <c r="I109" s="115" t="s">
        <v>1446</v>
      </c>
      <c r="J109" s="83">
        <v>300000</v>
      </c>
      <c r="K109" s="54"/>
      <c r="L109" s="54"/>
    </row>
    <row r="110" spans="1:12" s="40" customFormat="1" ht="28" x14ac:dyDescent="0.15">
      <c r="A110" s="167" t="s">
        <v>1256</v>
      </c>
      <c r="B110" s="167" t="s">
        <v>1300</v>
      </c>
      <c r="C110" s="593"/>
      <c r="D110" s="591"/>
      <c r="E110" s="115" t="s">
        <v>454</v>
      </c>
      <c r="F110" s="115" t="s">
        <v>1547</v>
      </c>
      <c r="G110" s="49" t="s">
        <v>54</v>
      </c>
      <c r="H110" s="49" t="s">
        <v>455</v>
      </c>
      <c r="I110" s="115" t="s">
        <v>1446</v>
      </c>
      <c r="J110" s="89">
        <v>600000</v>
      </c>
      <c r="K110" s="54"/>
      <c r="L110" s="54"/>
    </row>
    <row r="111" spans="1:12" s="40" customFormat="1" ht="28" x14ac:dyDescent="0.15">
      <c r="A111" s="167" t="s">
        <v>1256</v>
      </c>
      <c r="B111" s="167" t="s">
        <v>1301</v>
      </c>
      <c r="C111" s="167" t="s">
        <v>1390</v>
      </c>
      <c r="D111" s="50"/>
      <c r="E111" s="115" t="s">
        <v>709</v>
      </c>
      <c r="F111" s="115" t="s">
        <v>1654</v>
      </c>
      <c r="G111" s="49" t="s">
        <v>54</v>
      </c>
      <c r="H111" s="49" t="s">
        <v>135</v>
      </c>
      <c r="I111" s="115" t="s">
        <v>1446</v>
      </c>
      <c r="J111" s="90">
        <v>500000</v>
      </c>
      <c r="K111" s="54"/>
      <c r="L111" s="54"/>
    </row>
    <row r="112" spans="1:12" s="40" customFormat="1" ht="28" x14ac:dyDescent="0.15">
      <c r="A112" s="167" t="s">
        <v>1256</v>
      </c>
      <c r="B112" s="167" t="s">
        <v>1301</v>
      </c>
      <c r="C112" s="167" t="s">
        <v>1390</v>
      </c>
      <c r="D112" s="50"/>
      <c r="E112" s="115" t="s">
        <v>477</v>
      </c>
      <c r="F112" s="115" t="s">
        <v>1560</v>
      </c>
      <c r="G112" s="49" t="s">
        <v>54</v>
      </c>
      <c r="H112" s="49" t="s">
        <v>466</v>
      </c>
      <c r="I112" s="115" t="s">
        <v>1446</v>
      </c>
      <c r="J112" s="90">
        <v>800000</v>
      </c>
      <c r="K112" s="54"/>
      <c r="L112" s="54"/>
    </row>
    <row r="113" spans="1:12" s="40" customFormat="1" ht="56" x14ac:dyDescent="0.15">
      <c r="A113" s="167" t="s">
        <v>1257</v>
      </c>
      <c r="B113" s="167" t="s">
        <v>1303</v>
      </c>
      <c r="C113" s="167" t="s">
        <v>1586</v>
      </c>
      <c r="D113" s="50"/>
      <c r="E113" s="115" t="s">
        <v>1494</v>
      </c>
      <c r="F113" s="115" t="s">
        <v>1558</v>
      </c>
      <c r="G113" s="49" t="s">
        <v>1099</v>
      </c>
      <c r="H113" s="115" t="s">
        <v>247</v>
      </c>
      <c r="I113" s="115" t="s">
        <v>1445</v>
      </c>
      <c r="J113" s="89">
        <v>300000</v>
      </c>
      <c r="K113" s="54"/>
      <c r="L113" s="54"/>
    </row>
    <row r="114" spans="1:12" s="40" customFormat="1" ht="56" x14ac:dyDescent="0.15">
      <c r="A114" s="167" t="s">
        <v>1257</v>
      </c>
      <c r="B114" s="167" t="s">
        <v>1303</v>
      </c>
      <c r="C114" s="167" t="s">
        <v>1586</v>
      </c>
      <c r="D114" s="50"/>
      <c r="E114" s="115" t="s">
        <v>675</v>
      </c>
      <c r="F114" s="115" t="s">
        <v>1667</v>
      </c>
      <c r="G114" s="49" t="s">
        <v>1099</v>
      </c>
      <c r="H114" s="115" t="s">
        <v>247</v>
      </c>
      <c r="I114" s="115" t="s">
        <v>1445</v>
      </c>
      <c r="J114" s="91">
        <v>550000</v>
      </c>
      <c r="K114" s="54"/>
      <c r="L114" s="54"/>
    </row>
    <row r="115" spans="1:12" s="40" customFormat="1" ht="56" x14ac:dyDescent="0.15">
      <c r="A115" s="167" t="s">
        <v>1257</v>
      </c>
      <c r="B115" s="167" t="s">
        <v>1303</v>
      </c>
      <c r="C115" s="167" t="s">
        <v>1586</v>
      </c>
      <c r="D115" s="50"/>
      <c r="E115" s="115" t="s">
        <v>1052</v>
      </c>
      <c r="F115" s="115" t="s">
        <v>1553</v>
      </c>
      <c r="G115" s="49" t="s">
        <v>418</v>
      </c>
      <c r="H115" s="115" t="s">
        <v>1050</v>
      </c>
      <c r="I115" s="115" t="s">
        <v>1445</v>
      </c>
      <c r="J115" s="89">
        <v>230000</v>
      </c>
      <c r="K115" s="54"/>
      <c r="L115" s="54"/>
    </row>
    <row r="116" spans="1:12" s="40" customFormat="1" ht="56" x14ac:dyDescent="0.15">
      <c r="A116" s="167" t="s">
        <v>1257</v>
      </c>
      <c r="B116" s="167" t="s">
        <v>1303</v>
      </c>
      <c r="C116" s="167" t="s">
        <v>1586</v>
      </c>
      <c r="D116" s="50"/>
      <c r="E116" s="115" t="s">
        <v>1495</v>
      </c>
      <c r="F116" s="115" t="s">
        <v>1554</v>
      </c>
      <c r="G116" s="49" t="s">
        <v>418</v>
      </c>
      <c r="H116" s="115" t="s">
        <v>247</v>
      </c>
      <c r="I116" s="115" t="s">
        <v>1445</v>
      </c>
      <c r="J116" s="91">
        <v>230000</v>
      </c>
      <c r="K116" s="54"/>
      <c r="L116" s="54"/>
    </row>
    <row r="117" spans="1:12" s="40" customFormat="1" ht="56" x14ac:dyDescent="0.15">
      <c r="A117" s="167" t="s">
        <v>1257</v>
      </c>
      <c r="B117" s="167" t="s">
        <v>1303</v>
      </c>
      <c r="C117" s="167" t="s">
        <v>1586</v>
      </c>
      <c r="D117" s="50"/>
      <c r="E117" s="115" t="s">
        <v>1655</v>
      </c>
      <c r="F117" s="115" t="s">
        <v>1553</v>
      </c>
      <c r="G117" s="49" t="s">
        <v>418</v>
      </c>
      <c r="H117" s="49" t="s">
        <v>135</v>
      </c>
      <c r="I117" s="115" t="s">
        <v>1445</v>
      </c>
      <c r="J117" s="83">
        <v>250000</v>
      </c>
      <c r="K117" s="54"/>
      <c r="L117" s="54"/>
    </row>
    <row r="118" spans="1:12" s="40" customFormat="1" ht="56" x14ac:dyDescent="0.15">
      <c r="A118" s="167" t="s">
        <v>1257</v>
      </c>
      <c r="B118" s="167" t="s">
        <v>1303</v>
      </c>
      <c r="C118" s="167" t="s">
        <v>1586</v>
      </c>
      <c r="D118" s="50"/>
      <c r="E118" s="115" t="s">
        <v>1430</v>
      </c>
      <c r="F118" s="115" t="s">
        <v>1555</v>
      </c>
      <c r="G118" s="49" t="s">
        <v>418</v>
      </c>
      <c r="H118" s="49" t="s">
        <v>135</v>
      </c>
      <c r="I118" s="115" t="s">
        <v>1446</v>
      </c>
      <c r="J118" s="89">
        <v>250000</v>
      </c>
      <c r="K118" s="54"/>
      <c r="L118" s="54"/>
    </row>
    <row r="119" spans="1:12" s="40" customFormat="1" ht="56" x14ac:dyDescent="0.15">
      <c r="A119" s="167" t="s">
        <v>1257</v>
      </c>
      <c r="B119" s="167" t="s">
        <v>1303</v>
      </c>
      <c r="C119" s="167" t="s">
        <v>1586</v>
      </c>
      <c r="D119" s="50"/>
      <c r="E119" s="115" t="s">
        <v>996</v>
      </c>
      <c r="F119" s="115" t="s">
        <v>1627</v>
      </c>
      <c r="G119" s="49" t="s">
        <v>418</v>
      </c>
      <c r="H119" s="49" t="s">
        <v>1003</v>
      </c>
      <c r="I119" s="115" t="s">
        <v>1446</v>
      </c>
      <c r="J119" s="91">
        <v>250000</v>
      </c>
      <c r="K119" s="54"/>
      <c r="L119" s="54"/>
    </row>
    <row r="120" spans="1:12" s="40" customFormat="1" ht="56" x14ac:dyDescent="0.15">
      <c r="A120" s="167" t="s">
        <v>1257</v>
      </c>
      <c r="B120" s="167" t="s">
        <v>1303</v>
      </c>
      <c r="C120" s="167" t="s">
        <v>1586</v>
      </c>
      <c r="D120" s="50"/>
      <c r="E120" s="115" t="s">
        <v>997</v>
      </c>
      <c r="F120" s="115" t="s">
        <v>1628</v>
      </c>
      <c r="G120" s="49" t="s">
        <v>418</v>
      </c>
      <c r="H120" s="49" t="s">
        <v>1003</v>
      </c>
      <c r="I120" s="115" t="s">
        <v>1446</v>
      </c>
      <c r="J120" s="83">
        <v>250000</v>
      </c>
      <c r="K120" s="54"/>
      <c r="L120" s="54"/>
    </row>
    <row r="121" spans="1:12" s="40" customFormat="1" ht="56" x14ac:dyDescent="0.15">
      <c r="A121" s="167" t="s">
        <v>1257</v>
      </c>
      <c r="B121" s="167" t="s">
        <v>1303</v>
      </c>
      <c r="C121" s="167" t="s">
        <v>1586</v>
      </c>
      <c r="D121" s="50"/>
      <c r="E121" s="115" t="s">
        <v>1012</v>
      </c>
      <c r="F121" s="115" t="s">
        <v>1629</v>
      </c>
      <c r="G121" s="49" t="s">
        <v>418</v>
      </c>
      <c r="H121" s="49" t="s">
        <v>1017</v>
      </c>
      <c r="I121" s="115" t="s">
        <v>1446</v>
      </c>
      <c r="J121" s="83">
        <v>230000</v>
      </c>
      <c r="K121" s="54"/>
      <c r="L121" s="54"/>
    </row>
    <row r="122" spans="1:12" s="40" customFormat="1" ht="56" x14ac:dyDescent="0.15">
      <c r="A122" s="167" t="s">
        <v>1257</v>
      </c>
      <c r="B122" s="167" t="s">
        <v>1303</v>
      </c>
      <c r="C122" s="167" t="s">
        <v>1586</v>
      </c>
      <c r="D122" s="50"/>
      <c r="E122" s="115" t="s">
        <v>1013</v>
      </c>
      <c r="F122" s="115" t="s">
        <v>1627</v>
      </c>
      <c r="G122" s="49" t="s">
        <v>418</v>
      </c>
      <c r="H122" s="49" t="s">
        <v>1017</v>
      </c>
      <c r="I122" s="115" t="s">
        <v>1446</v>
      </c>
      <c r="J122" s="83">
        <v>230000</v>
      </c>
      <c r="K122" s="54"/>
      <c r="L122" s="54"/>
    </row>
    <row r="123" spans="1:12" s="40" customFormat="1" ht="56" x14ac:dyDescent="0.15">
      <c r="A123" s="167" t="s">
        <v>1257</v>
      </c>
      <c r="B123" s="167" t="s">
        <v>1303</v>
      </c>
      <c r="C123" s="167" t="s">
        <v>1586</v>
      </c>
      <c r="D123" s="50"/>
      <c r="E123" s="115" t="s">
        <v>1014</v>
      </c>
      <c r="F123" s="115" t="s">
        <v>1627</v>
      </c>
      <c r="G123" s="49" t="s">
        <v>1099</v>
      </c>
      <c r="H123" s="49" t="s">
        <v>1017</v>
      </c>
      <c r="I123" s="115" t="s">
        <v>1446</v>
      </c>
      <c r="J123" s="83">
        <v>300000</v>
      </c>
      <c r="K123" s="54"/>
      <c r="L123" s="54"/>
    </row>
    <row r="124" spans="1:12" s="40" customFormat="1" ht="56" x14ac:dyDescent="0.15">
      <c r="A124" s="167" t="s">
        <v>1257</v>
      </c>
      <c r="B124" s="167" t="s">
        <v>1303</v>
      </c>
      <c r="C124" s="167" t="s">
        <v>1586</v>
      </c>
      <c r="D124" s="50"/>
      <c r="E124" s="115" t="s">
        <v>1015</v>
      </c>
      <c r="F124" s="115" t="s">
        <v>1630</v>
      </c>
      <c r="G124" s="49" t="s">
        <v>1099</v>
      </c>
      <c r="H124" s="49" t="s">
        <v>1017</v>
      </c>
      <c r="I124" s="115" t="s">
        <v>1446</v>
      </c>
      <c r="J124" s="89">
        <v>300000</v>
      </c>
      <c r="K124" s="54"/>
      <c r="L124" s="54"/>
    </row>
    <row r="125" spans="1:12" s="40" customFormat="1" ht="56" x14ac:dyDescent="0.15">
      <c r="A125" s="167" t="s">
        <v>1257</v>
      </c>
      <c r="B125" s="167" t="s">
        <v>1303</v>
      </c>
      <c r="C125" s="167" t="s">
        <v>1586</v>
      </c>
      <c r="D125" s="50"/>
      <c r="E125" s="115" t="s">
        <v>1047</v>
      </c>
      <c r="F125" s="115" t="s">
        <v>1631</v>
      </c>
      <c r="G125" s="49" t="s">
        <v>411</v>
      </c>
      <c r="H125" s="115" t="s">
        <v>1036</v>
      </c>
      <c r="I125" s="115" t="s">
        <v>1446</v>
      </c>
      <c r="J125" s="91">
        <v>250000</v>
      </c>
      <c r="K125" s="54"/>
      <c r="L125" s="54"/>
    </row>
    <row r="126" spans="1:12" s="40" customFormat="1" ht="56" x14ac:dyDescent="0.15">
      <c r="A126" s="167" t="s">
        <v>1257</v>
      </c>
      <c r="B126" s="167" t="s">
        <v>1303</v>
      </c>
      <c r="C126" s="167" t="s">
        <v>1586</v>
      </c>
      <c r="D126" s="50"/>
      <c r="E126" s="115" t="s">
        <v>1016</v>
      </c>
      <c r="F126" s="115" t="s">
        <v>1518</v>
      </c>
      <c r="G126" s="49" t="s">
        <v>1099</v>
      </c>
      <c r="H126" s="49" t="s">
        <v>1017</v>
      </c>
      <c r="I126" s="115" t="s">
        <v>1446</v>
      </c>
      <c r="J126" s="83">
        <v>300000</v>
      </c>
      <c r="K126" s="54"/>
      <c r="L126" s="54"/>
    </row>
    <row r="127" spans="1:12" s="40" customFormat="1" ht="56" x14ac:dyDescent="0.15">
      <c r="A127" s="167" t="s">
        <v>1257</v>
      </c>
      <c r="B127" s="167" t="s">
        <v>1303</v>
      </c>
      <c r="C127" s="167" t="s">
        <v>1586</v>
      </c>
      <c r="D127" s="50"/>
      <c r="E127" s="115" t="s">
        <v>1042</v>
      </c>
      <c r="F127" s="115" t="s">
        <v>1518</v>
      </c>
      <c r="G127" s="49" t="s">
        <v>1099</v>
      </c>
      <c r="H127" s="115" t="s">
        <v>1036</v>
      </c>
      <c r="I127" s="115" t="s">
        <v>1446</v>
      </c>
      <c r="J127" s="83">
        <v>300000</v>
      </c>
      <c r="K127" s="54"/>
      <c r="L127" s="54"/>
    </row>
    <row r="128" spans="1:12" s="40" customFormat="1" ht="84" x14ac:dyDescent="0.15">
      <c r="A128" s="167" t="s">
        <v>1257</v>
      </c>
      <c r="B128" s="167" t="s">
        <v>1416</v>
      </c>
      <c r="C128" s="167" t="s">
        <v>1392</v>
      </c>
      <c r="D128" s="50"/>
      <c r="E128" s="115" t="s">
        <v>1492</v>
      </c>
      <c r="F128" s="115" t="s">
        <v>1605</v>
      </c>
      <c r="G128" s="118" t="s">
        <v>418</v>
      </c>
      <c r="H128" s="115" t="s">
        <v>247</v>
      </c>
      <c r="I128" s="115" t="s">
        <v>1445</v>
      </c>
      <c r="J128" s="91">
        <v>230000</v>
      </c>
      <c r="K128" s="54"/>
      <c r="L128" s="54"/>
    </row>
    <row r="129" spans="1:12" s="40" customFormat="1" ht="84" x14ac:dyDescent="0.15">
      <c r="A129" s="167" t="s">
        <v>1257</v>
      </c>
      <c r="B129" s="167" t="s">
        <v>1416</v>
      </c>
      <c r="C129" s="167" t="s">
        <v>1392</v>
      </c>
      <c r="D129" s="50"/>
      <c r="E129" s="115" t="s">
        <v>1490</v>
      </c>
      <c r="F129" s="115" t="s">
        <v>1597</v>
      </c>
      <c r="G129" s="118" t="s">
        <v>418</v>
      </c>
      <c r="H129" s="115" t="s">
        <v>247</v>
      </c>
      <c r="I129" s="115" t="s">
        <v>1445</v>
      </c>
      <c r="J129" s="89">
        <v>230000</v>
      </c>
      <c r="K129" s="54"/>
      <c r="L129" s="54"/>
    </row>
    <row r="130" spans="1:12" s="40" customFormat="1" ht="84" x14ac:dyDescent="0.15">
      <c r="A130" s="167" t="s">
        <v>1257</v>
      </c>
      <c r="B130" s="167" t="s">
        <v>1416</v>
      </c>
      <c r="C130" s="167" t="s">
        <v>1392</v>
      </c>
      <c r="D130" s="50"/>
      <c r="E130" s="115" t="s">
        <v>1304</v>
      </c>
      <c r="F130" s="115" t="s">
        <v>1520</v>
      </c>
      <c r="G130" s="49" t="s">
        <v>418</v>
      </c>
      <c r="H130" s="49" t="s">
        <v>269</v>
      </c>
      <c r="I130" s="115" t="s">
        <v>1446</v>
      </c>
      <c r="J130" s="91">
        <v>230000</v>
      </c>
      <c r="K130" s="54"/>
      <c r="L130" s="54"/>
    </row>
    <row r="131" spans="1:12" s="40" customFormat="1" ht="84" x14ac:dyDescent="0.15">
      <c r="A131" s="167" t="s">
        <v>1257</v>
      </c>
      <c r="B131" s="167" t="s">
        <v>1416</v>
      </c>
      <c r="C131" s="167" t="s">
        <v>1392</v>
      </c>
      <c r="D131" s="50"/>
      <c r="E131" s="115" t="s">
        <v>534</v>
      </c>
      <c r="F131" s="115" t="s">
        <v>1561</v>
      </c>
      <c r="G131" s="49" t="s">
        <v>418</v>
      </c>
      <c r="H131" s="115" t="s">
        <v>247</v>
      </c>
      <c r="I131" s="115" t="s">
        <v>1446</v>
      </c>
      <c r="J131" s="83">
        <v>230000</v>
      </c>
      <c r="K131" s="54"/>
      <c r="L131" s="54"/>
    </row>
    <row r="132" spans="1:12" s="40" customFormat="1" ht="84" x14ac:dyDescent="0.15">
      <c r="A132" s="167" t="s">
        <v>1257</v>
      </c>
      <c r="B132" s="167" t="s">
        <v>1416</v>
      </c>
      <c r="C132" s="167" t="s">
        <v>1392</v>
      </c>
      <c r="D132" s="61"/>
      <c r="E132" s="115" t="s">
        <v>1311</v>
      </c>
      <c r="F132" s="115" t="s">
        <v>1517</v>
      </c>
      <c r="G132" s="49" t="s">
        <v>418</v>
      </c>
      <c r="H132" s="115" t="s">
        <v>247</v>
      </c>
      <c r="I132" s="115" t="s">
        <v>1445</v>
      </c>
      <c r="J132" s="89">
        <v>230000</v>
      </c>
      <c r="K132" s="54"/>
      <c r="L132" s="54"/>
    </row>
    <row r="133" spans="1:12" s="40" customFormat="1" ht="42" x14ac:dyDescent="0.15">
      <c r="A133" s="167" t="s">
        <v>1257</v>
      </c>
      <c r="B133" s="167" t="s">
        <v>1337</v>
      </c>
      <c r="C133" s="167" t="s">
        <v>1394</v>
      </c>
      <c r="D133" s="585"/>
      <c r="E133" s="115" t="s">
        <v>976</v>
      </c>
      <c r="F133" s="115" t="s">
        <v>1518</v>
      </c>
      <c r="G133" s="49" t="s">
        <v>1099</v>
      </c>
      <c r="H133" s="49" t="s">
        <v>979</v>
      </c>
      <c r="I133" s="115" t="s">
        <v>1446</v>
      </c>
      <c r="J133" s="90">
        <v>300000</v>
      </c>
      <c r="K133" s="54"/>
      <c r="L133" s="54"/>
    </row>
    <row r="134" spans="1:12" s="40" customFormat="1" ht="42" x14ac:dyDescent="0.15">
      <c r="A134" s="167" t="s">
        <v>1257</v>
      </c>
      <c r="B134" s="167" t="s">
        <v>1337</v>
      </c>
      <c r="C134" s="167" t="s">
        <v>1394</v>
      </c>
      <c r="D134" s="585"/>
      <c r="E134" s="115" t="s">
        <v>552</v>
      </c>
      <c r="F134" s="115" t="s">
        <v>1518</v>
      </c>
      <c r="G134" s="49" t="s">
        <v>418</v>
      </c>
      <c r="H134" s="49" t="s">
        <v>135</v>
      </c>
      <c r="I134" s="115" t="s">
        <v>1446</v>
      </c>
      <c r="J134" s="90">
        <v>230000</v>
      </c>
      <c r="K134" s="54"/>
      <c r="L134" s="54"/>
    </row>
    <row r="135" spans="1:12" s="40" customFormat="1" ht="42" x14ac:dyDescent="0.15">
      <c r="A135" s="167" t="s">
        <v>1257</v>
      </c>
      <c r="B135" s="167" t="s">
        <v>1337</v>
      </c>
      <c r="C135" s="167" t="s">
        <v>1394</v>
      </c>
      <c r="D135" s="50"/>
      <c r="E135" s="115" t="s">
        <v>881</v>
      </c>
      <c r="F135" s="115" t="s">
        <v>1518</v>
      </c>
      <c r="G135" s="49" t="s">
        <v>418</v>
      </c>
      <c r="H135" s="49" t="s">
        <v>826</v>
      </c>
      <c r="I135" s="115" t="s">
        <v>1446</v>
      </c>
      <c r="J135" s="90">
        <v>230000</v>
      </c>
      <c r="K135" s="54"/>
      <c r="L135" s="54"/>
    </row>
    <row r="136" spans="1:12" s="40" customFormat="1" ht="42" x14ac:dyDescent="0.15">
      <c r="A136" s="167" t="s">
        <v>1257</v>
      </c>
      <c r="B136" s="167" t="s">
        <v>1337</v>
      </c>
      <c r="C136" s="167" t="s">
        <v>1394</v>
      </c>
      <c r="D136" s="50"/>
      <c r="E136" s="115" t="s">
        <v>1018</v>
      </c>
      <c r="F136" s="115" t="s">
        <v>1625</v>
      </c>
      <c r="G136" s="49" t="s">
        <v>418</v>
      </c>
      <c r="H136" s="49" t="s">
        <v>1017</v>
      </c>
      <c r="I136" s="115" t="s">
        <v>1445</v>
      </c>
      <c r="J136" s="90">
        <v>230000</v>
      </c>
      <c r="K136" s="54"/>
      <c r="L136" s="54"/>
    </row>
    <row r="137" spans="1:12" s="40" customFormat="1" ht="126" x14ac:dyDescent="0.15">
      <c r="A137" s="153" t="s">
        <v>1258</v>
      </c>
      <c r="B137" s="153" t="s">
        <v>1338</v>
      </c>
      <c r="C137" s="118" t="s">
        <v>1395</v>
      </c>
      <c r="D137" s="50"/>
      <c r="E137" s="112" t="s">
        <v>1439</v>
      </c>
      <c r="F137" s="112" t="s">
        <v>1601</v>
      </c>
      <c r="G137" s="49" t="s">
        <v>1103</v>
      </c>
      <c r="H137" s="49" t="s">
        <v>247</v>
      </c>
      <c r="I137" s="115" t="s">
        <v>1446</v>
      </c>
      <c r="J137" s="91">
        <v>320000</v>
      </c>
      <c r="K137" s="54"/>
      <c r="L137" s="54"/>
    </row>
    <row r="138" spans="1:12" s="40" customFormat="1" ht="28" x14ac:dyDescent="0.15">
      <c r="A138" s="167" t="s">
        <v>1258</v>
      </c>
      <c r="B138" s="167" t="s">
        <v>1339</v>
      </c>
      <c r="C138" s="167" t="s">
        <v>1397</v>
      </c>
      <c r="D138" s="50"/>
      <c r="E138" s="115" t="s">
        <v>1663</v>
      </c>
      <c r="F138" s="115" t="s">
        <v>1665</v>
      </c>
      <c r="G138" s="49" t="s">
        <v>1103</v>
      </c>
      <c r="H138" s="49" t="s">
        <v>366</v>
      </c>
      <c r="I138" s="115" t="s">
        <v>1445</v>
      </c>
      <c r="J138" s="90">
        <v>250000</v>
      </c>
      <c r="K138" s="54"/>
      <c r="L138" s="54"/>
    </row>
    <row r="139" spans="1:12" s="40" customFormat="1" ht="28" x14ac:dyDescent="0.15">
      <c r="A139" s="167" t="s">
        <v>1258</v>
      </c>
      <c r="B139" s="167" t="s">
        <v>1339</v>
      </c>
      <c r="C139" s="167" t="s">
        <v>1397</v>
      </c>
      <c r="D139" s="50"/>
      <c r="E139" s="115" t="s">
        <v>913</v>
      </c>
      <c r="F139" s="115" t="s">
        <v>1550</v>
      </c>
      <c r="G139" s="49" t="s">
        <v>1103</v>
      </c>
      <c r="H139" s="49" t="s">
        <v>398</v>
      </c>
      <c r="I139" s="115" t="s">
        <v>1446</v>
      </c>
      <c r="J139" s="91">
        <v>300000</v>
      </c>
      <c r="K139" s="54"/>
      <c r="L139" s="54"/>
    </row>
    <row r="140" spans="1:12" s="40" customFormat="1" ht="28" x14ac:dyDescent="0.15">
      <c r="A140" s="167" t="s">
        <v>1258</v>
      </c>
      <c r="B140" s="167" t="s">
        <v>1339</v>
      </c>
      <c r="C140" s="167" t="s">
        <v>1397</v>
      </c>
      <c r="D140" s="50"/>
      <c r="E140" s="115" t="s">
        <v>914</v>
      </c>
      <c r="F140" s="115" t="s">
        <v>1521</v>
      </c>
      <c r="G140" s="49" t="s">
        <v>1103</v>
      </c>
      <c r="H140" s="49" t="s">
        <v>398</v>
      </c>
      <c r="I140" s="115" t="s">
        <v>1446</v>
      </c>
      <c r="J140" s="83">
        <v>300000</v>
      </c>
      <c r="K140" s="54"/>
      <c r="L140" s="54"/>
    </row>
    <row r="141" spans="1:12" s="40" customFormat="1" ht="28" x14ac:dyDescent="0.15">
      <c r="A141" s="167" t="s">
        <v>1258</v>
      </c>
      <c r="B141" s="167" t="s">
        <v>1339</v>
      </c>
      <c r="C141" s="167" t="s">
        <v>1397</v>
      </c>
      <c r="D141" s="50"/>
      <c r="E141" s="115" t="s">
        <v>915</v>
      </c>
      <c r="F141" s="115" t="s">
        <v>1598</v>
      </c>
      <c r="G141" s="49" t="s">
        <v>1103</v>
      </c>
      <c r="H141" s="49" t="s">
        <v>877</v>
      </c>
      <c r="I141" s="115" t="s">
        <v>1446</v>
      </c>
      <c r="J141" s="83">
        <v>300000</v>
      </c>
      <c r="K141" s="54"/>
      <c r="L141" s="54"/>
    </row>
    <row r="142" spans="1:12" s="40" customFormat="1" ht="28" x14ac:dyDescent="0.15">
      <c r="A142" s="167" t="s">
        <v>1258</v>
      </c>
      <c r="B142" s="167" t="s">
        <v>1339</v>
      </c>
      <c r="C142" s="167" t="s">
        <v>1397</v>
      </c>
      <c r="D142" s="50"/>
      <c r="E142" s="115" t="s">
        <v>916</v>
      </c>
      <c r="F142" s="115" t="s">
        <v>1602</v>
      </c>
      <c r="G142" s="49" t="s">
        <v>1103</v>
      </c>
      <c r="H142" s="49" t="s">
        <v>877</v>
      </c>
      <c r="I142" s="115" t="s">
        <v>1446</v>
      </c>
      <c r="J142" s="83">
        <v>300000</v>
      </c>
      <c r="K142" s="54"/>
      <c r="L142" s="54"/>
    </row>
    <row r="143" spans="1:12" s="40" customFormat="1" ht="28" x14ac:dyDescent="0.15">
      <c r="A143" s="167" t="s">
        <v>1258</v>
      </c>
      <c r="B143" s="167" t="s">
        <v>1339</v>
      </c>
      <c r="C143" s="167" t="s">
        <v>1397</v>
      </c>
      <c r="D143" s="50"/>
      <c r="E143" s="115" t="s">
        <v>917</v>
      </c>
      <c r="F143" s="115" t="s">
        <v>1550</v>
      </c>
      <c r="G143" s="49" t="s">
        <v>1103</v>
      </c>
      <c r="H143" s="49" t="s">
        <v>912</v>
      </c>
      <c r="I143" s="115" t="s">
        <v>1446</v>
      </c>
      <c r="J143" s="83">
        <v>300000</v>
      </c>
      <c r="K143" s="54"/>
      <c r="L143" s="54"/>
    </row>
    <row r="144" spans="1:12" s="40" customFormat="1" ht="28" x14ac:dyDescent="0.15">
      <c r="A144" s="167" t="s">
        <v>1258</v>
      </c>
      <c r="B144" s="167" t="s">
        <v>1339</v>
      </c>
      <c r="C144" s="167" t="s">
        <v>1397</v>
      </c>
      <c r="D144" s="50"/>
      <c r="E144" s="115" t="s">
        <v>918</v>
      </c>
      <c r="F144" s="115" t="s">
        <v>1617</v>
      </c>
      <c r="G144" s="49" t="s">
        <v>1103</v>
      </c>
      <c r="H144" s="49" t="s">
        <v>912</v>
      </c>
      <c r="I144" s="115" t="s">
        <v>1446</v>
      </c>
      <c r="J144" s="83">
        <v>300000</v>
      </c>
      <c r="K144" s="54"/>
      <c r="L144" s="54"/>
    </row>
    <row r="145" spans="1:12" s="40" customFormat="1" ht="28" x14ac:dyDescent="0.15">
      <c r="A145" s="167" t="s">
        <v>1258</v>
      </c>
      <c r="B145" s="167" t="s">
        <v>1339</v>
      </c>
      <c r="C145" s="167" t="s">
        <v>1397</v>
      </c>
      <c r="D145" s="50"/>
      <c r="E145" s="115" t="s">
        <v>919</v>
      </c>
      <c r="F145" s="115" t="s">
        <v>1518</v>
      </c>
      <c r="G145" s="49" t="s">
        <v>1103</v>
      </c>
      <c r="H145" s="49" t="s">
        <v>878</v>
      </c>
      <c r="I145" s="115" t="s">
        <v>1446</v>
      </c>
      <c r="J145" s="83">
        <v>300000</v>
      </c>
      <c r="K145" s="54"/>
      <c r="L145" s="54"/>
    </row>
    <row r="146" spans="1:12" s="40" customFormat="1" ht="28" x14ac:dyDescent="0.15">
      <c r="A146" s="167" t="s">
        <v>1258</v>
      </c>
      <c r="B146" s="167" t="s">
        <v>1339</v>
      </c>
      <c r="C146" s="167" t="s">
        <v>1397</v>
      </c>
      <c r="D146" s="50"/>
      <c r="E146" s="115" t="s">
        <v>920</v>
      </c>
      <c r="F146" s="115" t="s">
        <v>1551</v>
      </c>
      <c r="G146" s="49" t="s">
        <v>1103</v>
      </c>
      <c r="H146" s="49" t="s">
        <v>878</v>
      </c>
      <c r="I146" s="115" t="s">
        <v>1446</v>
      </c>
      <c r="J146" s="83">
        <v>300000</v>
      </c>
      <c r="K146" s="54"/>
      <c r="L146" s="54"/>
    </row>
    <row r="147" spans="1:12" s="40" customFormat="1" ht="28" x14ac:dyDescent="0.15">
      <c r="A147" s="167" t="s">
        <v>1258</v>
      </c>
      <c r="B147" s="167" t="s">
        <v>1339</v>
      </c>
      <c r="C147" s="167" t="s">
        <v>1397</v>
      </c>
      <c r="D147" s="50"/>
      <c r="E147" s="115" t="s">
        <v>921</v>
      </c>
      <c r="F147" s="115" t="s">
        <v>1623</v>
      </c>
      <c r="G147" s="49" t="s">
        <v>1103</v>
      </c>
      <c r="H147" s="49" t="s">
        <v>876</v>
      </c>
      <c r="I147" s="115" t="s">
        <v>1446</v>
      </c>
      <c r="J147" s="83">
        <v>300000</v>
      </c>
      <c r="K147" s="54"/>
      <c r="L147" s="54"/>
    </row>
    <row r="148" spans="1:12" s="40" customFormat="1" ht="28" x14ac:dyDescent="0.15">
      <c r="A148" s="167" t="s">
        <v>1258</v>
      </c>
      <c r="B148" s="167" t="s">
        <v>1339</v>
      </c>
      <c r="C148" s="167" t="s">
        <v>1397</v>
      </c>
      <c r="D148" s="50"/>
      <c r="E148" s="115" t="s">
        <v>922</v>
      </c>
      <c r="F148" s="115" t="s">
        <v>1624</v>
      </c>
      <c r="G148" s="49" t="s">
        <v>1103</v>
      </c>
      <c r="H148" s="49" t="s">
        <v>876</v>
      </c>
      <c r="I148" s="115" t="s">
        <v>1446</v>
      </c>
      <c r="J148" s="83">
        <v>300000</v>
      </c>
      <c r="K148" s="54"/>
      <c r="L148" s="54"/>
    </row>
    <row r="149" spans="1:12" s="40" customFormat="1" ht="28" x14ac:dyDescent="0.15">
      <c r="A149" s="167" t="s">
        <v>1258</v>
      </c>
      <c r="B149" s="167" t="s">
        <v>1339</v>
      </c>
      <c r="C149" s="167" t="s">
        <v>1397</v>
      </c>
      <c r="D149" s="50"/>
      <c r="E149" s="115" t="s">
        <v>923</v>
      </c>
      <c r="F149" s="115" t="s">
        <v>1602</v>
      </c>
      <c r="G149" s="49" t="s">
        <v>1103</v>
      </c>
      <c r="H149" s="49" t="s">
        <v>925</v>
      </c>
      <c r="I149" s="115" t="s">
        <v>1446</v>
      </c>
      <c r="J149" s="83">
        <v>300000</v>
      </c>
      <c r="K149" s="54"/>
      <c r="L149" s="54"/>
    </row>
    <row r="150" spans="1:12" s="40" customFormat="1" ht="28" x14ac:dyDescent="0.15">
      <c r="A150" s="167" t="s">
        <v>1258</v>
      </c>
      <c r="B150" s="167" t="s">
        <v>1339</v>
      </c>
      <c r="C150" s="167" t="s">
        <v>1397</v>
      </c>
      <c r="D150" s="50"/>
      <c r="E150" s="115" t="s">
        <v>924</v>
      </c>
      <c r="F150" s="115" t="s">
        <v>1603</v>
      </c>
      <c r="G150" s="49" t="s">
        <v>1103</v>
      </c>
      <c r="H150" s="49" t="s">
        <v>925</v>
      </c>
      <c r="I150" s="115" t="s">
        <v>1446</v>
      </c>
      <c r="J150" s="89">
        <v>300000</v>
      </c>
      <c r="K150" s="54"/>
      <c r="L150" s="54"/>
    </row>
    <row r="151" spans="1:12" s="40" customFormat="1" ht="28" x14ac:dyDescent="0.15">
      <c r="A151" s="167" t="s">
        <v>1258</v>
      </c>
      <c r="B151" s="167" t="s">
        <v>1339</v>
      </c>
      <c r="C151" s="167" t="s">
        <v>1397</v>
      </c>
      <c r="D151" s="50"/>
      <c r="E151" s="115" t="s">
        <v>1019</v>
      </c>
      <c r="F151" s="115" t="s">
        <v>1518</v>
      </c>
      <c r="G151" s="49" t="s">
        <v>1103</v>
      </c>
      <c r="H151" s="49" t="s">
        <v>1017</v>
      </c>
      <c r="I151" s="115" t="s">
        <v>1446</v>
      </c>
      <c r="J151" s="90">
        <v>250000</v>
      </c>
      <c r="K151" s="54"/>
      <c r="L151" s="54"/>
    </row>
    <row r="152" spans="1:12" s="40" customFormat="1" ht="28" x14ac:dyDescent="0.15">
      <c r="A152" s="167" t="s">
        <v>1258</v>
      </c>
      <c r="B152" s="167" t="s">
        <v>1339</v>
      </c>
      <c r="C152" s="167" t="s">
        <v>1397</v>
      </c>
      <c r="D152" s="50"/>
      <c r="E152" s="115" t="s">
        <v>693</v>
      </c>
      <c r="F152" s="115" t="s">
        <v>1518</v>
      </c>
      <c r="G152" s="49" t="s">
        <v>1099</v>
      </c>
      <c r="H152" s="49" t="s">
        <v>269</v>
      </c>
      <c r="I152" s="115" t="s">
        <v>1446</v>
      </c>
      <c r="J152" s="91">
        <v>300000</v>
      </c>
      <c r="K152" s="54"/>
      <c r="L152" s="54"/>
    </row>
    <row r="153" spans="1:12" s="40" customFormat="1" ht="28" x14ac:dyDescent="0.15">
      <c r="A153" s="167" t="s">
        <v>1258</v>
      </c>
      <c r="B153" s="167" t="s">
        <v>1339</v>
      </c>
      <c r="C153" s="167" t="s">
        <v>1397</v>
      </c>
      <c r="D153" s="50"/>
      <c r="E153" s="112" t="s">
        <v>692</v>
      </c>
      <c r="F153" s="112" t="s">
        <v>1518</v>
      </c>
      <c r="G153" s="49" t="s">
        <v>1099</v>
      </c>
      <c r="H153" s="49" t="s">
        <v>269</v>
      </c>
      <c r="I153" s="115" t="s">
        <v>1446</v>
      </c>
      <c r="J153" s="83">
        <v>300000</v>
      </c>
      <c r="K153" s="54"/>
      <c r="L153" s="54"/>
    </row>
    <row r="154" spans="1:12" s="40" customFormat="1" ht="28" x14ac:dyDescent="0.2">
      <c r="A154" s="167" t="s">
        <v>1258</v>
      </c>
      <c r="B154" s="167" t="s">
        <v>1341</v>
      </c>
      <c r="C154" s="167" t="s">
        <v>1401</v>
      </c>
      <c r="D154" s="50"/>
      <c r="E154" s="115" t="s">
        <v>1051</v>
      </c>
      <c r="F154" s="115" t="s">
        <v>1604</v>
      </c>
      <c r="G154" s="49" t="s">
        <v>1103</v>
      </c>
      <c r="H154" s="49" t="s">
        <v>1054</v>
      </c>
      <c r="I154" s="115" t="s">
        <v>1446</v>
      </c>
      <c r="J154" s="90">
        <v>250000</v>
      </c>
    </row>
    <row r="155" spans="1:12" s="40" customFormat="1" ht="28" x14ac:dyDescent="0.2">
      <c r="A155" s="167" t="s">
        <v>1258</v>
      </c>
      <c r="B155" s="167" t="s">
        <v>1341</v>
      </c>
      <c r="C155" s="167" t="s">
        <v>1401</v>
      </c>
      <c r="D155" s="50"/>
      <c r="E155" s="115" t="s">
        <v>627</v>
      </c>
      <c r="F155" s="115" t="s">
        <v>1605</v>
      </c>
      <c r="G155" s="49" t="s">
        <v>1103</v>
      </c>
      <c r="H155" s="49" t="s">
        <v>366</v>
      </c>
      <c r="I155" s="115" t="s">
        <v>1446</v>
      </c>
      <c r="J155" s="91">
        <v>250000</v>
      </c>
    </row>
    <row r="156" spans="1:12" s="40" customFormat="1" ht="28" x14ac:dyDescent="0.2">
      <c r="A156" s="167" t="s">
        <v>1258</v>
      </c>
      <c r="B156" s="167" t="s">
        <v>1341</v>
      </c>
      <c r="C156" s="167" t="s">
        <v>1401</v>
      </c>
      <c r="D156" s="50"/>
      <c r="E156" s="115" t="s">
        <v>628</v>
      </c>
      <c r="F156" s="115" t="s">
        <v>1593</v>
      </c>
      <c r="G156" s="49" t="s">
        <v>1103</v>
      </c>
      <c r="H156" s="49" t="s">
        <v>366</v>
      </c>
      <c r="I156" s="115" t="s">
        <v>1446</v>
      </c>
      <c r="J156" s="83">
        <v>250000</v>
      </c>
    </row>
    <row r="157" spans="1:12" s="40" customFormat="1" ht="28" x14ac:dyDescent="0.2">
      <c r="A157" s="167" t="s">
        <v>1258</v>
      </c>
      <c r="B157" s="167" t="s">
        <v>1341</v>
      </c>
      <c r="C157" s="167" t="s">
        <v>1401</v>
      </c>
      <c r="D157" s="50"/>
      <c r="E157" s="115" t="s">
        <v>631</v>
      </c>
      <c r="F157" s="115" t="s">
        <v>1605</v>
      </c>
      <c r="G157" s="49" t="s">
        <v>1103</v>
      </c>
      <c r="H157" s="49" t="s">
        <v>366</v>
      </c>
      <c r="I157" s="115" t="s">
        <v>1446</v>
      </c>
      <c r="J157" s="83">
        <v>250000</v>
      </c>
    </row>
    <row r="158" spans="1:12" s="40" customFormat="1" ht="28" x14ac:dyDescent="0.2">
      <c r="A158" s="167" t="s">
        <v>1258</v>
      </c>
      <c r="B158" s="167" t="s">
        <v>1341</v>
      </c>
      <c r="C158" s="167" t="s">
        <v>1401</v>
      </c>
      <c r="D158" s="50"/>
      <c r="E158" s="115" t="s">
        <v>632</v>
      </c>
      <c r="F158" s="115" t="s">
        <v>1606</v>
      </c>
      <c r="G158" s="49" t="s">
        <v>1103</v>
      </c>
      <c r="H158" s="49" t="s">
        <v>366</v>
      </c>
      <c r="I158" s="115" t="s">
        <v>1446</v>
      </c>
      <c r="J158" s="83">
        <v>250000</v>
      </c>
    </row>
    <row r="159" spans="1:12" s="40" customFormat="1" ht="28" x14ac:dyDescent="0.2">
      <c r="A159" s="167" t="s">
        <v>1258</v>
      </c>
      <c r="B159" s="167" t="s">
        <v>1341</v>
      </c>
      <c r="C159" s="167" t="s">
        <v>1401</v>
      </c>
      <c r="D159" s="50"/>
      <c r="E159" s="115" t="s">
        <v>633</v>
      </c>
      <c r="F159" s="115" t="s">
        <v>1621</v>
      </c>
      <c r="G159" s="49" t="s">
        <v>1103</v>
      </c>
      <c r="H159" s="49" t="s">
        <v>366</v>
      </c>
      <c r="I159" s="115" t="s">
        <v>1446</v>
      </c>
      <c r="J159" s="83">
        <v>250000</v>
      </c>
    </row>
    <row r="160" spans="1:12" s="40" customFormat="1" ht="28" x14ac:dyDescent="0.2">
      <c r="A160" s="167" t="s">
        <v>1258</v>
      </c>
      <c r="B160" s="167" t="s">
        <v>1341</v>
      </c>
      <c r="C160" s="167" t="s">
        <v>1401</v>
      </c>
      <c r="D160" s="50"/>
      <c r="E160" s="115" t="s">
        <v>934</v>
      </c>
      <c r="F160" s="115" t="s">
        <v>1620</v>
      </c>
      <c r="G160" s="49" t="s">
        <v>1103</v>
      </c>
      <c r="H160" s="49" t="s">
        <v>877</v>
      </c>
      <c r="I160" s="115" t="s">
        <v>1446</v>
      </c>
      <c r="J160" s="83">
        <v>250000</v>
      </c>
    </row>
    <row r="161" spans="1:12" s="40" customFormat="1" ht="28" x14ac:dyDescent="0.2">
      <c r="A161" s="167" t="s">
        <v>1258</v>
      </c>
      <c r="B161" s="167" t="s">
        <v>1341</v>
      </c>
      <c r="C161" s="167" t="s">
        <v>1401</v>
      </c>
      <c r="D161" s="50"/>
      <c r="E161" s="115" t="s">
        <v>935</v>
      </c>
      <c r="F161" s="115" t="s">
        <v>1619</v>
      </c>
      <c r="G161" s="49" t="s">
        <v>1103</v>
      </c>
      <c r="H161" s="49" t="s">
        <v>912</v>
      </c>
      <c r="I161" s="115" t="s">
        <v>1446</v>
      </c>
      <c r="J161" s="83">
        <v>250000</v>
      </c>
    </row>
    <row r="162" spans="1:12" s="40" customFormat="1" ht="28" x14ac:dyDescent="0.2">
      <c r="A162" s="167" t="s">
        <v>1258</v>
      </c>
      <c r="B162" s="167" t="s">
        <v>1341</v>
      </c>
      <c r="C162" s="167" t="s">
        <v>1401</v>
      </c>
      <c r="D162" s="50"/>
      <c r="E162" s="115" t="s">
        <v>936</v>
      </c>
      <c r="F162" s="115" t="s">
        <v>1618</v>
      </c>
      <c r="G162" s="49" t="s">
        <v>1103</v>
      </c>
      <c r="H162" s="49" t="s">
        <v>878</v>
      </c>
      <c r="I162" s="115" t="s">
        <v>1446</v>
      </c>
      <c r="J162" s="83">
        <v>250000</v>
      </c>
    </row>
    <row r="163" spans="1:12" s="40" customFormat="1" ht="28" x14ac:dyDescent="0.2">
      <c r="A163" s="167" t="s">
        <v>1258</v>
      </c>
      <c r="B163" s="167" t="s">
        <v>1341</v>
      </c>
      <c r="C163" s="167" t="s">
        <v>1401</v>
      </c>
      <c r="D163" s="50"/>
      <c r="E163" s="115" t="s">
        <v>937</v>
      </c>
      <c r="F163" s="115" t="s">
        <v>1518</v>
      </c>
      <c r="G163" s="49" t="s">
        <v>1103</v>
      </c>
      <c r="H163" s="49" t="s">
        <v>876</v>
      </c>
      <c r="I163" s="115" t="s">
        <v>1446</v>
      </c>
      <c r="J163" s="83">
        <v>250000</v>
      </c>
    </row>
    <row r="164" spans="1:12" s="40" customFormat="1" ht="28" x14ac:dyDescent="0.2">
      <c r="A164" s="167" t="s">
        <v>1258</v>
      </c>
      <c r="B164" s="167" t="s">
        <v>1341</v>
      </c>
      <c r="C164" s="167" t="s">
        <v>1401</v>
      </c>
      <c r="D164" s="50"/>
      <c r="E164" s="115" t="s">
        <v>938</v>
      </c>
      <c r="F164" s="115" t="s">
        <v>1617</v>
      </c>
      <c r="G164" s="49" t="s">
        <v>1103</v>
      </c>
      <c r="H164" s="49" t="s">
        <v>876</v>
      </c>
      <c r="I164" s="115" t="s">
        <v>1446</v>
      </c>
      <c r="J164" s="89">
        <v>250000</v>
      </c>
    </row>
    <row r="165" spans="1:12" s="40" customFormat="1" ht="70" x14ac:dyDescent="0.2">
      <c r="A165" s="153" t="s">
        <v>1259</v>
      </c>
      <c r="B165" s="153" t="s">
        <v>1342</v>
      </c>
      <c r="C165" s="153" t="s">
        <v>1402</v>
      </c>
      <c r="D165" s="50"/>
      <c r="E165" s="115" t="s">
        <v>1664</v>
      </c>
      <c r="F165" s="115" t="s">
        <v>1711</v>
      </c>
      <c r="G165" s="49" t="s">
        <v>1101</v>
      </c>
      <c r="H165" s="49" t="s">
        <v>316</v>
      </c>
      <c r="I165" s="115" t="s">
        <v>1445</v>
      </c>
      <c r="J165" s="91">
        <v>250000</v>
      </c>
    </row>
    <row r="166" spans="1:12" s="40" customFormat="1" ht="70" x14ac:dyDescent="0.2">
      <c r="A166" s="167" t="s">
        <v>1259</v>
      </c>
      <c r="B166" s="167" t="s">
        <v>1342</v>
      </c>
      <c r="C166" s="167" t="s">
        <v>1402</v>
      </c>
      <c r="D166" s="50"/>
      <c r="E166" s="115" t="s">
        <v>521</v>
      </c>
      <c r="F166" s="115" t="s">
        <v>1615</v>
      </c>
      <c r="G166" s="49" t="s">
        <v>1101</v>
      </c>
      <c r="H166" s="49" t="s">
        <v>316</v>
      </c>
      <c r="I166" s="115" t="s">
        <v>1445</v>
      </c>
      <c r="J166" s="83">
        <v>260000</v>
      </c>
    </row>
    <row r="167" spans="1:12" s="40" customFormat="1" ht="70" x14ac:dyDescent="0.2">
      <c r="A167" s="167" t="s">
        <v>1259</v>
      </c>
      <c r="B167" s="167" t="s">
        <v>1342</v>
      </c>
      <c r="C167" s="167" t="s">
        <v>1402</v>
      </c>
      <c r="D167" s="50"/>
      <c r="E167" s="115" t="s">
        <v>522</v>
      </c>
      <c r="F167" s="115" t="s">
        <v>1616</v>
      </c>
      <c r="G167" s="49" t="s">
        <v>1101</v>
      </c>
      <c r="H167" s="49" t="s">
        <v>316</v>
      </c>
      <c r="I167" s="115" t="s">
        <v>1446</v>
      </c>
      <c r="J167" s="83">
        <v>260000</v>
      </c>
    </row>
    <row r="168" spans="1:12" s="40" customFormat="1" ht="70" x14ac:dyDescent="0.2">
      <c r="A168" s="167" t="s">
        <v>1259</v>
      </c>
      <c r="B168" s="167" t="s">
        <v>1342</v>
      </c>
      <c r="C168" s="167" t="s">
        <v>1402</v>
      </c>
      <c r="D168" s="50"/>
      <c r="E168" s="115" t="s">
        <v>1429</v>
      </c>
      <c r="F168" s="115" t="s">
        <v>1527</v>
      </c>
      <c r="G168" s="49" t="s">
        <v>1101</v>
      </c>
      <c r="H168" s="49" t="s">
        <v>316</v>
      </c>
      <c r="I168" s="115" t="s">
        <v>1446</v>
      </c>
      <c r="J168" s="83">
        <v>260000</v>
      </c>
    </row>
    <row r="169" spans="1:12" s="40" customFormat="1" ht="70" x14ac:dyDescent="0.2">
      <c r="A169" s="167" t="s">
        <v>1259</v>
      </c>
      <c r="B169" s="167" t="s">
        <v>1342</v>
      </c>
      <c r="C169" s="167" t="s">
        <v>1402</v>
      </c>
      <c r="D169" s="50"/>
      <c r="E169" s="115" t="s">
        <v>711</v>
      </c>
      <c r="F169" s="115" t="s">
        <v>1528</v>
      </c>
      <c r="G169" s="49" t="s">
        <v>1101</v>
      </c>
      <c r="H169" s="49" t="s">
        <v>316</v>
      </c>
      <c r="I169" s="115" t="s">
        <v>1446</v>
      </c>
      <c r="J169" s="89">
        <v>260000</v>
      </c>
    </row>
    <row r="170" spans="1:12" s="40" customFormat="1" ht="70" x14ac:dyDescent="0.2">
      <c r="A170" s="167" t="s">
        <v>1259</v>
      </c>
      <c r="B170" s="167" t="s">
        <v>1342</v>
      </c>
      <c r="C170" s="167" t="s">
        <v>1402</v>
      </c>
      <c r="D170" s="50"/>
      <c r="E170" s="115" t="s">
        <v>677</v>
      </c>
      <c r="F170" s="115" t="s">
        <v>1549</v>
      </c>
      <c r="G170" s="49" t="s">
        <v>1099</v>
      </c>
      <c r="H170" s="49" t="s">
        <v>247</v>
      </c>
      <c r="I170" s="115" t="s">
        <v>1445</v>
      </c>
      <c r="J170" s="90">
        <v>350000</v>
      </c>
    </row>
    <row r="171" spans="1:12" s="40" customFormat="1" ht="70" x14ac:dyDescent="0.15">
      <c r="A171" s="167" t="s">
        <v>1259</v>
      </c>
      <c r="B171" s="167" t="s">
        <v>1342</v>
      </c>
      <c r="C171" s="167" t="s">
        <v>1402</v>
      </c>
      <c r="D171" s="50"/>
      <c r="E171" s="115" t="s">
        <v>482</v>
      </c>
      <c r="F171" s="115" t="s">
        <v>1556</v>
      </c>
      <c r="G171" s="49" t="s">
        <v>1099</v>
      </c>
      <c r="H171" s="49" t="s">
        <v>1036</v>
      </c>
      <c r="I171" s="115" t="s">
        <v>1445</v>
      </c>
      <c r="J171" s="91">
        <v>350000</v>
      </c>
      <c r="K171" s="54"/>
      <c r="L171" s="54"/>
    </row>
    <row r="172" spans="1:12" s="40" customFormat="1" ht="70" x14ac:dyDescent="0.15">
      <c r="A172" s="167" t="s">
        <v>1259</v>
      </c>
      <c r="B172" s="167" t="s">
        <v>1342</v>
      </c>
      <c r="C172" s="167" t="s">
        <v>1402</v>
      </c>
      <c r="D172" s="50"/>
      <c r="E172" s="115" t="s">
        <v>846</v>
      </c>
      <c r="F172" s="115" t="s">
        <v>1518</v>
      </c>
      <c r="G172" s="49" t="s">
        <v>1099</v>
      </c>
      <c r="H172" s="49" t="s">
        <v>398</v>
      </c>
      <c r="I172" s="115" t="s">
        <v>1446</v>
      </c>
      <c r="J172" s="83">
        <v>300000</v>
      </c>
      <c r="K172" s="54"/>
      <c r="L172" s="54"/>
    </row>
    <row r="173" spans="1:12" s="40" customFormat="1" ht="70" x14ac:dyDescent="0.15">
      <c r="A173" s="167" t="s">
        <v>1259</v>
      </c>
      <c r="B173" s="167" t="s">
        <v>1342</v>
      </c>
      <c r="C173" s="167" t="s">
        <v>1402</v>
      </c>
      <c r="D173" s="50"/>
      <c r="E173" s="115" t="s">
        <v>850</v>
      </c>
      <c r="F173" s="115" t="s">
        <v>1518</v>
      </c>
      <c r="G173" s="49" t="s">
        <v>1099</v>
      </c>
      <c r="H173" s="49" t="s">
        <v>398</v>
      </c>
      <c r="I173" s="115" t="s">
        <v>1446</v>
      </c>
      <c r="J173" s="83">
        <v>300000</v>
      </c>
      <c r="K173" s="54"/>
      <c r="L173" s="54"/>
    </row>
    <row r="174" spans="1:12" s="40" customFormat="1" ht="70" x14ac:dyDescent="0.15">
      <c r="A174" s="167" t="s">
        <v>1259</v>
      </c>
      <c r="B174" s="167" t="s">
        <v>1342</v>
      </c>
      <c r="C174" s="167" t="s">
        <v>1402</v>
      </c>
      <c r="D174" s="50"/>
      <c r="E174" s="115" t="s">
        <v>853</v>
      </c>
      <c r="F174" s="115" t="s">
        <v>1518</v>
      </c>
      <c r="G174" s="49" t="s">
        <v>1099</v>
      </c>
      <c r="H174" s="49" t="s">
        <v>398</v>
      </c>
      <c r="I174" s="115" t="s">
        <v>1446</v>
      </c>
      <c r="J174" s="83">
        <v>300000</v>
      </c>
      <c r="K174" s="54"/>
      <c r="L174" s="54"/>
    </row>
    <row r="175" spans="1:12" s="40" customFormat="1" ht="70" x14ac:dyDescent="0.15">
      <c r="A175" s="167" t="s">
        <v>1259</v>
      </c>
      <c r="B175" s="167" t="s">
        <v>1342</v>
      </c>
      <c r="C175" s="167" t="s">
        <v>1402</v>
      </c>
      <c r="D175" s="50"/>
      <c r="E175" s="115" t="s">
        <v>855</v>
      </c>
      <c r="F175" s="115" t="s">
        <v>1518</v>
      </c>
      <c r="G175" s="49" t="s">
        <v>1099</v>
      </c>
      <c r="H175" s="49" t="s">
        <v>398</v>
      </c>
      <c r="I175" s="115" t="s">
        <v>1446</v>
      </c>
      <c r="J175" s="83">
        <v>300000</v>
      </c>
      <c r="K175" s="54"/>
      <c r="L175" s="54"/>
    </row>
    <row r="176" spans="1:12" s="40" customFormat="1" ht="70" x14ac:dyDescent="0.15">
      <c r="A176" s="167" t="s">
        <v>1259</v>
      </c>
      <c r="B176" s="167" t="s">
        <v>1342</v>
      </c>
      <c r="C176" s="167" t="s">
        <v>1402</v>
      </c>
      <c r="D176" s="50"/>
      <c r="E176" s="115" t="s">
        <v>856</v>
      </c>
      <c r="F176" s="115" t="s">
        <v>1518</v>
      </c>
      <c r="G176" s="49" t="s">
        <v>1099</v>
      </c>
      <c r="H176" s="49" t="s">
        <v>398</v>
      </c>
      <c r="I176" s="115" t="s">
        <v>1446</v>
      </c>
      <c r="J176" s="83">
        <v>300000</v>
      </c>
      <c r="K176" s="54"/>
      <c r="L176" s="54"/>
    </row>
    <row r="177" spans="1:12" s="40" customFormat="1" ht="70" x14ac:dyDescent="0.15">
      <c r="A177" s="167" t="s">
        <v>1259</v>
      </c>
      <c r="B177" s="167" t="s">
        <v>1342</v>
      </c>
      <c r="C177" s="167" t="s">
        <v>1402</v>
      </c>
      <c r="D177" s="50"/>
      <c r="E177" s="115" t="s">
        <v>861</v>
      </c>
      <c r="F177" s="115" t="s">
        <v>1518</v>
      </c>
      <c r="G177" s="49" t="s">
        <v>1099</v>
      </c>
      <c r="H177" s="49" t="s">
        <v>398</v>
      </c>
      <c r="I177" s="115" t="s">
        <v>1446</v>
      </c>
      <c r="J177" s="83">
        <v>300000</v>
      </c>
      <c r="K177" s="54"/>
      <c r="L177" s="54"/>
    </row>
    <row r="178" spans="1:12" s="40" customFormat="1" ht="70" x14ac:dyDescent="0.15">
      <c r="A178" s="167" t="s">
        <v>1259</v>
      </c>
      <c r="B178" s="167" t="s">
        <v>1342</v>
      </c>
      <c r="C178" s="167" t="s">
        <v>1402</v>
      </c>
      <c r="D178" s="50"/>
      <c r="E178" s="115" t="s">
        <v>864</v>
      </c>
      <c r="F178" s="115" t="s">
        <v>1518</v>
      </c>
      <c r="G178" s="49" t="s">
        <v>1099</v>
      </c>
      <c r="H178" s="49" t="s">
        <v>398</v>
      </c>
      <c r="I178" s="115" t="s">
        <v>1446</v>
      </c>
      <c r="J178" s="83">
        <v>300000</v>
      </c>
      <c r="K178" s="54"/>
      <c r="L178" s="54"/>
    </row>
    <row r="179" spans="1:12" s="40" customFormat="1" ht="70" x14ac:dyDescent="0.15">
      <c r="A179" s="167" t="s">
        <v>1259</v>
      </c>
      <c r="B179" s="167" t="s">
        <v>1342</v>
      </c>
      <c r="C179" s="167" t="s">
        <v>1402</v>
      </c>
      <c r="D179" s="50"/>
      <c r="E179" s="115" t="s">
        <v>800</v>
      </c>
      <c r="F179" s="115" t="s">
        <v>1518</v>
      </c>
      <c r="G179" s="49" t="s">
        <v>1099</v>
      </c>
      <c r="H179" s="49" t="s">
        <v>104</v>
      </c>
      <c r="I179" s="115" t="s">
        <v>1446</v>
      </c>
      <c r="J179" s="89">
        <v>300000</v>
      </c>
      <c r="K179" s="54"/>
      <c r="L179" s="54"/>
    </row>
    <row r="180" spans="1:12" s="40" customFormat="1" ht="70" x14ac:dyDescent="0.15">
      <c r="A180" s="167" t="s">
        <v>1259</v>
      </c>
      <c r="B180" s="167" t="s">
        <v>1342</v>
      </c>
      <c r="C180" s="167" t="s">
        <v>1402</v>
      </c>
      <c r="D180" s="50"/>
      <c r="E180" s="115" t="s">
        <v>491</v>
      </c>
      <c r="F180" s="115" t="s">
        <v>1605</v>
      </c>
      <c r="G180" s="49" t="s">
        <v>1099</v>
      </c>
      <c r="H180" s="49" t="s">
        <v>316</v>
      </c>
      <c r="I180" s="115" t="s">
        <v>1445</v>
      </c>
      <c r="J180" s="91">
        <v>300000</v>
      </c>
      <c r="K180" s="54"/>
      <c r="L180" s="54"/>
    </row>
    <row r="181" spans="1:12" s="40" customFormat="1" ht="70" x14ac:dyDescent="0.15">
      <c r="A181" s="167" t="s">
        <v>1259</v>
      </c>
      <c r="B181" s="167" t="s">
        <v>1342</v>
      </c>
      <c r="C181" s="167" t="s">
        <v>1402</v>
      </c>
      <c r="D181" s="50"/>
      <c r="E181" s="115" t="s">
        <v>492</v>
      </c>
      <c r="F181" s="115" t="s">
        <v>1614</v>
      </c>
      <c r="G181" s="49" t="s">
        <v>1099</v>
      </c>
      <c r="H181" s="49" t="s">
        <v>316</v>
      </c>
      <c r="I181" s="115" t="s">
        <v>1445</v>
      </c>
      <c r="J181" s="89">
        <v>300000</v>
      </c>
      <c r="K181" s="54"/>
      <c r="L181" s="54"/>
    </row>
    <row r="182" spans="1:12" s="40" customFormat="1" ht="70" x14ac:dyDescent="0.15">
      <c r="A182" s="167" t="s">
        <v>1259</v>
      </c>
      <c r="B182" s="167" t="s">
        <v>1342</v>
      </c>
      <c r="C182" s="167" t="s">
        <v>1402</v>
      </c>
      <c r="D182" s="50"/>
      <c r="E182" s="115" t="s">
        <v>493</v>
      </c>
      <c r="F182" s="115" t="s">
        <v>1549</v>
      </c>
      <c r="G182" s="49" t="s">
        <v>1101</v>
      </c>
      <c r="H182" s="49" t="s">
        <v>316</v>
      </c>
      <c r="I182" s="115" t="s">
        <v>1445</v>
      </c>
      <c r="J182" s="91">
        <v>260000</v>
      </c>
      <c r="K182" s="54"/>
      <c r="L182" s="54"/>
    </row>
    <row r="183" spans="1:12" s="40" customFormat="1" ht="70" x14ac:dyDescent="0.15">
      <c r="A183" s="167" t="s">
        <v>1259</v>
      </c>
      <c r="B183" s="167" t="s">
        <v>1342</v>
      </c>
      <c r="C183" s="167" t="s">
        <v>1402</v>
      </c>
      <c r="D183" s="50"/>
      <c r="E183" s="115" t="s">
        <v>494</v>
      </c>
      <c r="F183" s="115" t="s">
        <v>1549</v>
      </c>
      <c r="G183" s="49" t="s">
        <v>1101</v>
      </c>
      <c r="H183" s="49" t="s">
        <v>316</v>
      </c>
      <c r="I183" s="115" t="s">
        <v>1445</v>
      </c>
      <c r="J183" s="83">
        <v>260000</v>
      </c>
      <c r="K183" s="54"/>
      <c r="L183" s="54"/>
    </row>
    <row r="184" spans="1:12" s="40" customFormat="1" ht="70" x14ac:dyDescent="0.15">
      <c r="A184" s="167" t="s">
        <v>1259</v>
      </c>
      <c r="B184" s="167" t="s">
        <v>1342</v>
      </c>
      <c r="C184" s="167" t="s">
        <v>1402</v>
      </c>
      <c r="D184" s="50"/>
      <c r="E184" s="115" t="s">
        <v>577</v>
      </c>
      <c r="F184" s="115" t="s">
        <v>1554</v>
      </c>
      <c r="G184" s="49" t="s">
        <v>1101</v>
      </c>
      <c r="H184" s="49" t="s">
        <v>576</v>
      </c>
      <c r="I184" s="115" t="s">
        <v>1445</v>
      </c>
      <c r="J184" s="83">
        <v>260000</v>
      </c>
      <c r="K184" s="54"/>
      <c r="L184" s="54"/>
    </row>
    <row r="185" spans="1:12" s="40" customFormat="1" ht="70" x14ac:dyDescent="0.15">
      <c r="A185" s="167" t="s">
        <v>1259</v>
      </c>
      <c r="B185" s="167" t="s">
        <v>1342</v>
      </c>
      <c r="C185" s="167" t="s">
        <v>1402</v>
      </c>
      <c r="D185" s="50"/>
      <c r="E185" s="115" t="s">
        <v>578</v>
      </c>
      <c r="F185" s="115" t="s">
        <v>1549</v>
      </c>
      <c r="G185" s="49" t="s">
        <v>1101</v>
      </c>
      <c r="H185" s="49" t="s">
        <v>316</v>
      </c>
      <c r="I185" s="115" t="s">
        <v>1445</v>
      </c>
      <c r="J185" s="89">
        <v>260000</v>
      </c>
      <c r="K185" s="54"/>
      <c r="L185" s="54"/>
    </row>
    <row r="186" spans="1:12" s="40" customFormat="1" ht="70" x14ac:dyDescent="0.15">
      <c r="A186" s="167" t="s">
        <v>1259</v>
      </c>
      <c r="B186" s="167" t="s">
        <v>1342</v>
      </c>
      <c r="C186" s="167" t="s">
        <v>1402</v>
      </c>
      <c r="D186" s="50"/>
      <c r="E186" s="115" t="s">
        <v>1011</v>
      </c>
      <c r="F186" s="115" t="s">
        <v>1523</v>
      </c>
      <c r="G186" s="49" t="s">
        <v>1099</v>
      </c>
      <c r="H186" s="49" t="s">
        <v>1010</v>
      </c>
      <c r="I186" s="115" t="s">
        <v>1446</v>
      </c>
      <c r="J186" s="90">
        <v>550000</v>
      </c>
      <c r="K186" s="54"/>
      <c r="L186" s="54"/>
    </row>
    <row r="187" spans="1:12" s="40" customFormat="1" ht="70" x14ac:dyDescent="0.15">
      <c r="A187" s="167" t="s">
        <v>1259</v>
      </c>
      <c r="B187" s="167" t="s">
        <v>1342</v>
      </c>
      <c r="C187" s="167" t="s">
        <v>1403</v>
      </c>
      <c r="D187" s="50"/>
      <c r="E187" s="115" t="s">
        <v>928</v>
      </c>
      <c r="F187" s="115" t="s">
        <v>1518</v>
      </c>
      <c r="G187" s="49" t="s">
        <v>1102</v>
      </c>
      <c r="H187" s="49" t="s">
        <v>398</v>
      </c>
      <c r="I187" s="115" t="s">
        <v>1446</v>
      </c>
      <c r="J187" s="91">
        <v>250000</v>
      </c>
      <c r="K187" s="54"/>
      <c r="L187" s="54"/>
    </row>
    <row r="188" spans="1:12" s="40" customFormat="1" ht="70" x14ac:dyDescent="0.15">
      <c r="A188" s="167" t="s">
        <v>1259</v>
      </c>
      <c r="B188" s="167" t="s">
        <v>1342</v>
      </c>
      <c r="C188" s="167" t="s">
        <v>1403</v>
      </c>
      <c r="D188" s="50"/>
      <c r="E188" s="115" t="s">
        <v>933</v>
      </c>
      <c r="F188" s="115" t="s">
        <v>1598</v>
      </c>
      <c r="G188" s="49" t="s">
        <v>1102</v>
      </c>
      <c r="H188" s="49" t="s">
        <v>911</v>
      </c>
      <c r="I188" s="115" t="s">
        <v>1446</v>
      </c>
      <c r="J188" s="83">
        <v>300000</v>
      </c>
      <c r="K188" s="54"/>
      <c r="L188" s="54"/>
    </row>
    <row r="189" spans="1:12" s="40" customFormat="1" ht="70" x14ac:dyDescent="0.15">
      <c r="A189" s="167" t="s">
        <v>1259</v>
      </c>
      <c r="B189" s="167" t="s">
        <v>1342</v>
      </c>
      <c r="C189" s="167" t="s">
        <v>1403</v>
      </c>
      <c r="D189" s="50"/>
      <c r="E189" s="115" t="s">
        <v>932</v>
      </c>
      <c r="F189" s="115" t="s">
        <v>1518</v>
      </c>
      <c r="G189" s="49" t="s">
        <v>1102</v>
      </c>
      <c r="H189" s="49" t="s">
        <v>398</v>
      </c>
      <c r="I189" s="115" t="s">
        <v>1446</v>
      </c>
      <c r="J189" s="83">
        <v>250000</v>
      </c>
      <c r="K189" s="54"/>
      <c r="L189" s="54"/>
    </row>
    <row r="190" spans="1:12" s="40" customFormat="1" ht="70" x14ac:dyDescent="0.15">
      <c r="A190" s="167" t="s">
        <v>1259</v>
      </c>
      <c r="B190" s="167" t="s">
        <v>1342</v>
      </c>
      <c r="C190" s="167" t="s">
        <v>1403</v>
      </c>
      <c r="D190" s="50"/>
      <c r="E190" s="115" t="s">
        <v>1453</v>
      </c>
      <c r="F190" s="115" t="s">
        <v>1612</v>
      </c>
      <c r="G190" s="49" t="s">
        <v>1102</v>
      </c>
      <c r="H190" s="49" t="s">
        <v>942</v>
      </c>
      <c r="I190" s="115" t="s">
        <v>1446</v>
      </c>
      <c r="J190" s="83">
        <v>250000</v>
      </c>
      <c r="K190" s="54"/>
      <c r="L190" s="54"/>
    </row>
    <row r="191" spans="1:12" s="40" customFormat="1" ht="70" x14ac:dyDescent="0.15">
      <c r="A191" s="167" t="s">
        <v>1259</v>
      </c>
      <c r="B191" s="167" t="s">
        <v>1342</v>
      </c>
      <c r="C191" s="167" t="s">
        <v>1403</v>
      </c>
      <c r="D191" s="50"/>
      <c r="E191" s="115" t="s">
        <v>974</v>
      </c>
      <c r="F191" s="115" t="s">
        <v>1613</v>
      </c>
      <c r="G191" s="49" t="s">
        <v>1102</v>
      </c>
      <c r="H191" s="49" t="s">
        <v>979</v>
      </c>
      <c r="I191" s="115" t="s">
        <v>1446</v>
      </c>
      <c r="J191" s="89">
        <v>750000</v>
      </c>
      <c r="K191" s="54"/>
      <c r="L191" s="54"/>
    </row>
    <row r="192" spans="1:12" s="40" customFormat="1" ht="56" x14ac:dyDescent="0.15">
      <c r="A192" s="167" t="s">
        <v>1259</v>
      </c>
      <c r="B192" s="167" t="s">
        <v>1344</v>
      </c>
      <c r="C192" s="167" t="s">
        <v>1407</v>
      </c>
      <c r="D192" s="50"/>
      <c r="E192" s="115" t="s">
        <v>524</v>
      </c>
      <c r="F192" s="115" t="s">
        <v>1526</v>
      </c>
      <c r="G192" s="49" t="s">
        <v>1101</v>
      </c>
      <c r="H192" s="49" t="s">
        <v>316</v>
      </c>
      <c r="I192" s="115" t="s">
        <v>1446</v>
      </c>
      <c r="J192" s="91">
        <v>450000</v>
      </c>
      <c r="K192" s="54"/>
      <c r="L192" s="54"/>
    </row>
    <row r="193" spans="1:12" s="40" customFormat="1" ht="56" x14ac:dyDescent="0.15">
      <c r="A193" s="167" t="s">
        <v>1259</v>
      </c>
      <c r="B193" s="167" t="s">
        <v>1344</v>
      </c>
      <c r="C193" s="167" t="s">
        <v>1407</v>
      </c>
      <c r="D193" s="50"/>
      <c r="E193" s="115" t="s">
        <v>529</v>
      </c>
      <c r="F193" s="115" t="s">
        <v>1526</v>
      </c>
      <c r="G193" s="49" t="s">
        <v>1101</v>
      </c>
      <c r="H193" s="49" t="s">
        <v>316</v>
      </c>
      <c r="I193" s="115" t="s">
        <v>1446</v>
      </c>
      <c r="J193" s="83">
        <v>450000</v>
      </c>
      <c r="K193" s="54"/>
      <c r="L193" s="54"/>
    </row>
    <row r="194" spans="1:12" s="40" customFormat="1" ht="56" x14ac:dyDescent="0.15">
      <c r="A194" s="167" t="s">
        <v>1259</v>
      </c>
      <c r="B194" s="167" t="s">
        <v>1344</v>
      </c>
      <c r="C194" s="167" t="s">
        <v>1407</v>
      </c>
      <c r="D194" s="50"/>
      <c r="E194" s="115" t="s">
        <v>554</v>
      </c>
      <c r="F194" s="115" t="s">
        <v>1652</v>
      </c>
      <c r="G194" s="49" t="s">
        <v>1101</v>
      </c>
      <c r="H194" s="49" t="s">
        <v>316</v>
      </c>
      <c r="I194" s="115" t="s">
        <v>1446</v>
      </c>
      <c r="J194" s="89">
        <v>450000</v>
      </c>
      <c r="K194" s="54"/>
      <c r="L194" s="54"/>
    </row>
    <row r="195" spans="1:12" s="40" customFormat="1" ht="56" x14ac:dyDescent="0.15">
      <c r="A195" s="167" t="s">
        <v>1259</v>
      </c>
      <c r="B195" s="167" t="s">
        <v>1344</v>
      </c>
      <c r="C195" s="167" t="s">
        <v>1407</v>
      </c>
      <c r="D195" s="50"/>
      <c r="E195" s="115" t="s">
        <v>831</v>
      </c>
      <c r="F195" s="115" t="s">
        <v>1523</v>
      </c>
      <c r="G195" s="49" t="s">
        <v>1099</v>
      </c>
      <c r="H195" s="49" t="s">
        <v>826</v>
      </c>
      <c r="I195" s="115" t="s">
        <v>1446</v>
      </c>
      <c r="J195" s="91">
        <v>550000</v>
      </c>
      <c r="K195" s="54"/>
      <c r="L195" s="54"/>
    </row>
    <row r="196" spans="1:12" s="40" customFormat="1" ht="56" x14ac:dyDescent="0.15">
      <c r="A196" s="167" t="s">
        <v>1259</v>
      </c>
      <c r="B196" s="167" t="s">
        <v>1344</v>
      </c>
      <c r="C196" s="167" t="s">
        <v>1407</v>
      </c>
      <c r="D196" s="50"/>
      <c r="E196" s="115" t="s">
        <v>1000</v>
      </c>
      <c r="F196" s="115" t="s">
        <v>1523</v>
      </c>
      <c r="G196" s="49" t="s">
        <v>1099</v>
      </c>
      <c r="H196" s="49" t="s">
        <v>1003</v>
      </c>
      <c r="I196" s="115" t="s">
        <v>1446</v>
      </c>
      <c r="J196" s="83">
        <v>550000</v>
      </c>
      <c r="K196" s="54"/>
      <c r="L196" s="54"/>
    </row>
    <row r="197" spans="1:12" s="40" customFormat="1" ht="56" x14ac:dyDescent="0.15">
      <c r="A197" s="167" t="s">
        <v>1259</v>
      </c>
      <c r="B197" s="167" t="s">
        <v>1344</v>
      </c>
      <c r="C197" s="167" t="s">
        <v>1407</v>
      </c>
      <c r="D197" s="50"/>
      <c r="E197" s="115" t="s">
        <v>1562</v>
      </c>
      <c r="F197" s="115" t="s">
        <v>1523</v>
      </c>
      <c r="G197" s="49" t="s">
        <v>1099</v>
      </c>
      <c r="H197" s="49" t="s">
        <v>1003</v>
      </c>
      <c r="I197" s="115" t="s">
        <v>1446</v>
      </c>
      <c r="J197" s="83">
        <v>500000</v>
      </c>
      <c r="K197" s="54"/>
      <c r="L197" s="54"/>
    </row>
    <row r="198" spans="1:12" s="40" customFormat="1" ht="56" x14ac:dyDescent="0.15">
      <c r="A198" s="167" t="s">
        <v>1259</v>
      </c>
      <c r="B198" s="167" t="s">
        <v>1344</v>
      </c>
      <c r="C198" s="167" t="s">
        <v>1407</v>
      </c>
      <c r="D198" s="50"/>
      <c r="E198" s="115" t="s">
        <v>502</v>
      </c>
      <c r="F198" s="115" t="s">
        <v>1523</v>
      </c>
      <c r="G198" s="49" t="s">
        <v>1099</v>
      </c>
      <c r="H198" s="49" t="s">
        <v>316</v>
      </c>
      <c r="I198" s="115" t="s">
        <v>1446</v>
      </c>
      <c r="J198" s="89">
        <v>500000</v>
      </c>
      <c r="K198" s="54"/>
      <c r="L198" s="54"/>
    </row>
    <row r="199" spans="1:12" s="40" customFormat="1" ht="56" x14ac:dyDescent="0.15">
      <c r="A199" s="167" t="s">
        <v>1260</v>
      </c>
      <c r="B199" s="167" t="s">
        <v>1346</v>
      </c>
      <c r="C199" s="167" t="s">
        <v>1589</v>
      </c>
      <c r="D199" s="114"/>
      <c r="E199" s="115" t="s">
        <v>1421</v>
      </c>
      <c r="F199" s="115" t="s">
        <v>1518</v>
      </c>
      <c r="G199" s="49" t="s">
        <v>1096</v>
      </c>
      <c r="H199" s="49" t="s">
        <v>242</v>
      </c>
      <c r="I199" s="115" t="s">
        <v>1446</v>
      </c>
      <c r="J199" s="91">
        <v>250000</v>
      </c>
      <c r="K199" s="54"/>
      <c r="L199" s="54"/>
    </row>
    <row r="200" spans="1:12" s="40" customFormat="1" ht="56" x14ac:dyDescent="0.15">
      <c r="A200" s="167" t="s">
        <v>1260</v>
      </c>
      <c r="B200" s="167" t="s">
        <v>1347</v>
      </c>
      <c r="C200" s="167" t="s">
        <v>1409</v>
      </c>
      <c r="D200" s="52"/>
      <c r="E200" s="115" t="s">
        <v>812</v>
      </c>
      <c r="F200" s="115" t="s">
        <v>1610</v>
      </c>
      <c r="G200" s="49" t="s">
        <v>1096</v>
      </c>
      <c r="H200" s="49" t="s">
        <v>242</v>
      </c>
      <c r="I200" s="115" t="s">
        <v>1446</v>
      </c>
      <c r="J200" s="83">
        <v>250000</v>
      </c>
      <c r="K200" s="54"/>
      <c r="L200" s="54"/>
    </row>
    <row r="201" spans="1:12" s="40" customFormat="1" ht="56" x14ac:dyDescent="0.15">
      <c r="A201" s="167" t="s">
        <v>1260</v>
      </c>
      <c r="B201" s="167" t="s">
        <v>1347</v>
      </c>
      <c r="C201" s="167" t="s">
        <v>1409</v>
      </c>
      <c r="D201" s="52"/>
      <c r="E201" s="115" t="s">
        <v>813</v>
      </c>
      <c r="F201" s="115" t="s">
        <v>1611</v>
      </c>
      <c r="G201" s="49" t="s">
        <v>1096</v>
      </c>
      <c r="H201" s="49" t="s">
        <v>242</v>
      </c>
      <c r="I201" s="115" t="s">
        <v>1446</v>
      </c>
      <c r="J201" s="83">
        <v>250000</v>
      </c>
      <c r="K201" s="54"/>
      <c r="L201" s="54"/>
    </row>
    <row r="202" spans="1:12" s="40" customFormat="1" ht="56" x14ac:dyDescent="0.15">
      <c r="A202" s="167" t="s">
        <v>1260</v>
      </c>
      <c r="B202" s="167" t="s">
        <v>1347</v>
      </c>
      <c r="C202" s="167" t="s">
        <v>1409</v>
      </c>
      <c r="D202" s="52"/>
      <c r="E202" s="115" t="s">
        <v>814</v>
      </c>
      <c r="F202" s="115" t="s">
        <v>1531</v>
      </c>
      <c r="G202" s="49" t="s">
        <v>1096</v>
      </c>
      <c r="H202" s="49" t="s">
        <v>242</v>
      </c>
      <c r="I202" s="115" t="s">
        <v>1446</v>
      </c>
      <c r="J202" s="83">
        <v>250000</v>
      </c>
      <c r="K202" s="54"/>
      <c r="L202" s="54"/>
    </row>
    <row r="203" spans="1:12" s="40" customFormat="1" ht="56" x14ac:dyDescent="0.15">
      <c r="A203" s="167" t="s">
        <v>1260</v>
      </c>
      <c r="B203" s="167" t="s">
        <v>1347</v>
      </c>
      <c r="C203" s="167" t="s">
        <v>1409</v>
      </c>
      <c r="D203" s="52"/>
      <c r="E203" s="115" t="s">
        <v>815</v>
      </c>
      <c r="F203" s="115" t="s">
        <v>1530</v>
      </c>
      <c r="G203" s="49" t="s">
        <v>1096</v>
      </c>
      <c r="H203" s="49" t="s">
        <v>242</v>
      </c>
      <c r="I203" s="115" t="s">
        <v>1446</v>
      </c>
      <c r="J203" s="89">
        <v>300000</v>
      </c>
      <c r="K203" s="54"/>
      <c r="L203" s="54"/>
    </row>
    <row r="204" spans="1:12" s="40" customFormat="1" ht="56" x14ac:dyDescent="0.15">
      <c r="A204" s="167" t="s">
        <v>1260</v>
      </c>
      <c r="B204" s="167" t="s">
        <v>1347</v>
      </c>
      <c r="C204" s="167" t="s">
        <v>1409</v>
      </c>
      <c r="D204" s="52"/>
      <c r="E204" s="115" t="s">
        <v>714</v>
      </c>
      <c r="F204" s="115" t="s">
        <v>1529</v>
      </c>
      <c r="G204" s="49" t="s">
        <v>1096</v>
      </c>
      <c r="H204" s="49" t="s">
        <v>343</v>
      </c>
      <c r="I204" s="115" t="s">
        <v>1445</v>
      </c>
      <c r="J204" s="91">
        <v>250000</v>
      </c>
      <c r="K204" s="54"/>
      <c r="L204" s="54"/>
    </row>
    <row r="205" spans="1:12" s="40" customFormat="1" ht="56" x14ac:dyDescent="0.15">
      <c r="A205" s="167" t="s">
        <v>1260</v>
      </c>
      <c r="B205" s="167" t="s">
        <v>1347</v>
      </c>
      <c r="C205" s="167" t="s">
        <v>1409</v>
      </c>
      <c r="D205" s="52"/>
      <c r="E205" s="115" t="s">
        <v>720</v>
      </c>
      <c r="F205" s="115" t="s">
        <v>1597</v>
      </c>
      <c r="G205" s="49" t="s">
        <v>1096</v>
      </c>
      <c r="H205" s="49" t="s">
        <v>343</v>
      </c>
      <c r="I205" s="115" t="s">
        <v>1446</v>
      </c>
      <c r="J205" s="83">
        <v>250000</v>
      </c>
      <c r="K205" s="54"/>
      <c r="L205" s="54"/>
    </row>
    <row r="206" spans="1:12" s="40" customFormat="1" ht="56" x14ac:dyDescent="0.15">
      <c r="A206" s="167" t="s">
        <v>1260</v>
      </c>
      <c r="B206" s="167" t="s">
        <v>1347</v>
      </c>
      <c r="C206" s="167" t="s">
        <v>1409</v>
      </c>
      <c r="D206" s="52"/>
      <c r="E206" s="115" t="s">
        <v>718</v>
      </c>
      <c r="F206" s="115" t="s">
        <v>1607</v>
      </c>
      <c r="G206" s="49" t="s">
        <v>1096</v>
      </c>
      <c r="H206" s="49" t="s">
        <v>343</v>
      </c>
      <c r="I206" s="115" t="s">
        <v>1446</v>
      </c>
      <c r="J206" s="83">
        <v>250000</v>
      </c>
      <c r="K206" s="54"/>
      <c r="L206" s="54"/>
    </row>
    <row r="207" spans="1:12" s="40" customFormat="1" ht="56" x14ac:dyDescent="0.15">
      <c r="A207" s="167" t="s">
        <v>1260</v>
      </c>
      <c r="B207" s="167" t="s">
        <v>1347</v>
      </c>
      <c r="C207" s="167" t="s">
        <v>1409</v>
      </c>
      <c r="D207" s="52"/>
      <c r="E207" s="115" t="s">
        <v>717</v>
      </c>
      <c r="F207" s="115" t="s">
        <v>1608</v>
      </c>
      <c r="G207" s="49" t="s">
        <v>1096</v>
      </c>
      <c r="H207" s="49" t="s">
        <v>343</v>
      </c>
      <c r="I207" s="115" t="s">
        <v>1446</v>
      </c>
      <c r="J207" s="83">
        <v>250000</v>
      </c>
      <c r="K207" s="54"/>
      <c r="L207" s="54"/>
    </row>
    <row r="208" spans="1:12" s="40" customFormat="1" ht="56" x14ac:dyDescent="0.15">
      <c r="A208" s="167" t="s">
        <v>1260</v>
      </c>
      <c r="B208" s="167" t="s">
        <v>1347</v>
      </c>
      <c r="C208" s="167" t="s">
        <v>1409</v>
      </c>
      <c r="D208" s="52"/>
      <c r="E208" s="115" t="s">
        <v>719</v>
      </c>
      <c r="F208" s="115" t="s">
        <v>1609</v>
      </c>
      <c r="G208" s="49" t="s">
        <v>1096</v>
      </c>
      <c r="H208" s="49" t="s">
        <v>343</v>
      </c>
      <c r="I208" s="115" t="s">
        <v>1446</v>
      </c>
      <c r="J208" s="89">
        <v>250000</v>
      </c>
      <c r="K208" s="54"/>
      <c r="L208" s="54"/>
    </row>
    <row r="209" spans="1:12" s="40" customFormat="1" ht="84" x14ac:dyDescent="0.2">
      <c r="A209" s="153" t="s">
        <v>1261</v>
      </c>
      <c r="B209" s="153" t="s">
        <v>1348</v>
      </c>
      <c r="C209" s="167" t="s">
        <v>1591</v>
      </c>
      <c r="D209" s="92"/>
      <c r="E209" s="112" t="s">
        <v>1420</v>
      </c>
      <c r="F209" s="112" t="s">
        <v>1525</v>
      </c>
      <c r="G209" s="49" t="s">
        <v>417</v>
      </c>
      <c r="H209" s="49" t="s">
        <v>161</v>
      </c>
      <c r="I209" s="115" t="s">
        <v>1446</v>
      </c>
      <c r="J209" s="91">
        <v>25000</v>
      </c>
    </row>
    <row r="210" spans="1:12" x14ac:dyDescent="0.2">
      <c r="F210" s="37"/>
      <c r="G210" s="44"/>
      <c r="I210" s="37"/>
      <c r="K210" s="45"/>
      <c r="L210" s="45"/>
    </row>
    <row r="211" spans="1:12" x14ac:dyDescent="0.2">
      <c r="F211" s="37"/>
      <c r="G211" s="44"/>
      <c r="I211" s="37"/>
      <c r="K211" s="45"/>
      <c r="L211" s="45"/>
    </row>
    <row r="212" spans="1:12" x14ac:dyDescent="0.2">
      <c r="F212" s="37"/>
      <c r="G212" s="44"/>
      <c r="I212" s="37"/>
      <c r="K212" s="45"/>
      <c r="L212" s="45"/>
    </row>
    <row r="213" spans="1:12" x14ac:dyDescent="0.2">
      <c r="G213" s="44"/>
      <c r="I213" s="37"/>
      <c r="K213" s="45"/>
      <c r="L213" s="45"/>
    </row>
    <row r="214" spans="1:12" x14ac:dyDescent="0.2">
      <c r="G214" s="44"/>
      <c r="I214" s="37"/>
      <c r="K214" s="45"/>
      <c r="L214" s="45"/>
    </row>
    <row r="215" spans="1:12" x14ac:dyDescent="0.2">
      <c r="G215" s="44"/>
      <c r="I215" s="37"/>
      <c r="K215" s="45"/>
      <c r="L215" s="45"/>
    </row>
    <row r="216" spans="1:12" x14ac:dyDescent="0.2">
      <c r="G216" s="44"/>
      <c r="I216" s="37"/>
      <c r="K216" s="45"/>
      <c r="L216" s="45"/>
    </row>
    <row r="217" spans="1:12" x14ac:dyDescent="0.2">
      <c r="G217" s="44"/>
      <c r="I217" s="37"/>
      <c r="K217" s="45"/>
      <c r="L217" s="45"/>
    </row>
    <row r="218" spans="1:12" x14ac:dyDescent="0.2">
      <c r="G218" s="44"/>
      <c r="I218" s="37"/>
      <c r="K218" s="45"/>
      <c r="L218" s="45"/>
    </row>
    <row r="219" spans="1:12" x14ac:dyDescent="0.2">
      <c r="A219" s="45"/>
      <c r="B219" s="45"/>
      <c r="C219" s="45"/>
      <c r="G219" s="44"/>
      <c r="I219" s="37"/>
      <c r="K219" s="45"/>
      <c r="L219" s="45"/>
    </row>
    <row r="220" spans="1:12" x14ac:dyDescent="0.2">
      <c r="A220" s="45"/>
      <c r="B220" s="45"/>
      <c r="C220" s="45"/>
      <c r="D220" s="45"/>
      <c r="G220" s="44"/>
      <c r="I220" s="37"/>
      <c r="K220" s="45"/>
      <c r="L220" s="45"/>
    </row>
    <row r="221" spans="1:12" x14ac:dyDescent="0.2">
      <c r="A221" s="45"/>
      <c r="B221" s="45"/>
      <c r="C221" s="45"/>
      <c r="D221" s="45"/>
      <c r="G221" s="44"/>
      <c r="I221" s="37"/>
      <c r="K221" s="45"/>
      <c r="L221" s="45"/>
    </row>
    <row r="222" spans="1:12" x14ac:dyDescent="0.2">
      <c r="A222" s="45"/>
      <c r="B222" s="45"/>
      <c r="C222" s="45"/>
      <c r="D222" s="45"/>
      <c r="G222" s="44"/>
      <c r="I222" s="37"/>
      <c r="K222" s="45"/>
      <c r="L222" s="45"/>
    </row>
    <row r="223" spans="1:12" x14ac:dyDescent="0.2">
      <c r="A223" s="45"/>
      <c r="B223" s="45"/>
      <c r="C223" s="45"/>
      <c r="D223" s="45"/>
      <c r="G223" s="44"/>
      <c r="I223" s="37"/>
      <c r="K223" s="45"/>
      <c r="L223" s="45"/>
    </row>
    <row r="224" spans="1:12" x14ac:dyDescent="0.2">
      <c r="A224" s="45"/>
      <c r="B224" s="45"/>
      <c r="C224" s="45"/>
      <c r="D224" s="45"/>
      <c r="G224" s="44"/>
      <c r="I224" s="37"/>
      <c r="K224" s="45"/>
      <c r="L224" s="45"/>
    </row>
    <row r="225" spans="1:12" x14ac:dyDescent="0.2">
      <c r="A225" s="45"/>
      <c r="B225" s="45"/>
      <c r="C225" s="45"/>
      <c r="D225" s="45"/>
      <c r="G225" s="44"/>
      <c r="I225" s="37"/>
      <c r="K225" s="45"/>
      <c r="L225" s="45"/>
    </row>
    <row r="226" spans="1:12" x14ac:dyDescent="0.2">
      <c r="A226" s="45"/>
      <c r="B226" s="45"/>
      <c r="C226" s="45"/>
      <c r="D226" s="45"/>
      <c r="G226" s="44"/>
      <c r="I226" s="37"/>
      <c r="K226" s="45"/>
      <c r="L226" s="45"/>
    </row>
    <row r="227" spans="1:12" x14ac:dyDescent="0.2">
      <c r="A227" s="45"/>
      <c r="B227" s="45"/>
      <c r="C227" s="45"/>
      <c r="D227" s="45"/>
      <c r="G227" s="44"/>
      <c r="I227" s="37"/>
      <c r="K227" s="45"/>
      <c r="L227" s="45"/>
    </row>
    <row r="228" spans="1:12" x14ac:dyDescent="0.2">
      <c r="A228" s="45"/>
      <c r="B228" s="45"/>
      <c r="C228" s="45"/>
      <c r="D228" s="45"/>
      <c r="G228" s="44"/>
      <c r="I228" s="37"/>
      <c r="K228" s="45"/>
      <c r="L228" s="45"/>
    </row>
    <row r="229" spans="1:12" x14ac:dyDescent="0.2">
      <c r="A229" s="45"/>
      <c r="B229" s="45"/>
      <c r="C229" s="45"/>
      <c r="D229" s="45"/>
      <c r="G229" s="44"/>
      <c r="I229" s="37"/>
      <c r="K229" s="45"/>
      <c r="L229" s="45"/>
    </row>
    <row r="230" spans="1:12" x14ac:dyDescent="0.2">
      <c r="A230" s="45"/>
      <c r="B230" s="45"/>
      <c r="C230" s="45"/>
      <c r="D230" s="45"/>
      <c r="G230" s="44"/>
      <c r="I230" s="37"/>
      <c r="K230" s="45"/>
      <c r="L230" s="45"/>
    </row>
    <row r="231" spans="1:12" x14ac:dyDescent="0.2">
      <c r="A231" s="45"/>
      <c r="B231" s="45"/>
      <c r="C231" s="45"/>
      <c r="D231" s="45"/>
      <c r="G231" s="44"/>
      <c r="I231" s="37"/>
      <c r="K231" s="45"/>
      <c r="L231" s="45"/>
    </row>
    <row r="232" spans="1:12" x14ac:dyDescent="0.2">
      <c r="A232" s="45"/>
      <c r="B232" s="45"/>
      <c r="C232" s="45"/>
      <c r="D232" s="45"/>
      <c r="G232" s="44"/>
      <c r="I232" s="37"/>
      <c r="K232" s="45"/>
      <c r="L232" s="45"/>
    </row>
    <row r="233" spans="1:12" x14ac:dyDescent="0.2">
      <c r="A233" s="45"/>
      <c r="B233" s="45"/>
      <c r="C233" s="45"/>
      <c r="D233" s="45"/>
      <c r="G233" s="44"/>
      <c r="I233" s="37"/>
      <c r="K233" s="45"/>
      <c r="L233" s="45"/>
    </row>
    <row r="234" spans="1:12" x14ac:dyDescent="0.2">
      <c r="A234" s="45"/>
      <c r="B234" s="45"/>
      <c r="C234" s="45"/>
      <c r="D234" s="45"/>
      <c r="G234" s="44"/>
      <c r="I234" s="37"/>
      <c r="K234" s="45"/>
      <c r="L234" s="45"/>
    </row>
    <row r="235" spans="1:12" x14ac:dyDescent="0.2">
      <c r="A235" s="45"/>
      <c r="B235" s="45"/>
      <c r="C235" s="45"/>
      <c r="D235" s="45"/>
      <c r="G235" s="44"/>
      <c r="I235" s="37"/>
      <c r="K235" s="45"/>
      <c r="L235" s="45"/>
    </row>
    <row r="236" spans="1:12" x14ac:dyDescent="0.2">
      <c r="A236" s="45"/>
      <c r="B236" s="45"/>
      <c r="C236" s="45"/>
      <c r="D236" s="45"/>
      <c r="G236" s="44"/>
      <c r="I236" s="37"/>
      <c r="J236" s="85"/>
      <c r="K236" s="45"/>
      <c r="L236" s="45"/>
    </row>
    <row r="237" spans="1:12" x14ac:dyDescent="0.2">
      <c r="A237" s="45"/>
      <c r="B237" s="45"/>
      <c r="C237" s="45"/>
      <c r="D237" s="45"/>
      <c r="G237" s="44"/>
      <c r="I237" s="37"/>
      <c r="J237" s="85"/>
      <c r="K237" s="45"/>
      <c r="L237" s="45"/>
    </row>
    <row r="238" spans="1:12" x14ac:dyDescent="0.2">
      <c r="A238" s="45"/>
      <c r="B238" s="45"/>
      <c r="C238" s="45"/>
      <c r="D238" s="45"/>
      <c r="G238" s="44"/>
      <c r="I238" s="37"/>
      <c r="J238" s="85"/>
      <c r="K238" s="45"/>
      <c r="L238" s="45"/>
    </row>
    <row r="239" spans="1:12" x14ac:dyDescent="0.2">
      <c r="A239" s="45"/>
      <c r="B239" s="45"/>
      <c r="C239" s="45"/>
      <c r="D239" s="45"/>
      <c r="G239" s="44"/>
      <c r="I239" s="37"/>
      <c r="J239" s="85"/>
      <c r="K239" s="45"/>
      <c r="L239" s="45"/>
    </row>
    <row r="240" spans="1:12" x14ac:dyDescent="0.2">
      <c r="A240" s="45"/>
      <c r="B240" s="45"/>
      <c r="C240" s="45"/>
      <c r="D240" s="45"/>
      <c r="G240" s="44"/>
      <c r="I240" s="37"/>
      <c r="J240" s="85"/>
      <c r="K240" s="45"/>
      <c r="L240" s="45"/>
    </row>
    <row r="241" spans="1:12" x14ac:dyDescent="0.2">
      <c r="A241" s="45"/>
      <c r="B241" s="45"/>
      <c r="C241" s="45"/>
      <c r="D241" s="45"/>
      <c r="G241" s="44"/>
      <c r="I241" s="37"/>
      <c r="J241" s="85"/>
      <c r="K241" s="45"/>
      <c r="L241" s="45"/>
    </row>
    <row r="242" spans="1:12" x14ac:dyDescent="0.2">
      <c r="A242" s="45"/>
      <c r="B242" s="45"/>
      <c r="C242" s="45"/>
      <c r="D242" s="45"/>
      <c r="G242" s="44"/>
      <c r="I242" s="37"/>
      <c r="J242" s="85"/>
      <c r="K242" s="45"/>
      <c r="L242" s="45"/>
    </row>
    <row r="243" spans="1:12" x14ac:dyDescent="0.2">
      <c r="A243" s="45"/>
      <c r="B243" s="45"/>
      <c r="C243" s="45"/>
      <c r="D243" s="45"/>
      <c r="G243" s="44"/>
      <c r="I243" s="37"/>
      <c r="J243" s="85"/>
      <c r="K243" s="45"/>
      <c r="L243" s="45"/>
    </row>
    <row r="244" spans="1:12" x14ac:dyDescent="0.2">
      <c r="A244" s="45"/>
      <c r="B244" s="45"/>
      <c r="C244" s="45"/>
      <c r="D244" s="45"/>
      <c r="G244" s="44"/>
      <c r="I244" s="37"/>
      <c r="J244" s="85"/>
      <c r="K244" s="45"/>
      <c r="L244" s="45"/>
    </row>
    <row r="245" spans="1:12" x14ac:dyDescent="0.2">
      <c r="A245" s="45"/>
      <c r="B245" s="45"/>
      <c r="C245" s="45"/>
      <c r="D245" s="45"/>
      <c r="G245" s="44"/>
      <c r="I245" s="37"/>
      <c r="J245" s="85"/>
      <c r="K245" s="45"/>
      <c r="L245" s="45"/>
    </row>
    <row r="246" spans="1:12" x14ac:dyDescent="0.2">
      <c r="A246" s="45"/>
      <c r="B246" s="45"/>
      <c r="C246" s="45"/>
      <c r="D246" s="45"/>
      <c r="G246" s="44"/>
      <c r="I246" s="37"/>
      <c r="J246" s="85"/>
      <c r="K246" s="45"/>
      <c r="L246" s="45"/>
    </row>
    <row r="247" spans="1:12" x14ac:dyDescent="0.2">
      <c r="A247" s="45"/>
      <c r="B247" s="45"/>
      <c r="C247" s="45"/>
      <c r="D247" s="45"/>
      <c r="G247" s="44"/>
      <c r="I247" s="37"/>
      <c r="J247" s="85"/>
      <c r="K247" s="45"/>
      <c r="L247" s="45"/>
    </row>
    <row r="248" spans="1:12" x14ac:dyDescent="0.2">
      <c r="A248" s="45"/>
      <c r="B248" s="45"/>
      <c r="C248" s="45"/>
      <c r="D248" s="45"/>
      <c r="G248" s="44"/>
      <c r="I248" s="37"/>
      <c r="J248" s="85"/>
      <c r="K248" s="45"/>
      <c r="L248" s="45"/>
    </row>
    <row r="249" spans="1:12" x14ac:dyDescent="0.2">
      <c r="A249" s="45"/>
      <c r="B249" s="45"/>
      <c r="C249" s="45"/>
      <c r="D249" s="45"/>
      <c r="G249" s="44"/>
      <c r="I249" s="37"/>
      <c r="J249" s="85"/>
      <c r="K249" s="45"/>
      <c r="L249" s="45"/>
    </row>
    <row r="250" spans="1:12" x14ac:dyDescent="0.2">
      <c r="A250" s="45"/>
      <c r="B250" s="45"/>
      <c r="C250" s="45"/>
      <c r="D250" s="45"/>
      <c r="G250" s="44"/>
      <c r="I250" s="37"/>
      <c r="J250" s="85"/>
      <c r="K250" s="45"/>
      <c r="L250" s="45"/>
    </row>
    <row r="251" spans="1:12" x14ac:dyDescent="0.2">
      <c r="A251" s="45"/>
      <c r="B251" s="45"/>
      <c r="C251" s="45"/>
      <c r="D251" s="45"/>
      <c r="G251" s="44"/>
      <c r="I251" s="37"/>
      <c r="J251" s="85"/>
      <c r="K251" s="45"/>
      <c r="L251" s="45"/>
    </row>
    <row r="252" spans="1:12" x14ac:dyDescent="0.2">
      <c r="A252" s="45"/>
      <c r="B252" s="45"/>
      <c r="C252" s="45"/>
      <c r="D252" s="45"/>
      <c r="G252" s="44"/>
      <c r="I252" s="37"/>
      <c r="J252" s="85"/>
      <c r="K252" s="45"/>
      <c r="L252" s="45"/>
    </row>
    <row r="253" spans="1:12" x14ac:dyDescent="0.2">
      <c r="A253" s="45"/>
      <c r="B253" s="45"/>
      <c r="C253" s="45"/>
      <c r="D253" s="45"/>
      <c r="G253" s="44"/>
      <c r="I253" s="37"/>
      <c r="J253" s="85"/>
      <c r="K253" s="45"/>
      <c r="L253" s="45"/>
    </row>
    <row r="254" spans="1:12" x14ac:dyDescent="0.2">
      <c r="A254" s="45"/>
      <c r="B254" s="45"/>
      <c r="C254" s="45"/>
      <c r="D254" s="45"/>
      <c r="G254" s="44"/>
      <c r="I254" s="37"/>
      <c r="J254" s="85"/>
      <c r="K254" s="45"/>
      <c r="L254" s="45"/>
    </row>
    <row r="255" spans="1:12" x14ac:dyDescent="0.2">
      <c r="A255" s="45"/>
      <c r="B255" s="45"/>
      <c r="C255" s="45"/>
      <c r="D255" s="45"/>
      <c r="G255" s="44"/>
      <c r="I255" s="37"/>
      <c r="J255" s="85"/>
      <c r="K255" s="45"/>
      <c r="L255" s="45"/>
    </row>
    <row r="256" spans="1:12" x14ac:dyDescent="0.2">
      <c r="A256" s="45"/>
      <c r="B256" s="45"/>
      <c r="C256" s="45"/>
      <c r="D256" s="45"/>
      <c r="G256" s="44"/>
      <c r="I256" s="37"/>
      <c r="J256" s="85"/>
      <c r="K256" s="45"/>
      <c r="L256" s="45"/>
    </row>
    <row r="257" spans="1:12" x14ac:dyDescent="0.2">
      <c r="A257" s="45"/>
      <c r="B257" s="45"/>
      <c r="C257" s="45"/>
      <c r="D257" s="45"/>
      <c r="G257" s="44"/>
      <c r="I257" s="37"/>
      <c r="J257" s="85"/>
      <c r="K257" s="45"/>
      <c r="L257" s="45"/>
    </row>
    <row r="258" spans="1:12" x14ac:dyDescent="0.2">
      <c r="A258" s="45"/>
      <c r="B258" s="45"/>
      <c r="C258" s="45"/>
      <c r="D258" s="45"/>
      <c r="G258" s="44"/>
      <c r="J258" s="85"/>
      <c r="K258" s="45"/>
      <c r="L258" s="45"/>
    </row>
    <row r="259" spans="1:12" x14ac:dyDescent="0.2">
      <c r="A259" s="45"/>
      <c r="B259" s="45"/>
      <c r="C259" s="45"/>
      <c r="D259" s="45"/>
      <c r="G259" s="44"/>
      <c r="J259" s="85"/>
      <c r="K259" s="45"/>
      <c r="L259" s="45"/>
    </row>
    <row r="260" spans="1:12" x14ac:dyDescent="0.2">
      <c r="A260" s="45"/>
      <c r="B260" s="45"/>
      <c r="C260" s="45"/>
      <c r="D260" s="45"/>
      <c r="G260" s="44"/>
      <c r="J260" s="85"/>
      <c r="K260" s="45"/>
      <c r="L260" s="45"/>
    </row>
    <row r="261" spans="1:12" x14ac:dyDescent="0.2">
      <c r="A261" s="45"/>
      <c r="B261" s="45"/>
      <c r="C261" s="45"/>
      <c r="D261" s="45"/>
      <c r="G261" s="44"/>
      <c r="J261" s="85"/>
      <c r="K261" s="45"/>
      <c r="L261" s="45"/>
    </row>
    <row r="262" spans="1:12" x14ac:dyDescent="0.2">
      <c r="A262" s="45"/>
      <c r="B262" s="45"/>
      <c r="C262" s="45"/>
      <c r="D262" s="45"/>
      <c r="G262" s="44"/>
      <c r="J262" s="85"/>
      <c r="K262" s="45"/>
      <c r="L262" s="45"/>
    </row>
    <row r="263" spans="1:12" x14ac:dyDescent="0.2">
      <c r="A263" s="45"/>
      <c r="B263" s="45"/>
      <c r="C263" s="45"/>
      <c r="D263" s="45"/>
      <c r="G263" s="44"/>
      <c r="J263" s="85"/>
      <c r="K263" s="45"/>
      <c r="L263" s="45"/>
    </row>
    <row r="264" spans="1:12" x14ac:dyDescent="0.2">
      <c r="A264" s="45"/>
      <c r="B264" s="45"/>
      <c r="C264" s="45"/>
      <c r="D264" s="45"/>
      <c r="G264" s="44"/>
      <c r="J264" s="85"/>
      <c r="K264" s="45"/>
      <c r="L264" s="45"/>
    </row>
    <row r="265" spans="1:12" x14ac:dyDescent="0.2">
      <c r="A265" s="45"/>
      <c r="B265" s="45"/>
      <c r="C265" s="45"/>
      <c r="D265" s="45"/>
      <c r="G265" s="44"/>
      <c r="J265" s="85"/>
      <c r="K265" s="45"/>
      <c r="L265" s="45"/>
    </row>
    <row r="266" spans="1:12" x14ac:dyDescent="0.2">
      <c r="A266" s="45"/>
      <c r="B266" s="45"/>
      <c r="C266" s="45"/>
      <c r="D266" s="45"/>
      <c r="G266" s="44"/>
      <c r="J266" s="85"/>
      <c r="K266" s="45"/>
      <c r="L266" s="45"/>
    </row>
    <row r="267" spans="1:12" x14ac:dyDescent="0.2">
      <c r="A267" s="45"/>
      <c r="B267" s="45"/>
      <c r="C267" s="45"/>
      <c r="D267" s="45"/>
      <c r="G267" s="44"/>
      <c r="J267" s="85"/>
      <c r="K267" s="45"/>
      <c r="L267" s="45"/>
    </row>
    <row r="268" spans="1:12" x14ac:dyDescent="0.2">
      <c r="A268" s="45"/>
      <c r="B268" s="45"/>
      <c r="C268" s="45"/>
      <c r="D268" s="45"/>
      <c r="G268" s="44"/>
      <c r="J268" s="85"/>
      <c r="K268" s="45"/>
      <c r="L268" s="45"/>
    </row>
    <row r="269" spans="1:12" x14ac:dyDescent="0.2">
      <c r="A269" s="45"/>
      <c r="B269" s="45"/>
      <c r="C269" s="45"/>
      <c r="D269" s="45"/>
      <c r="G269" s="44"/>
      <c r="J269" s="85"/>
      <c r="K269" s="45"/>
      <c r="L269" s="45"/>
    </row>
    <row r="270" spans="1:12" x14ac:dyDescent="0.2">
      <c r="A270" s="45"/>
      <c r="B270" s="45"/>
      <c r="C270" s="45"/>
      <c r="D270" s="45"/>
      <c r="G270" s="44"/>
      <c r="J270" s="85"/>
      <c r="K270" s="45"/>
      <c r="L270" s="45"/>
    </row>
    <row r="271" spans="1:12" x14ac:dyDescent="0.2">
      <c r="A271" s="45"/>
      <c r="B271" s="45"/>
      <c r="C271" s="45"/>
      <c r="D271" s="45"/>
      <c r="G271" s="44"/>
      <c r="J271" s="85"/>
      <c r="K271" s="45"/>
      <c r="L271" s="45"/>
    </row>
    <row r="272" spans="1:12" x14ac:dyDescent="0.2">
      <c r="A272" s="45"/>
      <c r="B272" s="45"/>
      <c r="C272" s="45"/>
      <c r="D272" s="45"/>
      <c r="G272" s="44"/>
      <c r="J272" s="85"/>
      <c r="K272" s="45"/>
      <c r="L272" s="45"/>
    </row>
    <row r="273" spans="1:12" x14ac:dyDescent="0.2">
      <c r="A273" s="45"/>
      <c r="B273" s="45"/>
      <c r="C273" s="45"/>
      <c r="D273" s="45"/>
      <c r="G273" s="44"/>
      <c r="J273" s="85"/>
      <c r="K273" s="45"/>
      <c r="L273" s="45"/>
    </row>
    <row r="274" spans="1:12" x14ac:dyDescent="0.2">
      <c r="A274" s="45"/>
      <c r="B274" s="45"/>
      <c r="C274" s="45"/>
      <c r="D274" s="45"/>
      <c r="G274" s="44"/>
      <c r="J274" s="85"/>
      <c r="K274" s="45"/>
      <c r="L274" s="45"/>
    </row>
    <row r="275" spans="1:12" x14ac:dyDescent="0.2">
      <c r="A275" s="45"/>
      <c r="B275" s="45"/>
      <c r="C275" s="45"/>
      <c r="D275" s="45"/>
      <c r="G275" s="44"/>
      <c r="J275" s="85"/>
      <c r="K275" s="45"/>
      <c r="L275" s="45"/>
    </row>
    <row r="276" spans="1:12" x14ac:dyDescent="0.2">
      <c r="A276" s="45"/>
      <c r="B276" s="45"/>
      <c r="C276" s="45"/>
      <c r="D276" s="45"/>
      <c r="G276" s="44"/>
      <c r="J276" s="85"/>
      <c r="K276" s="45"/>
      <c r="L276" s="45"/>
    </row>
    <row r="277" spans="1:12" x14ac:dyDescent="0.2">
      <c r="A277" s="45"/>
      <c r="B277" s="45"/>
      <c r="C277" s="45"/>
      <c r="D277" s="45"/>
      <c r="G277" s="44"/>
      <c r="J277" s="85"/>
      <c r="K277" s="45"/>
      <c r="L277" s="45"/>
    </row>
    <row r="278" spans="1:12" x14ac:dyDescent="0.2">
      <c r="A278" s="45"/>
      <c r="B278" s="45"/>
      <c r="C278" s="45"/>
      <c r="D278" s="45"/>
      <c r="G278" s="44"/>
      <c r="J278" s="85"/>
      <c r="K278" s="45"/>
      <c r="L278" s="45"/>
    </row>
    <row r="279" spans="1:12" x14ac:dyDescent="0.2">
      <c r="A279" s="45"/>
      <c r="B279" s="45"/>
      <c r="C279" s="45"/>
      <c r="D279" s="45"/>
      <c r="G279" s="44"/>
      <c r="J279" s="85"/>
      <c r="K279" s="45"/>
      <c r="L279" s="45"/>
    </row>
    <row r="280" spans="1:12" x14ac:dyDescent="0.2">
      <c r="A280" s="45"/>
      <c r="B280" s="45"/>
      <c r="C280" s="45"/>
      <c r="D280" s="45"/>
      <c r="G280" s="44"/>
      <c r="J280" s="85"/>
      <c r="K280" s="45"/>
      <c r="L280" s="45"/>
    </row>
    <row r="281" spans="1:12" x14ac:dyDescent="0.2">
      <c r="A281" s="45"/>
      <c r="B281" s="45"/>
      <c r="C281" s="45"/>
      <c r="D281" s="45"/>
      <c r="G281" s="44"/>
      <c r="J281" s="85"/>
      <c r="K281" s="45"/>
      <c r="L281" s="45"/>
    </row>
    <row r="282" spans="1:12" x14ac:dyDescent="0.2">
      <c r="A282" s="45"/>
      <c r="B282" s="45"/>
      <c r="C282" s="45"/>
      <c r="D282" s="45"/>
      <c r="G282" s="44"/>
      <c r="J282" s="85"/>
      <c r="K282" s="45"/>
      <c r="L282" s="45"/>
    </row>
    <row r="283" spans="1:12" x14ac:dyDescent="0.2">
      <c r="A283" s="45"/>
      <c r="B283" s="45"/>
      <c r="C283" s="45"/>
      <c r="D283" s="45"/>
      <c r="G283" s="44"/>
      <c r="J283" s="85"/>
      <c r="K283" s="45"/>
      <c r="L283" s="45"/>
    </row>
    <row r="284" spans="1:12" x14ac:dyDescent="0.2">
      <c r="A284" s="45"/>
      <c r="B284" s="45"/>
      <c r="C284" s="45"/>
      <c r="D284" s="45"/>
      <c r="G284" s="44"/>
      <c r="J284" s="85"/>
      <c r="K284" s="45"/>
      <c r="L284" s="45"/>
    </row>
    <row r="285" spans="1:12" x14ac:dyDescent="0.2">
      <c r="A285" s="45"/>
      <c r="B285" s="45"/>
      <c r="C285" s="45"/>
      <c r="D285" s="45"/>
      <c r="G285" s="44"/>
      <c r="J285" s="85"/>
      <c r="K285" s="45"/>
      <c r="L285" s="45"/>
    </row>
    <row r="286" spans="1:12" x14ac:dyDescent="0.2">
      <c r="A286" s="45"/>
      <c r="B286" s="45"/>
      <c r="C286" s="45"/>
      <c r="D286" s="45"/>
      <c r="G286" s="44"/>
      <c r="J286" s="85"/>
      <c r="K286" s="45"/>
      <c r="L286" s="45"/>
    </row>
    <row r="287" spans="1:12" x14ac:dyDescent="0.2">
      <c r="A287" s="45"/>
      <c r="B287" s="45"/>
      <c r="C287" s="45"/>
      <c r="D287" s="45"/>
      <c r="G287" s="44"/>
      <c r="J287" s="85"/>
      <c r="K287" s="45"/>
      <c r="L287" s="45"/>
    </row>
    <row r="288" spans="1:12" x14ac:dyDescent="0.2">
      <c r="A288" s="45"/>
      <c r="B288" s="45"/>
      <c r="C288" s="45"/>
      <c r="D288" s="45"/>
      <c r="G288" s="44"/>
      <c r="J288" s="85"/>
      <c r="K288" s="45"/>
      <c r="L288" s="45"/>
    </row>
    <row r="289" spans="1:12" x14ac:dyDescent="0.2">
      <c r="A289" s="45"/>
      <c r="B289" s="45"/>
      <c r="C289" s="45"/>
      <c r="D289" s="45"/>
      <c r="G289" s="44"/>
      <c r="J289" s="85"/>
      <c r="K289" s="45"/>
      <c r="L289" s="45"/>
    </row>
    <row r="290" spans="1:12" x14ac:dyDescent="0.2">
      <c r="A290" s="45"/>
      <c r="B290" s="45"/>
      <c r="C290" s="45"/>
      <c r="D290" s="45"/>
      <c r="G290" s="44"/>
      <c r="J290" s="85"/>
      <c r="K290" s="45"/>
      <c r="L290" s="45"/>
    </row>
    <row r="291" spans="1:12" x14ac:dyDescent="0.2">
      <c r="A291" s="45"/>
      <c r="B291" s="45"/>
      <c r="C291" s="45"/>
      <c r="D291" s="45"/>
      <c r="G291" s="44"/>
      <c r="J291" s="85"/>
      <c r="K291" s="45"/>
      <c r="L291" s="45"/>
    </row>
    <row r="292" spans="1:12" x14ac:dyDescent="0.2">
      <c r="A292" s="45"/>
      <c r="B292" s="45"/>
      <c r="C292" s="45"/>
      <c r="D292" s="45"/>
      <c r="G292" s="44"/>
      <c r="J292" s="85"/>
      <c r="K292" s="45"/>
      <c r="L292" s="45"/>
    </row>
    <row r="293" spans="1:12" x14ac:dyDescent="0.2">
      <c r="A293" s="45"/>
      <c r="B293" s="45"/>
      <c r="C293" s="45"/>
      <c r="D293" s="45"/>
      <c r="G293" s="44"/>
      <c r="J293" s="85"/>
      <c r="K293" s="45"/>
      <c r="L293" s="45"/>
    </row>
    <row r="294" spans="1:12" x14ac:dyDescent="0.2">
      <c r="A294" s="45"/>
      <c r="B294" s="45"/>
      <c r="C294" s="45"/>
      <c r="D294" s="45"/>
      <c r="G294" s="44"/>
      <c r="J294" s="85"/>
      <c r="K294" s="45"/>
      <c r="L294" s="45"/>
    </row>
    <row r="295" spans="1:12" x14ac:dyDescent="0.2">
      <c r="A295" s="45"/>
      <c r="B295" s="45"/>
      <c r="C295" s="45"/>
      <c r="D295" s="45"/>
      <c r="G295" s="44"/>
      <c r="J295" s="85"/>
      <c r="K295" s="45"/>
      <c r="L295" s="45"/>
    </row>
    <row r="296" spans="1:12" x14ac:dyDescent="0.15">
      <c r="A296" s="45"/>
      <c r="B296" s="45"/>
      <c r="C296" s="45"/>
    </row>
    <row r="297" spans="1:12" x14ac:dyDescent="0.15">
      <c r="A297" s="45"/>
      <c r="B297" s="45"/>
      <c r="C297" s="45"/>
    </row>
    <row r="298" spans="1:12" x14ac:dyDescent="0.15">
      <c r="A298" s="45"/>
      <c r="B298" s="45"/>
      <c r="C298" s="45"/>
    </row>
    <row r="299" spans="1:12" x14ac:dyDescent="0.2">
      <c r="A299" s="45"/>
      <c r="B299" s="45"/>
      <c r="C299" s="45"/>
      <c r="D299" s="45"/>
      <c r="E299" s="45"/>
      <c r="F299" s="45"/>
      <c r="G299" s="45"/>
      <c r="H299" s="45"/>
      <c r="I299" s="45"/>
      <c r="J299" s="45"/>
      <c r="K299" s="45"/>
      <c r="L299" s="45"/>
    </row>
    <row r="300" spans="1:12" x14ac:dyDescent="0.2">
      <c r="A300" s="45"/>
      <c r="B300" s="45"/>
      <c r="C300" s="45"/>
      <c r="D300" s="45"/>
      <c r="E300" s="45"/>
      <c r="F300" s="45"/>
      <c r="G300" s="45"/>
      <c r="H300" s="45"/>
      <c r="I300" s="45"/>
      <c r="J300" s="45"/>
      <c r="K300" s="45"/>
      <c r="L300" s="45"/>
    </row>
    <row r="301" spans="1:12" x14ac:dyDescent="0.2">
      <c r="A301" s="45"/>
      <c r="B301" s="45"/>
      <c r="C301" s="45"/>
      <c r="D301" s="45"/>
      <c r="E301" s="45"/>
      <c r="F301" s="45"/>
      <c r="G301" s="45"/>
      <c r="H301" s="45"/>
      <c r="I301" s="45"/>
      <c r="J301" s="45"/>
      <c r="K301" s="45"/>
      <c r="L301" s="45"/>
    </row>
    <row r="302" spans="1:12" x14ac:dyDescent="0.2">
      <c r="A302" s="45"/>
      <c r="B302" s="45"/>
      <c r="C302" s="45"/>
      <c r="D302" s="45"/>
      <c r="E302" s="45"/>
      <c r="F302" s="45"/>
      <c r="G302" s="45"/>
      <c r="H302" s="45"/>
      <c r="I302" s="45"/>
      <c r="J302" s="45"/>
      <c r="K302" s="45"/>
      <c r="L302" s="45"/>
    </row>
    <row r="303" spans="1:12" x14ac:dyDescent="0.2">
      <c r="A303" s="45"/>
      <c r="B303" s="45"/>
      <c r="C303" s="45"/>
      <c r="D303" s="45"/>
      <c r="E303" s="45"/>
      <c r="F303" s="45"/>
      <c r="G303" s="45"/>
      <c r="H303" s="45"/>
      <c r="I303" s="45"/>
      <c r="J303" s="45"/>
      <c r="K303" s="45"/>
      <c r="L303" s="45"/>
    </row>
    <row r="304" spans="1:12" x14ac:dyDescent="0.2">
      <c r="A304" s="45"/>
      <c r="B304" s="45"/>
      <c r="C304" s="45"/>
      <c r="D304" s="45"/>
      <c r="E304" s="45"/>
      <c r="F304" s="45"/>
      <c r="G304" s="45"/>
      <c r="H304" s="45"/>
      <c r="I304" s="45"/>
      <c r="J304" s="45"/>
      <c r="K304" s="45"/>
      <c r="L304" s="45"/>
    </row>
    <row r="305" s="45" customFormat="1" x14ac:dyDescent="0.2"/>
    <row r="306" s="45" customFormat="1" x14ac:dyDescent="0.2"/>
    <row r="307" s="45" customFormat="1" x14ac:dyDescent="0.2"/>
    <row r="308" s="45" customFormat="1" x14ac:dyDescent="0.2"/>
    <row r="309" s="45" customFormat="1" x14ac:dyDescent="0.2"/>
    <row r="310" s="45" customFormat="1" x14ac:dyDescent="0.2"/>
    <row r="311" s="45" customFormat="1" x14ac:dyDescent="0.2"/>
    <row r="312" s="45" customFormat="1" x14ac:dyDescent="0.2"/>
    <row r="313" s="45" customFormat="1" x14ac:dyDescent="0.2"/>
    <row r="314" s="45" customFormat="1" x14ac:dyDescent="0.2"/>
    <row r="315" s="45" customFormat="1" x14ac:dyDescent="0.2"/>
    <row r="316" s="45" customFormat="1" x14ac:dyDescent="0.2"/>
    <row r="317" s="45" customFormat="1" x14ac:dyDescent="0.2"/>
    <row r="318" s="45" customFormat="1" x14ac:dyDescent="0.2"/>
    <row r="319" s="45" customFormat="1" x14ac:dyDescent="0.2"/>
    <row r="320" s="45" customFormat="1" x14ac:dyDescent="0.2"/>
    <row r="321" s="45" customFormat="1" x14ac:dyDescent="0.2"/>
    <row r="322" s="45" customFormat="1" x14ac:dyDescent="0.2"/>
    <row r="323" s="45" customFormat="1" x14ac:dyDescent="0.2"/>
    <row r="324" s="45" customFormat="1" x14ac:dyDescent="0.2"/>
  </sheetData>
  <autoFilter ref="A1:J209" xr:uid="{00000000-0009-0000-0000-00000A000000}"/>
  <mergeCells count="7">
    <mergeCell ref="D133:D134"/>
    <mergeCell ref="A27:A42"/>
    <mergeCell ref="B65:B66"/>
    <mergeCell ref="D65:D66"/>
    <mergeCell ref="D68:D70"/>
    <mergeCell ref="C109:C110"/>
    <mergeCell ref="D109:D110"/>
  </mergeCells>
  <dataValidations count="1">
    <dataValidation allowBlank="1" showErrorMessage="1" sqref="C1:C2 A2:B2 A93:B93 A210:C1048576 G296:G1048576 A154:A164 A133:B153 C111:D112 A110:B112 C93:C98 B94:B98 A67:D67 K49:K50 A48:B48 C31:C41 C21:C24 A21:B26 D2:D24 A3:C20 I258:I1048576 A1:J1 A199:B209 B192:C198 C133:C191 B154:B191 B113:C127 D113:D1048576 A113:A132 A99:D109 D71:D98 A71:C92 A68:B70 B49:B64 C55:C66 A49:A66 A43:A47 D26:D65 H2:H1048576 M1:XFD1048576 B27:B47" xr:uid="{00000000-0002-0000-0A00-000000000000}"/>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1000000}">
          <x14:formula1>
            <xm:f>'/Users/juliandeanquin/Library/Containers/com.microsoft.Excel/Data/Documents/C:\Users\fred.sabiti\AppData\Local\Microsoft\Windows\INetCache\Content.Outlook\DN8ZOHKZ\[Rwanda_NDC 25_Implementation Framework_FINAL (Autosaved).xlsx]Dropdown menu'!#REF!</xm:f>
          </x14:formula1>
          <xm:sqref>I2:I257 G210:G295</xm:sqref>
        </x14:dataValidation>
        <x14:dataValidation type="list" allowBlank="1" showErrorMessage="1" xr:uid="{00000000-0002-0000-0A00-000002000000}">
          <x14:formula1>
            <xm:f>'/Users/juliandeanquin/Library/Containers/com.microsoft.Excel/Data/Documents/E:\NDC_Fred\[NDC2 Implementation Framework Template.2021_Theogene.xlsx]Dropdown menu'!#REF!</xm:f>
          </x14:formula1>
          <xm:sqref>C31:C41 C2:C24 C133:C198 C111:C127 C71:C109 C55:C67</xm:sqref>
        </x14:dataValidation>
        <x14:dataValidation type="list" allowBlank="1" showErrorMessage="1" xr:uid="{00000000-0002-0000-0A00-000003000000}">
          <x14:formula1>
            <xm:f>'/Users/juliandeanquin/Library/Containers/com.microsoft.Excel/Data/Documents/C:\Users\fred.sabiti\AppData\Local\Microsoft\Windows\INetCache\Content.Outlook\DN8ZOHKZ\[Rwanda_NDC 25_Implementation Framework_FINAL (Autosaved).xlsx]Dropdown menu'!#REF!</xm:f>
          </x14:formula1>
          <xm:sqref>D67 D2:D24 D111:D198 D71:D109 D26:D65 G210:G295 H195:H197 H170:H179 H2:H165</xm:sqref>
        </x14:dataValidation>
        <x14:dataValidation type="list" allowBlank="1" showInputMessage="1" showErrorMessage="1" error="Not Applicable" xr:uid="{00000000-0002-0000-0A00-000004000000}">
          <x14:formula1>
            <xm:f>'/Users/juliandeanquin/Library/Containers/com.microsoft.Excel/Data/Documents/C:\Users\fred.sabiti\AppData\Local\Microsoft\Windows\INetCache\Content.Outlook\DN8ZOHKZ\[Rwanda_NDC 25_Implementation Framework_FINAL (Autosaved).xlsx]Dropdown menu'!#REF!</xm:f>
          </x14:formula1>
          <xm:sqref>G2:G209</xm:sqref>
        </x14:dataValidation>
        <x14:dataValidation type="list" allowBlank="1" showErrorMessage="1" error="Not Applicable" xr:uid="{00000000-0002-0000-0A00-000005000000}">
          <x14:formula1>
            <xm:f>'/Users/juliandeanquin/Library/Containers/com.microsoft.Excel/Data/Documents/C:\Users\fred.sabiti\AppData\Local\Microsoft\Windows\INetCache\Content.Outlook\DN8ZOHKZ\[Rwanda_NDC 25_Implementation Framework_FINAL (Autosaved).xlsx]Dropdown menu'!#REF!</xm:f>
          </x14:formula1>
          <xm:sqref>G2:G209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T276"/>
  <sheetViews>
    <sheetView zoomScaleNormal="100" workbookViewId="0">
      <pane xSplit="3" ySplit="2" topLeftCell="D3" activePane="bottomRight" state="frozen"/>
      <selection activeCell="C7" sqref="C7:E7"/>
      <selection pane="topRight" activeCell="C7" sqref="C7:E7"/>
      <selection pane="bottomLeft" activeCell="C7" sqref="C7:E7"/>
      <selection pane="bottomRight" activeCell="C7" sqref="C7:E7"/>
    </sheetView>
  </sheetViews>
  <sheetFormatPr baseColWidth="10" defaultColWidth="9.1640625" defaultRowHeight="15" x14ac:dyDescent="0.2"/>
  <cols>
    <col min="1" max="1" width="4" style="71" bestFit="1" customWidth="1"/>
    <col min="2" max="2" width="37.83203125" customWidth="1"/>
    <col min="3" max="3" width="82.5" style="122" customWidth="1"/>
    <col min="4" max="4" width="4.83203125" style="111" customWidth="1"/>
    <col min="5" max="7" width="5.5" style="111" bestFit="1" customWidth="1"/>
    <col min="8" max="8" width="4.83203125" style="111" customWidth="1"/>
    <col min="9" max="9" width="7.33203125" style="111" customWidth="1"/>
    <col min="10" max="10" width="9.33203125" style="143" customWidth="1"/>
    <col min="11" max="11" width="17.83203125" style="143" bestFit="1" customWidth="1"/>
    <col min="14" max="14" width="17.33203125" bestFit="1" customWidth="1"/>
    <col min="15" max="15" width="32" bestFit="1" customWidth="1"/>
  </cols>
  <sheetData>
    <row r="1" spans="1:20" ht="16" thickBot="1" x14ac:dyDescent="0.25">
      <c r="C1" s="119"/>
      <c r="D1" s="594" t="s">
        <v>1469</v>
      </c>
      <c r="E1" s="595"/>
      <c r="F1" s="595"/>
      <c r="G1" s="595"/>
      <c r="H1" s="596"/>
      <c r="I1" s="148" t="s">
        <v>1470</v>
      </c>
      <c r="J1" s="144"/>
      <c r="K1" s="135" t="s">
        <v>1471</v>
      </c>
      <c r="Q1" s="66"/>
      <c r="R1" s="597" t="s">
        <v>1478</v>
      </c>
      <c r="S1" s="597"/>
      <c r="T1" s="597"/>
    </row>
    <row r="2" spans="1:20" ht="32" x14ac:dyDescent="0.2">
      <c r="A2" s="77" t="s">
        <v>70</v>
      </c>
      <c r="B2" s="78" t="s">
        <v>12</v>
      </c>
      <c r="C2" s="120" t="s">
        <v>1455</v>
      </c>
      <c r="D2" s="123" t="s">
        <v>1473</v>
      </c>
      <c r="E2" s="124" t="s">
        <v>1474</v>
      </c>
      <c r="F2" s="124" t="s">
        <v>1475</v>
      </c>
      <c r="G2" s="124" t="s">
        <v>1476</v>
      </c>
      <c r="H2" s="125" t="s">
        <v>1477</v>
      </c>
      <c r="I2" s="120" t="s">
        <v>1461</v>
      </c>
      <c r="J2" s="120" t="s">
        <v>1460</v>
      </c>
      <c r="K2" s="136" t="s">
        <v>1468</v>
      </c>
      <c r="N2" s="62" t="s">
        <v>1467</v>
      </c>
      <c r="Q2" s="67" t="s">
        <v>1473</v>
      </c>
      <c r="R2" s="68" t="s">
        <v>1479</v>
      </c>
    </row>
    <row r="3" spans="1:20" ht="17" thickBot="1" x14ac:dyDescent="0.25">
      <c r="A3" s="75">
        <v>1</v>
      </c>
      <c r="B3" s="73" t="s">
        <v>1099</v>
      </c>
      <c r="C3" s="82" t="s">
        <v>677</v>
      </c>
      <c r="D3" s="126">
        <v>5</v>
      </c>
      <c r="E3" s="127">
        <v>10</v>
      </c>
      <c r="F3" s="127">
        <v>8</v>
      </c>
      <c r="G3" s="127">
        <v>10</v>
      </c>
      <c r="H3" s="128">
        <v>10</v>
      </c>
      <c r="I3" s="149">
        <f t="shared" ref="I3:I65" si="0">SUM(D3:H3)</f>
        <v>43</v>
      </c>
      <c r="J3" s="145">
        <f t="shared" ref="J3:J65" si="1">AVERAGE(D3:H3)</f>
        <v>8.6</v>
      </c>
      <c r="K3" s="137" t="s">
        <v>1463</v>
      </c>
      <c r="M3" s="63" t="s">
        <v>1481</v>
      </c>
      <c r="N3" s="64" t="s">
        <v>1465</v>
      </c>
      <c r="O3" s="65" t="s">
        <v>1466</v>
      </c>
      <c r="Q3" s="67" t="s">
        <v>1477</v>
      </c>
      <c r="R3" s="70" t="s">
        <v>1480</v>
      </c>
    </row>
    <row r="4" spans="1:20" ht="20.25" customHeight="1" x14ac:dyDescent="0.2">
      <c r="A4" s="75">
        <v>2</v>
      </c>
      <c r="B4" s="73" t="s">
        <v>1101</v>
      </c>
      <c r="C4" s="82" t="s">
        <v>521</v>
      </c>
      <c r="D4" s="126">
        <v>5</v>
      </c>
      <c r="E4" s="127">
        <v>10</v>
      </c>
      <c r="F4" s="127">
        <v>8</v>
      </c>
      <c r="G4" s="127">
        <v>10</v>
      </c>
      <c r="H4" s="128">
        <v>10</v>
      </c>
      <c r="I4" s="149">
        <f t="shared" si="0"/>
        <v>43</v>
      </c>
      <c r="J4" s="145">
        <f t="shared" si="1"/>
        <v>8.6</v>
      </c>
      <c r="K4" s="137" t="s">
        <v>1463</v>
      </c>
      <c r="Q4" s="69"/>
    </row>
    <row r="5" spans="1:20" ht="32" x14ac:dyDescent="0.2">
      <c r="A5" s="75">
        <v>3</v>
      </c>
      <c r="B5" s="73" t="s">
        <v>1101</v>
      </c>
      <c r="C5" s="82" t="s">
        <v>493</v>
      </c>
      <c r="D5" s="126">
        <v>5</v>
      </c>
      <c r="E5" s="127">
        <v>10</v>
      </c>
      <c r="F5" s="127">
        <v>8</v>
      </c>
      <c r="G5" s="127">
        <v>10</v>
      </c>
      <c r="H5" s="128">
        <v>10</v>
      </c>
      <c r="I5" s="149">
        <f t="shared" si="0"/>
        <v>43</v>
      </c>
      <c r="J5" s="145">
        <f t="shared" si="1"/>
        <v>8.6</v>
      </c>
      <c r="K5" s="137" t="s">
        <v>1463</v>
      </c>
    </row>
    <row r="6" spans="1:20" ht="16" x14ac:dyDescent="0.2">
      <c r="A6" s="75">
        <v>4</v>
      </c>
      <c r="B6" s="73" t="s">
        <v>1101</v>
      </c>
      <c r="C6" s="82" t="s">
        <v>542</v>
      </c>
      <c r="D6" s="126">
        <v>5</v>
      </c>
      <c r="E6" s="127">
        <v>10</v>
      </c>
      <c r="F6" s="127">
        <v>8</v>
      </c>
      <c r="G6" s="127">
        <v>10</v>
      </c>
      <c r="H6" s="128">
        <v>10</v>
      </c>
      <c r="I6" s="149">
        <f t="shared" si="0"/>
        <v>43</v>
      </c>
      <c r="J6" s="145">
        <f t="shared" si="1"/>
        <v>8.6</v>
      </c>
      <c r="K6" s="137" t="s">
        <v>1463</v>
      </c>
      <c r="R6" s="79"/>
    </row>
    <row r="7" spans="1:20" ht="16" x14ac:dyDescent="0.2">
      <c r="A7" s="75">
        <v>5</v>
      </c>
      <c r="B7" s="73" t="s">
        <v>1462</v>
      </c>
      <c r="C7" s="82" t="s">
        <v>1668</v>
      </c>
      <c r="D7" s="126">
        <v>5</v>
      </c>
      <c r="E7" s="127">
        <v>10</v>
      </c>
      <c r="F7" s="127">
        <v>8</v>
      </c>
      <c r="G7" s="127">
        <v>10</v>
      </c>
      <c r="H7" s="128">
        <v>10</v>
      </c>
      <c r="I7" s="149">
        <f t="shared" si="0"/>
        <v>43</v>
      </c>
      <c r="J7" s="145">
        <f t="shared" si="1"/>
        <v>8.6</v>
      </c>
      <c r="K7" s="137" t="s">
        <v>1463</v>
      </c>
    </row>
    <row r="8" spans="1:20" ht="32" x14ac:dyDescent="0.2">
      <c r="A8" s="75">
        <v>6</v>
      </c>
      <c r="B8" s="73" t="s">
        <v>409</v>
      </c>
      <c r="C8" s="82" t="s">
        <v>481</v>
      </c>
      <c r="D8" s="126">
        <v>8</v>
      </c>
      <c r="E8" s="127">
        <v>10</v>
      </c>
      <c r="F8" s="127">
        <v>10</v>
      </c>
      <c r="G8" s="127">
        <v>5</v>
      </c>
      <c r="H8" s="128">
        <v>10</v>
      </c>
      <c r="I8" s="149">
        <f t="shared" si="0"/>
        <v>43</v>
      </c>
      <c r="J8" s="145">
        <f t="shared" si="1"/>
        <v>8.6</v>
      </c>
      <c r="K8" s="137" t="s">
        <v>1463</v>
      </c>
    </row>
    <row r="9" spans="1:20" ht="16" x14ac:dyDescent="0.2">
      <c r="A9" s="75">
        <v>7</v>
      </c>
      <c r="B9" s="73" t="s">
        <v>409</v>
      </c>
      <c r="C9" s="82" t="s">
        <v>505</v>
      </c>
      <c r="D9" s="126">
        <v>5</v>
      </c>
      <c r="E9" s="127">
        <v>10</v>
      </c>
      <c r="F9" s="127">
        <v>8</v>
      </c>
      <c r="G9" s="127">
        <v>10</v>
      </c>
      <c r="H9" s="128">
        <v>10</v>
      </c>
      <c r="I9" s="149">
        <f t="shared" si="0"/>
        <v>43</v>
      </c>
      <c r="J9" s="145">
        <f t="shared" si="1"/>
        <v>8.6</v>
      </c>
      <c r="K9" s="137" t="s">
        <v>1463</v>
      </c>
    </row>
    <row r="10" spans="1:20" ht="16" x14ac:dyDescent="0.2">
      <c r="A10" s="75">
        <v>8</v>
      </c>
      <c r="B10" s="73" t="s">
        <v>409</v>
      </c>
      <c r="C10" s="82" t="s">
        <v>866</v>
      </c>
      <c r="D10" s="126">
        <v>5</v>
      </c>
      <c r="E10" s="127">
        <v>10</v>
      </c>
      <c r="F10" s="127">
        <v>8</v>
      </c>
      <c r="G10" s="127">
        <v>10</v>
      </c>
      <c r="H10" s="128">
        <v>10</v>
      </c>
      <c r="I10" s="149">
        <f t="shared" si="0"/>
        <v>43</v>
      </c>
      <c r="J10" s="145">
        <f t="shared" si="1"/>
        <v>8.6</v>
      </c>
      <c r="K10" s="137" t="s">
        <v>1463</v>
      </c>
    </row>
    <row r="11" spans="1:20" ht="32" x14ac:dyDescent="0.2">
      <c r="A11" s="75">
        <v>9</v>
      </c>
      <c r="B11" s="73" t="s">
        <v>1097</v>
      </c>
      <c r="C11" s="82" t="s">
        <v>832</v>
      </c>
      <c r="D11" s="126">
        <v>8</v>
      </c>
      <c r="E11" s="127">
        <v>10</v>
      </c>
      <c r="F11" s="127">
        <v>8</v>
      </c>
      <c r="G11" s="127">
        <v>5</v>
      </c>
      <c r="H11" s="128">
        <v>10</v>
      </c>
      <c r="I11" s="149">
        <f t="shared" si="0"/>
        <v>41</v>
      </c>
      <c r="J11" s="145">
        <f t="shared" si="1"/>
        <v>8.1999999999999993</v>
      </c>
      <c r="K11" s="137" t="s">
        <v>1463</v>
      </c>
    </row>
    <row r="12" spans="1:20" ht="16" x14ac:dyDescent="0.2">
      <c r="A12" s="75">
        <v>10</v>
      </c>
      <c r="B12" s="73" t="s">
        <v>1103</v>
      </c>
      <c r="C12" s="82" t="s">
        <v>1663</v>
      </c>
      <c r="D12" s="126">
        <v>8</v>
      </c>
      <c r="E12" s="127">
        <v>10</v>
      </c>
      <c r="F12" s="127">
        <v>8</v>
      </c>
      <c r="G12" s="127">
        <v>5</v>
      </c>
      <c r="H12" s="128">
        <v>10</v>
      </c>
      <c r="I12" s="149">
        <f t="shared" si="0"/>
        <v>41</v>
      </c>
      <c r="J12" s="145">
        <f t="shared" si="1"/>
        <v>8.1999999999999993</v>
      </c>
      <c r="K12" s="137" t="s">
        <v>1463</v>
      </c>
    </row>
    <row r="13" spans="1:20" ht="16" x14ac:dyDescent="0.2">
      <c r="A13" s="75">
        <v>11</v>
      </c>
      <c r="B13" s="73" t="s">
        <v>409</v>
      </c>
      <c r="C13" s="82" t="s">
        <v>1008</v>
      </c>
      <c r="D13" s="126">
        <v>8</v>
      </c>
      <c r="E13" s="127">
        <v>10</v>
      </c>
      <c r="F13" s="127">
        <v>8</v>
      </c>
      <c r="G13" s="127">
        <v>5</v>
      </c>
      <c r="H13" s="128">
        <v>10</v>
      </c>
      <c r="I13" s="149">
        <f t="shared" si="0"/>
        <v>41</v>
      </c>
      <c r="J13" s="145">
        <f t="shared" si="1"/>
        <v>8.1999999999999993</v>
      </c>
      <c r="K13" s="137" t="s">
        <v>1463</v>
      </c>
    </row>
    <row r="14" spans="1:20" ht="32" x14ac:dyDescent="0.2">
      <c r="A14" s="75">
        <v>12</v>
      </c>
      <c r="B14" s="73" t="s">
        <v>409</v>
      </c>
      <c r="C14" s="82" t="s">
        <v>1417</v>
      </c>
      <c r="D14" s="126">
        <v>8</v>
      </c>
      <c r="E14" s="127">
        <v>10</v>
      </c>
      <c r="F14" s="127">
        <v>8</v>
      </c>
      <c r="G14" s="127">
        <v>5</v>
      </c>
      <c r="H14" s="128">
        <v>10</v>
      </c>
      <c r="I14" s="149">
        <f t="shared" si="0"/>
        <v>41</v>
      </c>
      <c r="J14" s="145">
        <f t="shared" si="1"/>
        <v>8.1999999999999993</v>
      </c>
      <c r="K14" s="137" t="s">
        <v>1463</v>
      </c>
    </row>
    <row r="15" spans="1:20" ht="16" x14ac:dyDescent="0.2">
      <c r="A15" s="75">
        <v>13</v>
      </c>
      <c r="B15" s="73" t="s">
        <v>1099</v>
      </c>
      <c r="C15" s="82" t="s">
        <v>675</v>
      </c>
      <c r="D15" s="126">
        <v>8</v>
      </c>
      <c r="E15" s="127">
        <v>10</v>
      </c>
      <c r="F15" s="127">
        <v>5</v>
      </c>
      <c r="G15" s="127">
        <v>10</v>
      </c>
      <c r="H15" s="128">
        <v>8</v>
      </c>
      <c r="I15" s="149">
        <f t="shared" si="0"/>
        <v>41</v>
      </c>
      <c r="J15" s="145">
        <f t="shared" si="1"/>
        <v>8.1999999999999993</v>
      </c>
      <c r="K15" s="137" t="s">
        <v>1463</v>
      </c>
    </row>
    <row r="16" spans="1:20" ht="16" x14ac:dyDescent="0.2">
      <c r="A16" s="75">
        <v>14</v>
      </c>
      <c r="B16" s="73" t="s">
        <v>409</v>
      </c>
      <c r="C16" s="82" t="s">
        <v>504</v>
      </c>
      <c r="D16" s="126">
        <v>8</v>
      </c>
      <c r="E16" s="127">
        <v>10</v>
      </c>
      <c r="F16" s="127">
        <v>8</v>
      </c>
      <c r="G16" s="127">
        <v>5</v>
      </c>
      <c r="H16" s="128">
        <v>10</v>
      </c>
      <c r="I16" s="149">
        <f t="shared" si="0"/>
        <v>41</v>
      </c>
      <c r="J16" s="145">
        <f t="shared" si="1"/>
        <v>8.1999999999999993</v>
      </c>
      <c r="K16" s="137" t="s">
        <v>1463</v>
      </c>
    </row>
    <row r="17" spans="1:11" ht="16" x14ac:dyDescent="0.2">
      <c r="A17" s="75">
        <v>15</v>
      </c>
      <c r="B17" s="81" t="s">
        <v>409</v>
      </c>
      <c r="C17" s="82" t="s">
        <v>1488</v>
      </c>
      <c r="D17" s="126">
        <v>5</v>
      </c>
      <c r="E17" s="127">
        <v>10</v>
      </c>
      <c r="F17" s="127">
        <v>10</v>
      </c>
      <c r="G17" s="127">
        <v>8</v>
      </c>
      <c r="H17" s="128">
        <v>8</v>
      </c>
      <c r="I17" s="149">
        <f t="shared" si="0"/>
        <v>41</v>
      </c>
      <c r="J17" s="145">
        <f t="shared" si="1"/>
        <v>8.1999999999999993</v>
      </c>
      <c r="K17" s="137" t="s">
        <v>1463</v>
      </c>
    </row>
    <row r="18" spans="1:11" ht="16" x14ac:dyDescent="0.2">
      <c r="A18" s="75">
        <v>16</v>
      </c>
      <c r="B18" s="73" t="s">
        <v>1462</v>
      </c>
      <c r="C18" s="82" t="s">
        <v>1490</v>
      </c>
      <c r="D18" s="126">
        <v>8</v>
      </c>
      <c r="E18" s="127">
        <v>10</v>
      </c>
      <c r="F18" s="127">
        <v>8</v>
      </c>
      <c r="G18" s="127">
        <v>10</v>
      </c>
      <c r="H18" s="128">
        <v>5</v>
      </c>
      <c r="I18" s="149">
        <f t="shared" si="0"/>
        <v>41</v>
      </c>
      <c r="J18" s="145">
        <f t="shared" si="1"/>
        <v>8.1999999999999993</v>
      </c>
      <c r="K18" s="137" t="s">
        <v>1463</v>
      </c>
    </row>
    <row r="19" spans="1:11" ht="16" x14ac:dyDescent="0.2">
      <c r="A19" s="75">
        <v>17</v>
      </c>
      <c r="B19" s="73" t="s">
        <v>1462</v>
      </c>
      <c r="C19" s="82" t="s">
        <v>1492</v>
      </c>
      <c r="D19" s="126">
        <v>8</v>
      </c>
      <c r="E19" s="127">
        <v>10</v>
      </c>
      <c r="F19" s="127">
        <v>8</v>
      </c>
      <c r="G19" s="127">
        <v>10</v>
      </c>
      <c r="H19" s="128">
        <v>5</v>
      </c>
      <c r="I19" s="149">
        <f t="shared" si="0"/>
        <v>41</v>
      </c>
      <c r="J19" s="145">
        <f t="shared" si="1"/>
        <v>8.1999999999999993</v>
      </c>
      <c r="K19" s="137" t="s">
        <v>1463</v>
      </c>
    </row>
    <row r="20" spans="1:11" ht="16" x14ac:dyDescent="0.2">
      <c r="A20" s="75">
        <v>18</v>
      </c>
      <c r="B20" s="81" t="s">
        <v>412</v>
      </c>
      <c r="C20" s="82" t="s">
        <v>1486</v>
      </c>
      <c r="D20" s="126">
        <v>5</v>
      </c>
      <c r="E20" s="127">
        <v>10</v>
      </c>
      <c r="F20" s="127">
        <v>8</v>
      </c>
      <c r="G20" s="127">
        <v>10</v>
      </c>
      <c r="H20" s="128">
        <v>8</v>
      </c>
      <c r="I20" s="149">
        <f t="shared" si="0"/>
        <v>41</v>
      </c>
      <c r="J20" s="145">
        <f t="shared" si="1"/>
        <v>8.1999999999999993</v>
      </c>
      <c r="K20" s="137" t="s">
        <v>1463</v>
      </c>
    </row>
    <row r="21" spans="1:11" ht="16" x14ac:dyDescent="0.2">
      <c r="A21" s="75">
        <v>19</v>
      </c>
      <c r="B21" s="73" t="s">
        <v>416</v>
      </c>
      <c r="C21" s="82" t="s">
        <v>431</v>
      </c>
      <c r="D21" s="126">
        <v>8</v>
      </c>
      <c r="E21" s="127">
        <v>10</v>
      </c>
      <c r="F21" s="127">
        <v>10</v>
      </c>
      <c r="G21" s="127">
        <v>8</v>
      </c>
      <c r="H21" s="128">
        <v>5</v>
      </c>
      <c r="I21" s="149">
        <f t="shared" si="0"/>
        <v>41</v>
      </c>
      <c r="J21" s="145">
        <f t="shared" si="1"/>
        <v>8.1999999999999993</v>
      </c>
      <c r="K21" s="137" t="s">
        <v>1463</v>
      </c>
    </row>
    <row r="22" spans="1:11" ht="16" x14ac:dyDescent="0.2">
      <c r="A22" s="75">
        <v>20</v>
      </c>
      <c r="B22" s="73" t="s">
        <v>409</v>
      </c>
      <c r="C22" s="82" t="s">
        <v>796</v>
      </c>
      <c r="D22" s="126">
        <v>5</v>
      </c>
      <c r="E22" s="127">
        <v>10</v>
      </c>
      <c r="F22" s="127">
        <v>10</v>
      </c>
      <c r="G22" s="127">
        <v>5</v>
      </c>
      <c r="H22" s="128">
        <v>10</v>
      </c>
      <c r="I22" s="149">
        <f t="shared" si="0"/>
        <v>40</v>
      </c>
      <c r="J22" s="145">
        <f t="shared" si="1"/>
        <v>8</v>
      </c>
      <c r="K22" s="137" t="s">
        <v>1463</v>
      </c>
    </row>
    <row r="23" spans="1:11" ht="16" x14ac:dyDescent="0.2">
      <c r="A23" s="75">
        <v>21</v>
      </c>
      <c r="B23" s="73" t="s">
        <v>50</v>
      </c>
      <c r="C23" s="82" t="s">
        <v>940</v>
      </c>
      <c r="D23" s="126">
        <v>10</v>
      </c>
      <c r="E23" s="127">
        <v>10</v>
      </c>
      <c r="F23" s="127">
        <v>5</v>
      </c>
      <c r="G23" s="127">
        <v>5</v>
      </c>
      <c r="H23" s="128">
        <v>10</v>
      </c>
      <c r="I23" s="149">
        <f t="shared" si="0"/>
        <v>40</v>
      </c>
      <c r="J23" s="145">
        <f t="shared" si="1"/>
        <v>8</v>
      </c>
      <c r="K23" s="137" t="s">
        <v>1463</v>
      </c>
    </row>
    <row r="24" spans="1:11" ht="16" x14ac:dyDescent="0.2">
      <c r="A24" s="75">
        <v>22</v>
      </c>
      <c r="B24" s="73" t="s">
        <v>50</v>
      </c>
      <c r="C24" s="82" t="s">
        <v>749</v>
      </c>
      <c r="D24" s="126">
        <v>10</v>
      </c>
      <c r="E24" s="127">
        <v>10</v>
      </c>
      <c r="F24" s="127">
        <v>5</v>
      </c>
      <c r="G24" s="127">
        <v>5</v>
      </c>
      <c r="H24" s="128">
        <v>10</v>
      </c>
      <c r="I24" s="149">
        <f t="shared" si="0"/>
        <v>40</v>
      </c>
      <c r="J24" s="145">
        <f t="shared" si="1"/>
        <v>8</v>
      </c>
      <c r="K24" s="137" t="s">
        <v>1463</v>
      </c>
    </row>
    <row r="25" spans="1:11" ht="16" x14ac:dyDescent="0.2">
      <c r="A25" s="75">
        <v>23</v>
      </c>
      <c r="B25" s="73" t="s">
        <v>1099</v>
      </c>
      <c r="C25" s="82" t="s">
        <v>492</v>
      </c>
      <c r="D25" s="126">
        <v>5</v>
      </c>
      <c r="E25" s="127">
        <v>10</v>
      </c>
      <c r="F25" s="127">
        <v>5</v>
      </c>
      <c r="G25" s="127">
        <v>10</v>
      </c>
      <c r="H25" s="128">
        <v>10</v>
      </c>
      <c r="I25" s="149">
        <f t="shared" si="0"/>
        <v>40</v>
      </c>
      <c r="J25" s="145">
        <f t="shared" si="1"/>
        <v>8</v>
      </c>
      <c r="K25" s="137" t="s">
        <v>1463</v>
      </c>
    </row>
    <row r="26" spans="1:11" ht="16" x14ac:dyDescent="0.2">
      <c r="A26" s="75">
        <v>24</v>
      </c>
      <c r="B26" s="73" t="s">
        <v>1099</v>
      </c>
      <c r="C26" s="82" t="s">
        <v>491</v>
      </c>
      <c r="D26" s="126">
        <v>5</v>
      </c>
      <c r="E26" s="127">
        <v>10</v>
      </c>
      <c r="F26" s="127">
        <v>5</v>
      </c>
      <c r="G26" s="127">
        <v>10</v>
      </c>
      <c r="H26" s="128">
        <v>10</v>
      </c>
      <c r="I26" s="149">
        <f t="shared" si="0"/>
        <v>40</v>
      </c>
      <c r="J26" s="145">
        <f t="shared" si="1"/>
        <v>8</v>
      </c>
      <c r="K26" s="137" t="s">
        <v>1463</v>
      </c>
    </row>
    <row r="27" spans="1:11" ht="16" x14ac:dyDescent="0.2">
      <c r="A27" s="75">
        <v>25</v>
      </c>
      <c r="B27" s="73" t="s">
        <v>1099</v>
      </c>
      <c r="C27" s="82" t="s">
        <v>482</v>
      </c>
      <c r="D27" s="126">
        <v>5</v>
      </c>
      <c r="E27" s="127">
        <v>10</v>
      </c>
      <c r="F27" s="127">
        <v>5</v>
      </c>
      <c r="G27" s="127">
        <v>10</v>
      </c>
      <c r="H27" s="128">
        <v>10</v>
      </c>
      <c r="I27" s="149">
        <f t="shared" si="0"/>
        <v>40</v>
      </c>
      <c r="J27" s="145">
        <f t="shared" si="1"/>
        <v>8</v>
      </c>
      <c r="K27" s="137" t="s">
        <v>1463</v>
      </c>
    </row>
    <row r="28" spans="1:11" ht="16" x14ac:dyDescent="0.2">
      <c r="A28" s="75">
        <v>26</v>
      </c>
      <c r="B28" s="73" t="s">
        <v>1101</v>
      </c>
      <c r="C28" s="82" t="s">
        <v>577</v>
      </c>
      <c r="D28" s="126">
        <v>5</v>
      </c>
      <c r="E28" s="127">
        <v>10</v>
      </c>
      <c r="F28" s="127">
        <v>5</v>
      </c>
      <c r="G28" s="127">
        <v>10</v>
      </c>
      <c r="H28" s="128">
        <v>10</v>
      </c>
      <c r="I28" s="149">
        <f t="shared" si="0"/>
        <v>40</v>
      </c>
      <c r="J28" s="145">
        <f t="shared" si="1"/>
        <v>8</v>
      </c>
      <c r="K28" s="137" t="s">
        <v>1463</v>
      </c>
    </row>
    <row r="29" spans="1:11" ht="32" x14ac:dyDescent="0.2">
      <c r="A29" s="75">
        <v>27</v>
      </c>
      <c r="B29" s="73" t="s">
        <v>1101</v>
      </c>
      <c r="C29" s="82" t="s">
        <v>494</v>
      </c>
      <c r="D29" s="126">
        <v>5</v>
      </c>
      <c r="E29" s="127">
        <v>10</v>
      </c>
      <c r="F29" s="127">
        <v>5</v>
      </c>
      <c r="G29" s="127">
        <v>10</v>
      </c>
      <c r="H29" s="128">
        <v>10</v>
      </c>
      <c r="I29" s="149">
        <f t="shared" si="0"/>
        <v>40</v>
      </c>
      <c r="J29" s="145">
        <f t="shared" si="1"/>
        <v>8</v>
      </c>
      <c r="K29" s="137" t="s">
        <v>1463</v>
      </c>
    </row>
    <row r="30" spans="1:11" ht="16" x14ac:dyDescent="0.2">
      <c r="A30" s="75">
        <v>28</v>
      </c>
      <c r="B30" s="73" t="s">
        <v>1101</v>
      </c>
      <c r="C30" s="82" t="s">
        <v>578</v>
      </c>
      <c r="D30" s="126">
        <v>5</v>
      </c>
      <c r="E30" s="127">
        <v>10</v>
      </c>
      <c r="F30" s="127">
        <v>5</v>
      </c>
      <c r="G30" s="127">
        <v>10</v>
      </c>
      <c r="H30" s="128">
        <v>10</v>
      </c>
      <c r="I30" s="149">
        <f t="shared" si="0"/>
        <v>40</v>
      </c>
      <c r="J30" s="145">
        <f t="shared" si="1"/>
        <v>8</v>
      </c>
      <c r="K30" s="137" t="s">
        <v>1463</v>
      </c>
    </row>
    <row r="31" spans="1:11" ht="32" x14ac:dyDescent="0.2">
      <c r="A31" s="75">
        <v>29</v>
      </c>
      <c r="B31" s="73" t="s">
        <v>1096</v>
      </c>
      <c r="C31" s="82" t="s">
        <v>714</v>
      </c>
      <c r="D31" s="126">
        <v>5</v>
      </c>
      <c r="E31" s="127">
        <v>10</v>
      </c>
      <c r="F31" s="127">
        <v>5</v>
      </c>
      <c r="G31" s="127">
        <v>10</v>
      </c>
      <c r="H31" s="128">
        <v>10</v>
      </c>
      <c r="I31" s="149">
        <f t="shared" si="0"/>
        <v>40</v>
      </c>
      <c r="J31" s="145">
        <f t="shared" si="1"/>
        <v>8</v>
      </c>
      <c r="K31" s="137" t="s">
        <v>1463</v>
      </c>
    </row>
    <row r="32" spans="1:11" ht="16" x14ac:dyDescent="0.2">
      <c r="A32" s="75">
        <v>30</v>
      </c>
      <c r="B32" s="73" t="s">
        <v>1462</v>
      </c>
      <c r="C32" s="82" t="s">
        <v>708</v>
      </c>
      <c r="D32" s="126">
        <v>10</v>
      </c>
      <c r="E32" s="127">
        <v>10</v>
      </c>
      <c r="F32" s="127">
        <v>5</v>
      </c>
      <c r="G32" s="127">
        <v>5</v>
      </c>
      <c r="H32" s="128">
        <v>10</v>
      </c>
      <c r="I32" s="149">
        <f t="shared" si="0"/>
        <v>40</v>
      </c>
      <c r="J32" s="145">
        <f t="shared" si="1"/>
        <v>8</v>
      </c>
      <c r="K32" s="137" t="s">
        <v>1463</v>
      </c>
    </row>
    <row r="33" spans="1:11" ht="16" x14ac:dyDescent="0.2">
      <c r="A33" s="75">
        <v>31</v>
      </c>
      <c r="B33" s="73" t="s">
        <v>1462</v>
      </c>
      <c r="C33" s="82" t="s">
        <v>1052</v>
      </c>
      <c r="D33" s="126">
        <v>10</v>
      </c>
      <c r="E33" s="127">
        <v>10</v>
      </c>
      <c r="F33" s="127">
        <v>5</v>
      </c>
      <c r="G33" s="127">
        <v>5</v>
      </c>
      <c r="H33" s="128">
        <v>10</v>
      </c>
      <c r="I33" s="149">
        <f t="shared" si="0"/>
        <v>40</v>
      </c>
      <c r="J33" s="145">
        <f t="shared" si="1"/>
        <v>8</v>
      </c>
      <c r="K33" s="137" t="s">
        <v>1463</v>
      </c>
    </row>
    <row r="34" spans="1:11" ht="16" x14ac:dyDescent="0.2">
      <c r="A34" s="75">
        <v>32</v>
      </c>
      <c r="B34" s="73" t="s">
        <v>412</v>
      </c>
      <c r="C34" s="82" t="s">
        <v>1438</v>
      </c>
      <c r="D34" s="126">
        <v>5</v>
      </c>
      <c r="E34" s="127">
        <v>10</v>
      </c>
      <c r="F34" s="127">
        <v>10</v>
      </c>
      <c r="G34" s="127">
        <v>5</v>
      </c>
      <c r="H34" s="128">
        <v>10</v>
      </c>
      <c r="I34" s="149">
        <f t="shared" si="0"/>
        <v>40</v>
      </c>
      <c r="J34" s="145">
        <f t="shared" si="1"/>
        <v>8</v>
      </c>
      <c r="K34" s="137" t="s">
        <v>1463</v>
      </c>
    </row>
    <row r="35" spans="1:11" ht="16" x14ac:dyDescent="0.2">
      <c r="A35" s="75">
        <v>33</v>
      </c>
      <c r="B35" s="73" t="s">
        <v>409</v>
      </c>
      <c r="C35" s="82" t="s">
        <v>799</v>
      </c>
      <c r="D35" s="126">
        <v>5</v>
      </c>
      <c r="E35" s="127">
        <v>10</v>
      </c>
      <c r="F35" s="127">
        <v>10</v>
      </c>
      <c r="G35" s="127">
        <v>5</v>
      </c>
      <c r="H35" s="128">
        <v>10</v>
      </c>
      <c r="I35" s="149">
        <f t="shared" si="0"/>
        <v>40</v>
      </c>
      <c r="J35" s="145">
        <f t="shared" si="1"/>
        <v>8</v>
      </c>
      <c r="K35" s="137" t="s">
        <v>1463</v>
      </c>
    </row>
    <row r="36" spans="1:11" ht="16" x14ac:dyDescent="0.2">
      <c r="A36" s="75">
        <v>34</v>
      </c>
      <c r="B36" s="73" t="s">
        <v>409</v>
      </c>
      <c r="C36" s="82" t="s">
        <v>798</v>
      </c>
      <c r="D36" s="126">
        <v>5</v>
      </c>
      <c r="E36" s="127">
        <v>10</v>
      </c>
      <c r="F36" s="127">
        <v>10</v>
      </c>
      <c r="G36" s="127">
        <v>5</v>
      </c>
      <c r="H36" s="128">
        <v>10</v>
      </c>
      <c r="I36" s="149">
        <f t="shared" si="0"/>
        <v>40</v>
      </c>
      <c r="J36" s="145">
        <f t="shared" si="1"/>
        <v>8</v>
      </c>
      <c r="K36" s="137" t="s">
        <v>1463</v>
      </c>
    </row>
    <row r="37" spans="1:11" ht="16" x14ac:dyDescent="0.2">
      <c r="A37" s="75">
        <v>35</v>
      </c>
      <c r="B37" s="73" t="s">
        <v>1097</v>
      </c>
      <c r="C37" s="82" t="s">
        <v>507</v>
      </c>
      <c r="D37" s="126">
        <v>5</v>
      </c>
      <c r="E37" s="127">
        <v>10</v>
      </c>
      <c r="F37" s="127">
        <v>5</v>
      </c>
      <c r="G37" s="127">
        <v>10</v>
      </c>
      <c r="H37" s="128">
        <v>10</v>
      </c>
      <c r="I37" s="149">
        <f t="shared" si="0"/>
        <v>40</v>
      </c>
      <c r="J37" s="145">
        <f t="shared" si="1"/>
        <v>8</v>
      </c>
      <c r="K37" s="137" t="s">
        <v>1463</v>
      </c>
    </row>
    <row r="38" spans="1:11" ht="32" x14ac:dyDescent="0.2">
      <c r="A38" s="75">
        <v>36</v>
      </c>
      <c r="B38" s="73" t="s">
        <v>1462</v>
      </c>
      <c r="C38" s="82" t="s">
        <v>1018</v>
      </c>
      <c r="D38" s="126">
        <v>10</v>
      </c>
      <c r="E38" s="127">
        <v>0</v>
      </c>
      <c r="F38" s="127">
        <v>10</v>
      </c>
      <c r="G38" s="127">
        <v>10</v>
      </c>
      <c r="H38" s="128">
        <v>10</v>
      </c>
      <c r="I38" s="149">
        <f t="shared" si="0"/>
        <v>40</v>
      </c>
      <c r="J38" s="145">
        <f t="shared" si="1"/>
        <v>8</v>
      </c>
      <c r="K38" s="137" t="s">
        <v>1463</v>
      </c>
    </row>
    <row r="39" spans="1:11" ht="16" x14ac:dyDescent="0.2">
      <c r="A39" s="75">
        <v>37</v>
      </c>
      <c r="B39" s="73" t="s">
        <v>1099</v>
      </c>
      <c r="C39" s="82" t="s">
        <v>1494</v>
      </c>
      <c r="D39" s="126">
        <v>8</v>
      </c>
      <c r="E39" s="127">
        <v>0</v>
      </c>
      <c r="F39" s="127">
        <v>5</v>
      </c>
      <c r="G39" s="127">
        <v>22</v>
      </c>
      <c r="H39" s="128">
        <v>5</v>
      </c>
      <c r="I39" s="149">
        <f t="shared" si="0"/>
        <v>40</v>
      </c>
      <c r="J39" s="145">
        <f t="shared" si="1"/>
        <v>8</v>
      </c>
      <c r="K39" s="137" t="s">
        <v>1463</v>
      </c>
    </row>
    <row r="40" spans="1:11" ht="16" x14ac:dyDescent="0.2">
      <c r="A40" s="75">
        <v>38</v>
      </c>
      <c r="B40" s="73" t="s">
        <v>1462</v>
      </c>
      <c r="C40" s="82" t="s">
        <v>1311</v>
      </c>
      <c r="D40" s="126">
        <v>5</v>
      </c>
      <c r="E40" s="127">
        <v>0</v>
      </c>
      <c r="F40" s="127">
        <v>5</v>
      </c>
      <c r="G40" s="127">
        <v>25</v>
      </c>
      <c r="H40" s="128">
        <v>5</v>
      </c>
      <c r="I40" s="149">
        <f>SUM(D40:H40)</f>
        <v>40</v>
      </c>
      <c r="J40" s="145">
        <f>AVERAGE(D40:H40)</f>
        <v>8</v>
      </c>
      <c r="K40" s="137" t="s">
        <v>1463</v>
      </c>
    </row>
    <row r="41" spans="1:11" ht="16" x14ac:dyDescent="0.2">
      <c r="A41" s="75">
        <v>39</v>
      </c>
      <c r="B41" s="73" t="s">
        <v>412</v>
      </c>
      <c r="C41" s="82" t="s">
        <v>1656</v>
      </c>
      <c r="D41" s="126">
        <v>5</v>
      </c>
      <c r="E41" s="127">
        <v>0</v>
      </c>
      <c r="F41" s="127">
        <v>5</v>
      </c>
      <c r="G41" s="127">
        <v>25</v>
      </c>
      <c r="H41" s="128">
        <v>5</v>
      </c>
      <c r="I41" s="149">
        <f>SUM(D41:H41)</f>
        <v>40</v>
      </c>
      <c r="J41" s="145">
        <f>AVERAGE(D41:H41)</f>
        <v>8</v>
      </c>
      <c r="K41" s="137" t="s">
        <v>1463</v>
      </c>
    </row>
    <row r="42" spans="1:11" ht="16" x14ac:dyDescent="0.2">
      <c r="A42" s="75">
        <v>40</v>
      </c>
      <c r="B42" s="73" t="s">
        <v>409</v>
      </c>
      <c r="C42" s="82" t="s">
        <v>1660</v>
      </c>
      <c r="D42" s="126">
        <v>5</v>
      </c>
      <c r="E42" s="127">
        <v>0</v>
      </c>
      <c r="F42" s="127">
        <v>5</v>
      </c>
      <c r="G42" s="127">
        <v>25</v>
      </c>
      <c r="H42" s="128">
        <v>5</v>
      </c>
      <c r="I42" s="149">
        <f t="shared" si="0"/>
        <v>40</v>
      </c>
      <c r="J42" s="145">
        <f t="shared" si="1"/>
        <v>8</v>
      </c>
      <c r="K42" s="137" t="s">
        <v>1463</v>
      </c>
    </row>
    <row r="43" spans="1:11" ht="16" x14ac:dyDescent="0.2">
      <c r="A43" s="75">
        <v>41</v>
      </c>
      <c r="B43" s="73" t="s">
        <v>1103</v>
      </c>
      <c r="C43" s="82" t="s">
        <v>633</v>
      </c>
      <c r="D43" s="126">
        <v>5</v>
      </c>
      <c r="E43" s="127">
        <v>10</v>
      </c>
      <c r="F43" s="127">
        <v>8</v>
      </c>
      <c r="G43" s="127">
        <v>5</v>
      </c>
      <c r="H43" s="128">
        <v>10</v>
      </c>
      <c r="I43" s="149">
        <f t="shared" si="0"/>
        <v>38</v>
      </c>
      <c r="J43" s="145">
        <f t="shared" si="1"/>
        <v>7.6</v>
      </c>
      <c r="K43" s="138" t="s">
        <v>1464</v>
      </c>
    </row>
    <row r="44" spans="1:11" ht="16" x14ac:dyDescent="0.2">
      <c r="A44" s="75">
        <v>42</v>
      </c>
      <c r="B44" s="73" t="s">
        <v>1103</v>
      </c>
      <c r="C44" s="82" t="s">
        <v>1439</v>
      </c>
      <c r="D44" s="126">
        <v>5</v>
      </c>
      <c r="E44" s="127">
        <v>10</v>
      </c>
      <c r="F44" s="127">
        <v>8</v>
      </c>
      <c r="G44" s="127">
        <v>5</v>
      </c>
      <c r="H44" s="128">
        <v>10</v>
      </c>
      <c r="I44" s="149">
        <f t="shared" si="0"/>
        <v>38</v>
      </c>
      <c r="J44" s="145">
        <f t="shared" si="1"/>
        <v>7.6</v>
      </c>
      <c r="K44" s="138" t="s">
        <v>1464</v>
      </c>
    </row>
    <row r="45" spans="1:11" ht="16" x14ac:dyDescent="0.2">
      <c r="A45" s="75">
        <v>43</v>
      </c>
      <c r="B45" s="73" t="s">
        <v>1103</v>
      </c>
      <c r="C45" s="82" t="s">
        <v>631</v>
      </c>
      <c r="D45" s="126">
        <v>5</v>
      </c>
      <c r="E45" s="127">
        <v>10</v>
      </c>
      <c r="F45" s="127">
        <v>8</v>
      </c>
      <c r="G45" s="127">
        <v>5</v>
      </c>
      <c r="H45" s="128">
        <v>10</v>
      </c>
      <c r="I45" s="149">
        <f t="shared" si="0"/>
        <v>38</v>
      </c>
      <c r="J45" s="145">
        <f t="shared" si="1"/>
        <v>7.6</v>
      </c>
      <c r="K45" s="138" t="s">
        <v>1464</v>
      </c>
    </row>
    <row r="46" spans="1:11" ht="16" x14ac:dyDescent="0.2">
      <c r="A46" s="75">
        <v>44</v>
      </c>
      <c r="B46" s="73" t="s">
        <v>1103</v>
      </c>
      <c r="C46" s="82" t="s">
        <v>628</v>
      </c>
      <c r="D46" s="126">
        <v>5</v>
      </c>
      <c r="E46" s="127">
        <v>10</v>
      </c>
      <c r="F46" s="127">
        <v>8</v>
      </c>
      <c r="G46" s="127">
        <v>5</v>
      </c>
      <c r="H46" s="128">
        <v>10</v>
      </c>
      <c r="I46" s="149">
        <f t="shared" si="0"/>
        <v>38</v>
      </c>
      <c r="J46" s="145">
        <f t="shared" si="1"/>
        <v>7.6</v>
      </c>
      <c r="K46" s="138" t="s">
        <v>1464</v>
      </c>
    </row>
    <row r="47" spans="1:11" ht="16" x14ac:dyDescent="0.2">
      <c r="A47" s="75">
        <v>45</v>
      </c>
      <c r="B47" s="73" t="s">
        <v>1462</v>
      </c>
      <c r="C47" s="82" t="s">
        <v>552</v>
      </c>
      <c r="D47" s="126">
        <v>10</v>
      </c>
      <c r="E47" s="127">
        <v>0</v>
      </c>
      <c r="F47" s="127">
        <v>8</v>
      </c>
      <c r="G47" s="127">
        <v>10</v>
      </c>
      <c r="H47" s="128">
        <v>10</v>
      </c>
      <c r="I47" s="149">
        <f t="shared" si="0"/>
        <v>38</v>
      </c>
      <c r="J47" s="145">
        <f t="shared" si="1"/>
        <v>7.6</v>
      </c>
      <c r="K47" s="138" t="s">
        <v>1464</v>
      </c>
    </row>
    <row r="48" spans="1:11" ht="16" x14ac:dyDescent="0.2">
      <c r="A48" s="75">
        <v>46</v>
      </c>
      <c r="B48" s="73" t="s">
        <v>54</v>
      </c>
      <c r="C48" s="82" t="s">
        <v>457</v>
      </c>
      <c r="D48" s="126">
        <v>5</v>
      </c>
      <c r="E48" s="127">
        <v>10</v>
      </c>
      <c r="F48" s="127">
        <v>8</v>
      </c>
      <c r="G48" s="127">
        <v>5</v>
      </c>
      <c r="H48" s="128">
        <v>8</v>
      </c>
      <c r="I48" s="149">
        <f t="shared" si="0"/>
        <v>36</v>
      </c>
      <c r="J48" s="145">
        <f t="shared" si="1"/>
        <v>7.2</v>
      </c>
      <c r="K48" s="138" t="s">
        <v>1464</v>
      </c>
    </row>
    <row r="49" spans="1:11" ht="16" x14ac:dyDescent="0.2">
      <c r="A49" s="75">
        <v>47</v>
      </c>
      <c r="B49" s="73" t="s">
        <v>54</v>
      </c>
      <c r="C49" s="82" t="s">
        <v>463</v>
      </c>
      <c r="D49" s="126">
        <v>5</v>
      </c>
      <c r="E49" s="127">
        <v>10</v>
      </c>
      <c r="F49" s="127">
        <v>8</v>
      </c>
      <c r="G49" s="127">
        <v>5</v>
      </c>
      <c r="H49" s="128">
        <v>8</v>
      </c>
      <c r="I49" s="149">
        <f t="shared" si="0"/>
        <v>36</v>
      </c>
      <c r="J49" s="145">
        <f t="shared" si="1"/>
        <v>7.2</v>
      </c>
      <c r="K49" s="138" t="s">
        <v>1464</v>
      </c>
    </row>
    <row r="50" spans="1:11" ht="16" x14ac:dyDescent="0.2">
      <c r="A50" s="75">
        <v>48</v>
      </c>
      <c r="B50" s="73" t="s">
        <v>54</v>
      </c>
      <c r="C50" s="82" t="s">
        <v>477</v>
      </c>
      <c r="D50" s="126">
        <v>5</v>
      </c>
      <c r="E50" s="127">
        <v>10</v>
      </c>
      <c r="F50" s="127">
        <v>8</v>
      </c>
      <c r="G50" s="127">
        <v>5</v>
      </c>
      <c r="H50" s="128">
        <v>8</v>
      </c>
      <c r="I50" s="149">
        <f t="shared" si="0"/>
        <v>36</v>
      </c>
      <c r="J50" s="145">
        <f t="shared" si="1"/>
        <v>7.2</v>
      </c>
      <c r="K50" s="138" t="s">
        <v>1464</v>
      </c>
    </row>
    <row r="51" spans="1:11" ht="16" x14ac:dyDescent="0.2">
      <c r="A51" s="75">
        <v>49</v>
      </c>
      <c r="B51" s="73" t="s">
        <v>412</v>
      </c>
      <c r="C51" s="82" t="s">
        <v>676</v>
      </c>
      <c r="D51" s="126">
        <v>5</v>
      </c>
      <c r="E51" s="127">
        <v>10</v>
      </c>
      <c r="F51" s="127">
        <v>8</v>
      </c>
      <c r="G51" s="127">
        <v>5</v>
      </c>
      <c r="H51" s="128">
        <v>8</v>
      </c>
      <c r="I51" s="149">
        <f t="shared" si="0"/>
        <v>36</v>
      </c>
      <c r="J51" s="145">
        <f t="shared" si="1"/>
        <v>7.2</v>
      </c>
      <c r="K51" s="138" t="s">
        <v>1464</v>
      </c>
    </row>
    <row r="52" spans="1:11" ht="32" x14ac:dyDescent="0.2">
      <c r="A52" s="75">
        <v>50</v>
      </c>
      <c r="B52" s="73" t="s">
        <v>1102</v>
      </c>
      <c r="C52" s="82" t="s">
        <v>1453</v>
      </c>
      <c r="D52" s="126">
        <v>5</v>
      </c>
      <c r="E52" s="127">
        <v>10</v>
      </c>
      <c r="F52" s="127">
        <v>8</v>
      </c>
      <c r="G52" s="127">
        <v>5</v>
      </c>
      <c r="H52" s="128">
        <v>8</v>
      </c>
      <c r="I52" s="149">
        <f t="shared" si="0"/>
        <v>36</v>
      </c>
      <c r="J52" s="145">
        <f t="shared" si="1"/>
        <v>7.2</v>
      </c>
      <c r="K52" s="138" t="s">
        <v>1464</v>
      </c>
    </row>
    <row r="53" spans="1:11" ht="16" x14ac:dyDescent="0.2">
      <c r="A53" s="75">
        <v>51</v>
      </c>
      <c r="B53" s="73" t="s">
        <v>54</v>
      </c>
      <c r="C53" s="82" t="s">
        <v>454</v>
      </c>
      <c r="D53" s="126">
        <v>5</v>
      </c>
      <c r="E53" s="127">
        <v>10</v>
      </c>
      <c r="F53" s="127">
        <v>8</v>
      </c>
      <c r="G53" s="127">
        <v>5</v>
      </c>
      <c r="H53" s="128">
        <v>8</v>
      </c>
      <c r="I53" s="149">
        <f t="shared" si="0"/>
        <v>36</v>
      </c>
      <c r="J53" s="145">
        <f t="shared" si="1"/>
        <v>7.2</v>
      </c>
      <c r="K53" s="138" t="s">
        <v>1464</v>
      </c>
    </row>
    <row r="54" spans="1:11" ht="16" x14ac:dyDescent="0.2">
      <c r="A54" s="75">
        <v>52</v>
      </c>
      <c r="B54" s="73" t="s">
        <v>416</v>
      </c>
      <c r="C54" s="82" t="s">
        <v>712</v>
      </c>
      <c r="D54" s="126">
        <v>5</v>
      </c>
      <c r="E54" s="127">
        <v>10</v>
      </c>
      <c r="F54" s="127">
        <v>8</v>
      </c>
      <c r="G54" s="127">
        <v>5</v>
      </c>
      <c r="H54" s="128"/>
      <c r="I54" s="149">
        <f t="shared" si="0"/>
        <v>28</v>
      </c>
      <c r="J54" s="145">
        <f t="shared" si="1"/>
        <v>7</v>
      </c>
      <c r="K54" s="138" t="s">
        <v>1464</v>
      </c>
    </row>
    <row r="55" spans="1:11" ht="16" x14ac:dyDescent="0.2">
      <c r="A55" s="75">
        <v>53</v>
      </c>
      <c r="B55" s="73" t="s">
        <v>50</v>
      </c>
      <c r="C55" s="82" t="s">
        <v>750</v>
      </c>
      <c r="D55" s="126">
        <v>5</v>
      </c>
      <c r="E55" s="127">
        <v>10</v>
      </c>
      <c r="F55" s="127">
        <v>5</v>
      </c>
      <c r="G55" s="127">
        <v>5</v>
      </c>
      <c r="H55" s="128">
        <v>10</v>
      </c>
      <c r="I55" s="149">
        <f t="shared" si="0"/>
        <v>35</v>
      </c>
      <c r="J55" s="145">
        <f t="shared" si="1"/>
        <v>7</v>
      </c>
      <c r="K55" s="138" t="s">
        <v>1464</v>
      </c>
    </row>
    <row r="56" spans="1:11" ht="16" x14ac:dyDescent="0.2">
      <c r="A56" s="75">
        <v>54</v>
      </c>
      <c r="B56" s="73" t="s">
        <v>50</v>
      </c>
      <c r="C56" s="82" t="s">
        <v>751</v>
      </c>
      <c r="D56" s="126">
        <v>5</v>
      </c>
      <c r="E56" s="127">
        <v>10</v>
      </c>
      <c r="F56" s="127">
        <v>5</v>
      </c>
      <c r="G56" s="127">
        <v>5</v>
      </c>
      <c r="H56" s="128">
        <v>10</v>
      </c>
      <c r="I56" s="149">
        <f t="shared" si="0"/>
        <v>35</v>
      </c>
      <c r="J56" s="145">
        <f t="shared" si="1"/>
        <v>7</v>
      </c>
      <c r="K56" s="138" t="s">
        <v>1464</v>
      </c>
    </row>
    <row r="57" spans="1:11" ht="32" x14ac:dyDescent="0.2">
      <c r="A57" s="75">
        <v>55</v>
      </c>
      <c r="B57" s="73" t="s">
        <v>50</v>
      </c>
      <c r="C57" s="82" t="s">
        <v>752</v>
      </c>
      <c r="D57" s="126">
        <v>5</v>
      </c>
      <c r="E57" s="127">
        <v>10</v>
      </c>
      <c r="F57" s="127">
        <v>5</v>
      </c>
      <c r="G57" s="127">
        <v>5</v>
      </c>
      <c r="H57" s="128">
        <v>10</v>
      </c>
      <c r="I57" s="149">
        <f t="shared" si="0"/>
        <v>35</v>
      </c>
      <c r="J57" s="145">
        <f t="shared" si="1"/>
        <v>7</v>
      </c>
      <c r="K57" s="138" t="s">
        <v>1464</v>
      </c>
    </row>
    <row r="58" spans="1:11" ht="16" x14ac:dyDescent="0.2">
      <c r="A58" s="75">
        <v>56</v>
      </c>
      <c r="B58" s="73" t="s">
        <v>50</v>
      </c>
      <c r="C58" s="82" t="s">
        <v>1669</v>
      </c>
      <c r="D58" s="126">
        <v>5</v>
      </c>
      <c r="E58" s="127">
        <v>10</v>
      </c>
      <c r="F58" s="127">
        <v>5</v>
      </c>
      <c r="G58" s="127">
        <v>5</v>
      </c>
      <c r="H58" s="128">
        <v>10</v>
      </c>
      <c r="I58" s="149">
        <f t="shared" si="0"/>
        <v>35</v>
      </c>
      <c r="J58" s="145">
        <f t="shared" si="1"/>
        <v>7</v>
      </c>
      <c r="K58" s="138" t="s">
        <v>1464</v>
      </c>
    </row>
    <row r="59" spans="1:11" ht="32" x14ac:dyDescent="0.2">
      <c r="A59" s="75">
        <v>57</v>
      </c>
      <c r="B59" s="73" t="s">
        <v>50</v>
      </c>
      <c r="C59" s="82" t="s">
        <v>1483</v>
      </c>
      <c r="D59" s="126">
        <v>5</v>
      </c>
      <c r="E59" s="127">
        <v>10</v>
      </c>
      <c r="F59" s="127">
        <v>5</v>
      </c>
      <c r="G59" s="127">
        <v>5</v>
      </c>
      <c r="H59" s="128">
        <v>10</v>
      </c>
      <c r="I59" s="149">
        <f t="shared" si="0"/>
        <v>35</v>
      </c>
      <c r="J59" s="145">
        <f t="shared" si="1"/>
        <v>7</v>
      </c>
      <c r="K59" s="138" t="s">
        <v>1464</v>
      </c>
    </row>
    <row r="60" spans="1:11" ht="16" x14ac:dyDescent="0.2">
      <c r="A60" s="75">
        <v>58</v>
      </c>
      <c r="B60" s="73" t="s">
        <v>50</v>
      </c>
      <c r="C60" s="82" t="s">
        <v>437</v>
      </c>
      <c r="D60" s="126">
        <v>5</v>
      </c>
      <c r="E60" s="127">
        <v>10</v>
      </c>
      <c r="F60" s="127">
        <v>5</v>
      </c>
      <c r="G60" s="127">
        <v>5</v>
      </c>
      <c r="H60" s="128">
        <v>10</v>
      </c>
      <c r="I60" s="149">
        <f t="shared" si="0"/>
        <v>35</v>
      </c>
      <c r="J60" s="145">
        <f t="shared" si="1"/>
        <v>7</v>
      </c>
      <c r="K60" s="138" t="s">
        <v>1464</v>
      </c>
    </row>
    <row r="61" spans="1:11" ht="16" x14ac:dyDescent="0.2">
      <c r="A61" s="75">
        <v>59</v>
      </c>
      <c r="B61" s="73" t="s">
        <v>50</v>
      </c>
      <c r="C61" s="82" t="s">
        <v>753</v>
      </c>
      <c r="D61" s="126">
        <v>5</v>
      </c>
      <c r="E61" s="127">
        <v>10</v>
      </c>
      <c r="F61" s="127">
        <v>5</v>
      </c>
      <c r="G61" s="127">
        <v>5</v>
      </c>
      <c r="H61" s="128">
        <v>10</v>
      </c>
      <c r="I61" s="149">
        <f t="shared" si="0"/>
        <v>35</v>
      </c>
      <c r="J61" s="145">
        <f t="shared" si="1"/>
        <v>7</v>
      </c>
      <c r="K61" s="138" t="s">
        <v>1464</v>
      </c>
    </row>
    <row r="62" spans="1:11" ht="16" x14ac:dyDescent="0.2">
      <c r="A62" s="75">
        <v>60</v>
      </c>
      <c r="B62" s="73" t="s">
        <v>50</v>
      </c>
      <c r="C62" s="82" t="s">
        <v>1456</v>
      </c>
      <c r="D62" s="126">
        <v>5</v>
      </c>
      <c r="E62" s="127">
        <v>10</v>
      </c>
      <c r="F62" s="127">
        <v>5</v>
      </c>
      <c r="G62" s="127">
        <v>5</v>
      </c>
      <c r="H62" s="128">
        <v>10</v>
      </c>
      <c r="I62" s="149">
        <f t="shared" si="0"/>
        <v>35</v>
      </c>
      <c r="J62" s="145">
        <f t="shared" si="1"/>
        <v>7</v>
      </c>
      <c r="K62" s="138" t="s">
        <v>1464</v>
      </c>
    </row>
    <row r="63" spans="1:11" ht="16" x14ac:dyDescent="0.2">
      <c r="A63" s="75">
        <v>61</v>
      </c>
      <c r="B63" s="73" t="s">
        <v>1097</v>
      </c>
      <c r="C63" s="82" t="s">
        <v>680</v>
      </c>
      <c r="D63" s="126">
        <v>5</v>
      </c>
      <c r="E63" s="127">
        <v>10</v>
      </c>
      <c r="F63" s="127">
        <v>5</v>
      </c>
      <c r="G63" s="127">
        <v>5</v>
      </c>
      <c r="H63" s="128">
        <v>10</v>
      </c>
      <c r="I63" s="149">
        <f t="shared" si="0"/>
        <v>35</v>
      </c>
      <c r="J63" s="145">
        <f t="shared" si="1"/>
        <v>7</v>
      </c>
      <c r="K63" s="138" t="s">
        <v>1464</v>
      </c>
    </row>
    <row r="64" spans="1:11" ht="32" x14ac:dyDescent="0.2">
      <c r="A64" s="75">
        <v>62</v>
      </c>
      <c r="B64" s="73" t="s">
        <v>1101</v>
      </c>
      <c r="C64" s="82" t="s">
        <v>554</v>
      </c>
      <c r="D64" s="126">
        <v>5</v>
      </c>
      <c r="E64" s="127">
        <v>10</v>
      </c>
      <c r="F64" s="127">
        <v>5</v>
      </c>
      <c r="G64" s="127">
        <v>5</v>
      </c>
      <c r="H64" s="128">
        <v>10</v>
      </c>
      <c r="I64" s="149">
        <f t="shared" si="0"/>
        <v>35</v>
      </c>
      <c r="J64" s="145">
        <f t="shared" si="1"/>
        <v>7</v>
      </c>
      <c r="K64" s="138" t="s">
        <v>1464</v>
      </c>
    </row>
    <row r="65" spans="1:11" ht="16" x14ac:dyDescent="0.2">
      <c r="A65" s="75">
        <v>63</v>
      </c>
      <c r="B65" s="73" t="s">
        <v>1096</v>
      </c>
      <c r="C65" s="82" t="s">
        <v>719</v>
      </c>
      <c r="D65" s="126">
        <v>5</v>
      </c>
      <c r="E65" s="127">
        <v>10</v>
      </c>
      <c r="F65" s="127">
        <v>5</v>
      </c>
      <c r="G65" s="127">
        <v>10</v>
      </c>
      <c r="H65" s="128">
        <v>5</v>
      </c>
      <c r="I65" s="149">
        <f t="shared" si="0"/>
        <v>35</v>
      </c>
      <c r="J65" s="145">
        <f t="shared" si="1"/>
        <v>7</v>
      </c>
      <c r="K65" s="138" t="s">
        <v>1464</v>
      </c>
    </row>
    <row r="66" spans="1:11" ht="16" x14ac:dyDescent="0.2">
      <c r="A66" s="75">
        <v>64</v>
      </c>
      <c r="B66" s="73" t="s">
        <v>1096</v>
      </c>
      <c r="C66" s="82" t="s">
        <v>717</v>
      </c>
      <c r="D66" s="126">
        <v>5</v>
      </c>
      <c r="E66" s="127">
        <v>10</v>
      </c>
      <c r="F66" s="127">
        <v>5</v>
      </c>
      <c r="G66" s="127">
        <v>10</v>
      </c>
      <c r="H66" s="128">
        <v>5</v>
      </c>
      <c r="I66" s="149">
        <f t="shared" ref="I66:I129" si="2">SUM(D66:H66)</f>
        <v>35</v>
      </c>
      <c r="J66" s="145">
        <f t="shared" ref="J66:J129" si="3">AVERAGE(D66:H66)</f>
        <v>7</v>
      </c>
      <c r="K66" s="138" t="s">
        <v>1464</v>
      </c>
    </row>
    <row r="67" spans="1:11" ht="16" x14ac:dyDescent="0.2">
      <c r="A67" s="75">
        <v>65</v>
      </c>
      <c r="B67" s="73" t="s">
        <v>1096</v>
      </c>
      <c r="C67" s="82" t="s">
        <v>720</v>
      </c>
      <c r="D67" s="126">
        <v>5</v>
      </c>
      <c r="E67" s="127">
        <v>10</v>
      </c>
      <c r="F67" s="127">
        <v>5</v>
      </c>
      <c r="G67" s="127">
        <v>10</v>
      </c>
      <c r="H67" s="128">
        <v>5</v>
      </c>
      <c r="I67" s="149">
        <f t="shared" si="2"/>
        <v>35</v>
      </c>
      <c r="J67" s="145">
        <f t="shared" si="3"/>
        <v>7</v>
      </c>
      <c r="K67" s="138" t="s">
        <v>1464</v>
      </c>
    </row>
    <row r="68" spans="1:11" ht="16" x14ac:dyDescent="0.2">
      <c r="A68" s="75">
        <v>66</v>
      </c>
      <c r="B68" s="73" t="s">
        <v>1096</v>
      </c>
      <c r="C68" s="82" t="s">
        <v>718</v>
      </c>
      <c r="D68" s="126">
        <v>5</v>
      </c>
      <c r="E68" s="127">
        <v>10</v>
      </c>
      <c r="F68" s="127">
        <v>5</v>
      </c>
      <c r="G68" s="127">
        <v>10</v>
      </c>
      <c r="H68" s="128">
        <v>5</v>
      </c>
      <c r="I68" s="149">
        <f t="shared" si="2"/>
        <v>35</v>
      </c>
      <c r="J68" s="145">
        <f t="shared" si="3"/>
        <v>7</v>
      </c>
      <c r="K68" s="138" t="s">
        <v>1464</v>
      </c>
    </row>
    <row r="69" spans="1:11" ht="16" x14ac:dyDescent="0.2">
      <c r="A69" s="75">
        <v>67</v>
      </c>
      <c r="B69" s="73" t="s">
        <v>1103</v>
      </c>
      <c r="C69" s="82" t="s">
        <v>632</v>
      </c>
      <c r="D69" s="126">
        <v>5</v>
      </c>
      <c r="E69" s="127">
        <v>10</v>
      </c>
      <c r="F69" s="127">
        <v>5</v>
      </c>
      <c r="G69" s="127">
        <v>5</v>
      </c>
      <c r="H69" s="128">
        <v>10</v>
      </c>
      <c r="I69" s="149">
        <f t="shared" si="2"/>
        <v>35</v>
      </c>
      <c r="J69" s="145">
        <f t="shared" si="3"/>
        <v>7</v>
      </c>
      <c r="K69" s="138" t="s">
        <v>1464</v>
      </c>
    </row>
    <row r="70" spans="1:11" ht="32" x14ac:dyDescent="0.2">
      <c r="A70" s="75">
        <v>68</v>
      </c>
      <c r="B70" s="73" t="s">
        <v>1103</v>
      </c>
      <c r="C70" s="82" t="s">
        <v>1051</v>
      </c>
      <c r="D70" s="126">
        <v>5</v>
      </c>
      <c r="E70" s="127">
        <v>10</v>
      </c>
      <c r="F70" s="127">
        <v>5</v>
      </c>
      <c r="G70" s="127">
        <v>5</v>
      </c>
      <c r="H70" s="128">
        <v>10</v>
      </c>
      <c r="I70" s="149">
        <f t="shared" si="2"/>
        <v>35</v>
      </c>
      <c r="J70" s="145">
        <f t="shared" si="3"/>
        <v>7</v>
      </c>
      <c r="K70" s="138" t="s">
        <v>1464</v>
      </c>
    </row>
    <row r="71" spans="1:11" ht="32" x14ac:dyDescent="0.2">
      <c r="A71" s="75">
        <v>69</v>
      </c>
      <c r="B71" s="73" t="s">
        <v>409</v>
      </c>
      <c r="C71" s="82" t="s">
        <v>1427</v>
      </c>
      <c r="D71" s="126">
        <v>5</v>
      </c>
      <c r="E71" s="127">
        <v>10</v>
      </c>
      <c r="F71" s="127">
        <v>10</v>
      </c>
      <c r="G71" s="127">
        <v>5</v>
      </c>
      <c r="H71" s="128">
        <v>5</v>
      </c>
      <c r="I71" s="149">
        <f t="shared" si="2"/>
        <v>35</v>
      </c>
      <c r="J71" s="145">
        <f t="shared" si="3"/>
        <v>7</v>
      </c>
      <c r="K71" s="138" t="s">
        <v>1464</v>
      </c>
    </row>
    <row r="72" spans="1:11" ht="16" x14ac:dyDescent="0.2">
      <c r="A72" s="75">
        <v>70</v>
      </c>
      <c r="B72" s="73" t="s">
        <v>1101</v>
      </c>
      <c r="C72" s="82" t="s">
        <v>522</v>
      </c>
      <c r="D72" s="126">
        <v>5</v>
      </c>
      <c r="E72" s="127">
        <v>0</v>
      </c>
      <c r="F72" s="127">
        <v>10</v>
      </c>
      <c r="G72" s="127">
        <v>10</v>
      </c>
      <c r="H72" s="128">
        <v>10</v>
      </c>
      <c r="I72" s="149">
        <f t="shared" si="2"/>
        <v>35</v>
      </c>
      <c r="J72" s="145">
        <f t="shared" si="3"/>
        <v>7</v>
      </c>
      <c r="K72" s="138" t="s">
        <v>1464</v>
      </c>
    </row>
    <row r="73" spans="1:11" ht="16" x14ac:dyDescent="0.2">
      <c r="A73" s="75">
        <v>71</v>
      </c>
      <c r="B73" s="73" t="s">
        <v>54</v>
      </c>
      <c r="C73" s="82" t="s">
        <v>941</v>
      </c>
      <c r="D73" s="126">
        <v>5</v>
      </c>
      <c r="E73" s="127">
        <v>10</v>
      </c>
      <c r="F73" s="127">
        <v>5</v>
      </c>
      <c r="G73" s="127">
        <v>5</v>
      </c>
      <c r="H73" s="128">
        <v>8</v>
      </c>
      <c r="I73" s="149">
        <f t="shared" si="2"/>
        <v>33</v>
      </c>
      <c r="J73" s="145">
        <f t="shared" si="3"/>
        <v>6.6</v>
      </c>
      <c r="K73" s="138" t="s">
        <v>1464</v>
      </c>
    </row>
    <row r="74" spans="1:11" ht="32" x14ac:dyDescent="0.2">
      <c r="A74" s="75">
        <v>72</v>
      </c>
      <c r="B74" s="73" t="s">
        <v>409</v>
      </c>
      <c r="C74" s="82" t="s">
        <v>1454</v>
      </c>
      <c r="D74" s="126">
        <v>10</v>
      </c>
      <c r="E74" s="127">
        <v>0</v>
      </c>
      <c r="F74" s="127">
        <v>8</v>
      </c>
      <c r="G74" s="127">
        <v>5</v>
      </c>
      <c r="H74" s="128">
        <v>10</v>
      </c>
      <c r="I74" s="149">
        <f t="shared" si="2"/>
        <v>33</v>
      </c>
      <c r="J74" s="145">
        <f t="shared" si="3"/>
        <v>6.6</v>
      </c>
      <c r="K74" s="138" t="s">
        <v>1464</v>
      </c>
    </row>
    <row r="75" spans="1:11" ht="16" x14ac:dyDescent="0.2">
      <c r="A75" s="75">
        <v>73</v>
      </c>
      <c r="B75" s="73" t="s">
        <v>409</v>
      </c>
      <c r="C75" s="82" t="s">
        <v>541</v>
      </c>
      <c r="D75" s="126">
        <v>10</v>
      </c>
      <c r="E75" s="127">
        <v>0</v>
      </c>
      <c r="F75" s="127">
        <v>8</v>
      </c>
      <c r="G75" s="127">
        <v>5</v>
      </c>
      <c r="H75" s="128">
        <v>10</v>
      </c>
      <c r="I75" s="149">
        <f t="shared" si="2"/>
        <v>33</v>
      </c>
      <c r="J75" s="145">
        <f t="shared" si="3"/>
        <v>6.6</v>
      </c>
      <c r="K75" s="138" t="s">
        <v>1464</v>
      </c>
    </row>
    <row r="76" spans="1:11" ht="16" x14ac:dyDescent="0.2">
      <c r="A76" s="75">
        <v>74</v>
      </c>
      <c r="B76" s="73" t="s">
        <v>409</v>
      </c>
      <c r="C76" s="82" t="s">
        <v>809</v>
      </c>
      <c r="D76" s="126">
        <v>10</v>
      </c>
      <c r="E76" s="127">
        <v>0</v>
      </c>
      <c r="F76" s="127">
        <v>8</v>
      </c>
      <c r="G76" s="127">
        <v>5</v>
      </c>
      <c r="H76" s="128">
        <v>10</v>
      </c>
      <c r="I76" s="149">
        <f t="shared" si="2"/>
        <v>33</v>
      </c>
      <c r="J76" s="145">
        <f t="shared" si="3"/>
        <v>6.6</v>
      </c>
      <c r="K76" s="138" t="s">
        <v>1464</v>
      </c>
    </row>
    <row r="77" spans="1:11" ht="16" x14ac:dyDescent="0.2">
      <c r="A77" s="75">
        <v>75</v>
      </c>
      <c r="B77" s="73" t="s">
        <v>409</v>
      </c>
      <c r="C77" s="82" t="s">
        <v>1316</v>
      </c>
      <c r="D77" s="126">
        <v>10</v>
      </c>
      <c r="E77" s="127">
        <v>0</v>
      </c>
      <c r="F77" s="127">
        <v>8</v>
      </c>
      <c r="G77" s="127">
        <v>5</v>
      </c>
      <c r="H77" s="128">
        <v>10</v>
      </c>
      <c r="I77" s="149">
        <f t="shared" si="2"/>
        <v>33</v>
      </c>
      <c r="J77" s="145">
        <f t="shared" si="3"/>
        <v>6.6</v>
      </c>
      <c r="K77" s="138" t="s">
        <v>1464</v>
      </c>
    </row>
    <row r="78" spans="1:11" ht="32" x14ac:dyDescent="0.2">
      <c r="A78" s="75">
        <v>76</v>
      </c>
      <c r="B78" s="73" t="s">
        <v>409</v>
      </c>
      <c r="C78" s="82" t="s">
        <v>867</v>
      </c>
      <c r="D78" s="126">
        <v>5</v>
      </c>
      <c r="E78" s="127">
        <v>0</v>
      </c>
      <c r="F78" s="127">
        <v>8</v>
      </c>
      <c r="G78" s="127">
        <v>10</v>
      </c>
      <c r="H78" s="128">
        <v>10</v>
      </c>
      <c r="I78" s="149">
        <f t="shared" si="2"/>
        <v>33</v>
      </c>
      <c r="J78" s="145">
        <f t="shared" si="3"/>
        <v>6.6</v>
      </c>
      <c r="K78" s="138" t="s">
        <v>1464</v>
      </c>
    </row>
    <row r="79" spans="1:11" ht="32" x14ac:dyDescent="0.2">
      <c r="A79" s="75">
        <v>77</v>
      </c>
      <c r="B79" s="73" t="s">
        <v>1099</v>
      </c>
      <c r="C79" s="82" t="s">
        <v>976</v>
      </c>
      <c r="D79" s="126">
        <v>5</v>
      </c>
      <c r="E79" s="127">
        <v>0</v>
      </c>
      <c r="F79" s="127">
        <v>8</v>
      </c>
      <c r="G79" s="127">
        <v>10</v>
      </c>
      <c r="H79" s="128">
        <v>10</v>
      </c>
      <c r="I79" s="149">
        <f t="shared" si="2"/>
        <v>33</v>
      </c>
      <c r="J79" s="145">
        <f t="shared" si="3"/>
        <v>6.6</v>
      </c>
      <c r="K79" s="138" t="s">
        <v>1464</v>
      </c>
    </row>
    <row r="80" spans="1:11" ht="16" x14ac:dyDescent="0.2">
      <c r="A80" s="75">
        <v>78</v>
      </c>
      <c r="B80" s="73" t="s">
        <v>1099</v>
      </c>
      <c r="C80" s="82" t="s">
        <v>864</v>
      </c>
      <c r="D80" s="126">
        <v>5</v>
      </c>
      <c r="E80" s="127">
        <v>0</v>
      </c>
      <c r="F80" s="127">
        <v>8</v>
      </c>
      <c r="G80" s="127">
        <v>10</v>
      </c>
      <c r="H80" s="128">
        <v>10</v>
      </c>
      <c r="I80" s="149">
        <f t="shared" si="2"/>
        <v>33</v>
      </c>
      <c r="J80" s="145">
        <f t="shared" si="3"/>
        <v>6.6</v>
      </c>
      <c r="K80" s="138" t="s">
        <v>1464</v>
      </c>
    </row>
    <row r="81" spans="1:11" ht="16" x14ac:dyDescent="0.2">
      <c r="A81" s="75">
        <v>79</v>
      </c>
      <c r="B81" s="73" t="s">
        <v>1099</v>
      </c>
      <c r="C81" s="82" t="s">
        <v>800</v>
      </c>
      <c r="D81" s="126">
        <v>5</v>
      </c>
      <c r="E81" s="127">
        <v>0</v>
      </c>
      <c r="F81" s="127">
        <v>8</v>
      </c>
      <c r="G81" s="127">
        <v>10</v>
      </c>
      <c r="H81" s="128">
        <v>10</v>
      </c>
      <c r="I81" s="149">
        <f t="shared" si="2"/>
        <v>33</v>
      </c>
      <c r="J81" s="145">
        <f t="shared" si="3"/>
        <v>6.6</v>
      </c>
      <c r="K81" s="138" t="s">
        <v>1464</v>
      </c>
    </row>
    <row r="82" spans="1:11" ht="16" x14ac:dyDescent="0.2">
      <c r="A82" s="75">
        <v>80</v>
      </c>
      <c r="B82" s="73" t="s">
        <v>1097</v>
      </c>
      <c r="C82" s="82" t="s">
        <v>1041</v>
      </c>
      <c r="D82" s="126">
        <v>5</v>
      </c>
      <c r="E82" s="127">
        <v>0</v>
      </c>
      <c r="F82" s="127">
        <v>8</v>
      </c>
      <c r="G82" s="127">
        <v>10</v>
      </c>
      <c r="H82" s="128">
        <v>10</v>
      </c>
      <c r="I82" s="149">
        <f t="shared" si="2"/>
        <v>33</v>
      </c>
      <c r="J82" s="145">
        <f t="shared" si="3"/>
        <v>6.6</v>
      </c>
      <c r="K82" s="138" t="s">
        <v>1464</v>
      </c>
    </row>
    <row r="83" spans="1:11" ht="16" x14ac:dyDescent="0.2">
      <c r="A83" s="75">
        <v>81</v>
      </c>
      <c r="B83" s="73" t="s">
        <v>1101</v>
      </c>
      <c r="C83" s="82" t="s">
        <v>711</v>
      </c>
      <c r="D83" s="126">
        <v>5</v>
      </c>
      <c r="E83" s="127">
        <v>0</v>
      </c>
      <c r="F83" s="127">
        <v>8</v>
      </c>
      <c r="G83" s="127">
        <v>10</v>
      </c>
      <c r="H83" s="128">
        <v>10</v>
      </c>
      <c r="I83" s="149">
        <f t="shared" si="2"/>
        <v>33</v>
      </c>
      <c r="J83" s="145">
        <f t="shared" si="3"/>
        <v>6.6</v>
      </c>
      <c r="K83" s="138" t="s">
        <v>1464</v>
      </c>
    </row>
    <row r="84" spans="1:11" ht="16" x14ac:dyDescent="0.2">
      <c r="A84" s="75">
        <v>82</v>
      </c>
      <c r="B84" s="73" t="s">
        <v>1098</v>
      </c>
      <c r="C84" s="82" t="s">
        <v>636</v>
      </c>
      <c r="D84" s="126">
        <v>5</v>
      </c>
      <c r="E84" s="127">
        <v>10</v>
      </c>
      <c r="F84" s="127">
        <v>8</v>
      </c>
      <c r="G84" s="127">
        <v>5</v>
      </c>
      <c r="H84" s="128">
        <v>5</v>
      </c>
      <c r="I84" s="149">
        <f t="shared" si="2"/>
        <v>33</v>
      </c>
      <c r="J84" s="145">
        <f t="shared" si="3"/>
        <v>6.6</v>
      </c>
      <c r="K84" s="138" t="s">
        <v>1464</v>
      </c>
    </row>
    <row r="85" spans="1:11" ht="32" x14ac:dyDescent="0.2">
      <c r="A85" s="75">
        <v>83</v>
      </c>
      <c r="B85" s="73" t="s">
        <v>1462</v>
      </c>
      <c r="C85" s="82" t="s">
        <v>1430</v>
      </c>
      <c r="D85" s="126">
        <v>10</v>
      </c>
      <c r="E85" s="127">
        <v>0</v>
      </c>
      <c r="F85" s="127">
        <v>8</v>
      </c>
      <c r="G85" s="127">
        <v>10</v>
      </c>
      <c r="H85" s="128">
        <v>5</v>
      </c>
      <c r="I85" s="149">
        <f t="shared" si="2"/>
        <v>33</v>
      </c>
      <c r="J85" s="145">
        <f t="shared" si="3"/>
        <v>6.6</v>
      </c>
      <c r="K85" s="138" t="s">
        <v>1464</v>
      </c>
    </row>
    <row r="86" spans="1:11" ht="32" x14ac:dyDescent="0.2">
      <c r="A86" s="75">
        <v>84</v>
      </c>
      <c r="B86" s="73" t="s">
        <v>412</v>
      </c>
      <c r="C86" s="82" t="s">
        <v>868</v>
      </c>
      <c r="D86" s="126">
        <v>10</v>
      </c>
      <c r="E86" s="127">
        <v>0</v>
      </c>
      <c r="F86" s="127">
        <v>10</v>
      </c>
      <c r="G86" s="127">
        <v>5</v>
      </c>
      <c r="H86" s="128">
        <v>8</v>
      </c>
      <c r="I86" s="149">
        <f t="shared" si="2"/>
        <v>33</v>
      </c>
      <c r="J86" s="145">
        <f t="shared" si="3"/>
        <v>6.6</v>
      </c>
      <c r="K86" s="138" t="s">
        <v>1464</v>
      </c>
    </row>
    <row r="87" spans="1:11" ht="16" x14ac:dyDescent="0.2">
      <c r="A87" s="75">
        <v>85</v>
      </c>
      <c r="B87" s="73" t="s">
        <v>54</v>
      </c>
      <c r="C87" s="82" t="s">
        <v>897</v>
      </c>
      <c r="D87" s="126">
        <v>5</v>
      </c>
      <c r="E87" s="127">
        <v>10</v>
      </c>
      <c r="F87" s="127">
        <v>5</v>
      </c>
      <c r="G87" s="127">
        <v>5</v>
      </c>
      <c r="H87" s="128">
        <v>7</v>
      </c>
      <c r="I87" s="149">
        <f t="shared" si="2"/>
        <v>32</v>
      </c>
      <c r="J87" s="145">
        <f t="shared" si="3"/>
        <v>6.4</v>
      </c>
      <c r="K87" s="138" t="s">
        <v>1464</v>
      </c>
    </row>
    <row r="88" spans="1:11" ht="32" x14ac:dyDescent="0.2">
      <c r="A88" s="75">
        <v>86</v>
      </c>
      <c r="B88" s="73" t="s">
        <v>409</v>
      </c>
      <c r="C88" s="82" t="s">
        <v>975</v>
      </c>
      <c r="D88" s="126">
        <v>8</v>
      </c>
      <c r="E88" s="127">
        <v>0</v>
      </c>
      <c r="F88" s="127">
        <v>8</v>
      </c>
      <c r="G88" s="127">
        <v>5</v>
      </c>
      <c r="H88" s="128">
        <v>10</v>
      </c>
      <c r="I88" s="149">
        <f t="shared" si="2"/>
        <v>31</v>
      </c>
      <c r="J88" s="145">
        <f t="shared" si="3"/>
        <v>6.2</v>
      </c>
      <c r="K88" s="138" t="s">
        <v>1464</v>
      </c>
    </row>
    <row r="89" spans="1:11" ht="32" x14ac:dyDescent="0.2">
      <c r="A89" s="75">
        <v>87</v>
      </c>
      <c r="B89" s="73" t="s">
        <v>409</v>
      </c>
      <c r="C89" s="82" t="s">
        <v>1149</v>
      </c>
      <c r="D89" s="126">
        <v>8</v>
      </c>
      <c r="E89" s="127">
        <v>0</v>
      </c>
      <c r="F89" s="127">
        <v>8</v>
      </c>
      <c r="G89" s="127">
        <v>5</v>
      </c>
      <c r="H89" s="128">
        <v>10</v>
      </c>
      <c r="I89" s="149">
        <f t="shared" si="2"/>
        <v>31</v>
      </c>
      <c r="J89" s="145">
        <f t="shared" si="3"/>
        <v>6.2</v>
      </c>
      <c r="K89" s="138" t="s">
        <v>1464</v>
      </c>
    </row>
    <row r="90" spans="1:11" ht="32" x14ac:dyDescent="0.2">
      <c r="A90" s="75">
        <v>88</v>
      </c>
      <c r="B90" s="73" t="s">
        <v>1462</v>
      </c>
      <c r="C90" s="82" t="s">
        <v>1013</v>
      </c>
      <c r="D90" s="126">
        <v>8</v>
      </c>
      <c r="E90" s="127">
        <v>0</v>
      </c>
      <c r="F90" s="127">
        <v>8</v>
      </c>
      <c r="G90" s="127">
        <v>10</v>
      </c>
      <c r="H90" s="128">
        <v>5</v>
      </c>
      <c r="I90" s="149">
        <f t="shared" si="2"/>
        <v>31</v>
      </c>
      <c r="J90" s="145">
        <f t="shared" si="3"/>
        <v>6.2</v>
      </c>
      <c r="K90" s="138" t="s">
        <v>1464</v>
      </c>
    </row>
    <row r="91" spans="1:11" ht="16" x14ac:dyDescent="0.2">
      <c r="A91" s="75">
        <v>89</v>
      </c>
      <c r="B91" s="73" t="s">
        <v>1103</v>
      </c>
      <c r="C91" s="82" t="s">
        <v>627</v>
      </c>
      <c r="D91" s="126">
        <v>5</v>
      </c>
      <c r="E91" s="127">
        <v>10</v>
      </c>
      <c r="F91" s="127">
        <v>5</v>
      </c>
      <c r="G91" s="127">
        <v>5</v>
      </c>
      <c r="H91" s="128">
        <v>5</v>
      </c>
      <c r="I91" s="149">
        <f t="shared" si="2"/>
        <v>30</v>
      </c>
      <c r="J91" s="145">
        <f t="shared" si="3"/>
        <v>6</v>
      </c>
      <c r="K91" s="138" t="s">
        <v>1464</v>
      </c>
    </row>
    <row r="92" spans="1:11" ht="16" x14ac:dyDescent="0.2">
      <c r="A92" s="75">
        <v>90</v>
      </c>
      <c r="B92" s="73" t="s">
        <v>409</v>
      </c>
      <c r="C92" s="82" t="s">
        <v>807</v>
      </c>
      <c r="D92" s="126">
        <v>5</v>
      </c>
      <c r="E92" s="127">
        <v>0</v>
      </c>
      <c r="F92" s="127">
        <v>10</v>
      </c>
      <c r="G92" s="127">
        <v>5</v>
      </c>
      <c r="H92" s="128">
        <v>10</v>
      </c>
      <c r="I92" s="149">
        <f t="shared" si="2"/>
        <v>30</v>
      </c>
      <c r="J92" s="145">
        <f t="shared" si="3"/>
        <v>6</v>
      </c>
      <c r="K92" s="138" t="s">
        <v>1464</v>
      </c>
    </row>
    <row r="93" spans="1:11" ht="16" x14ac:dyDescent="0.2">
      <c r="A93" s="75">
        <v>91</v>
      </c>
      <c r="B93" s="73" t="s">
        <v>409</v>
      </c>
      <c r="C93" s="82" t="s">
        <v>808</v>
      </c>
      <c r="D93" s="126">
        <v>5</v>
      </c>
      <c r="E93" s="127">
        <v>0</v>
      </c>
      <c r="F93" s="127">
        <v>10</v>
      </c>
      <c r="G93" s="127">
        <v>5</v>
      </c>
      <c r="H93" s="128">
        <v>10</v>
      </c>
      <c r="I93" s="149">
        <f t="shared" si="2"/>
        <v>30</v>
      </c>
      <c r="J93" s="145">
        <f t="shared" si="3"/>
        <v>6</v>
      </c>
      <c r="K93" s="138" t="s">
        <v>1464</v>
      </c>
    </row>
    <row r="94" spans="1:11" ht="16" x14ac:dyDescent="0.2">
      <c r="A94" s="75">
        <v>92</v>
      </c>
      <c r="B94" s="73" t="s">
        <v>409</v>
      </c>
      <c r="C94" s="82" t="s">
        <v>797</v>
      </c>
      <c r="D94" s="126">
        <v>5</v>
      </c>
      <c r="E94" s="127">
        <v>0</v>
      </c>
      <c r="F94" s="127">
        <v>10</v>
      </c>
      <c r="G94" s="127">
        <v>5</v>
      </c>
      <c r="H94" s="128">
        <v>10</v>
      </c>
      <c r="I94" s="149">
        <f t="shared" si="2"/>
        <v>30</v>
      </c>
      <c r="J94" s="145">
        <f t="shared" si="3"/>
        <v>6</v>
      </c>
      <c r="K94" s="138" t="s">
        <v>1464</v>
      </c>
    </row>
    <row r="95" spans="1:11" ht="32" x14ac:dyDescent="0.2">
      <c r="A95" s="75">
        <v>93</v>
      </c>
      <c r="B95" s="73" t="s">
        <v>50</v>
      </c>
      <c r="C95" s="82" t="s">
        <v>982</v>
      </c>
      <c r="D95" s="126">
        <v>5</v>
      </c>
      <c r="E95" s="127">
        <v>0</v>
      </c>
      <c r="F95" s="127">
        <v>5</v>
      </c>
      <c r="G95" s="127">
        <v>10</v>
      </c>
      <c r="H95" s="128">
        <v>10</v>
      </c>
      <c r="I95" s="149">
        <f t="shared" si="2"/>
        <v>30</v>
      </c>
      <c r="J95" s="145">
        <f t="shared" si="3"/>
        <v>6</v>
      </c>
      <c r="K95" s="138" t="s">
        <v>1464</v>
      </c>
    </row>
    <row r="96" spans="1:11" ht="16" x14ac:dyDescent="0.2">
      <c r="A96" s="75">
        <v>94</v>
      </c>
      <c r="B96" s="73" t="s">
        <v>50</v>
      </c>
      <c r="C96" s="82" t="s">
        <v>1021</v>
      </c>
      <c r="D96" s="126">
        <v>10</v>
      </c>
      <c r="E96" s="127">
        <v>0</v>
      </c>
      <c r="F96" s="127">
        <v>5</v>
      </c>
      <c r="G96" s="127">
        <v>5</v>
      </c>
      <c r="H96" s="128">
        <v>10</v>
      </c>
      <c r="I96" s="149">
        <f t="shared" si="2"/>
        <v>30</v>
      </c>
      <c r="J96" s="145">
        <f t="shared" si="3"/>
        <v>6</v>
      </c>
      <c r="K96" s="138" t="s">
        <v>1464</v>
      </c>
    </row>
    <row r="97" spans="1:11" ht="16" x14ac:dyDescent="0.2">
      <c r="A97" s="75">
        <v>95</v>
      </c>
      <c r="B97" s="73" t="s">
        <v>1099</v>
      </c>
      <c r="C97" s="82" t="s">
        <v>856</v>
      </c>
      <c r="D97" s="126">
        <v>5</v>
      </c>
      <c r="E97" s="127">
        <v>0</v>
      </c>
      <c r="F97" s="127">
        <v>5</v>
      </c>
      <c r="G97" s="127">
        <v>10</v>
      </c>
      <c r="H97" s="128">
        <v>10</v>
      </c>
      <c r="I97" s="149">
        <f t="shared" si="2"/>
        <v>30</v>
      </c>
      <c r="J97" s="145">
        <f t="shared" si="3"/>
        <v>6</v>
      </c>
      <c r="K97" s="138" t="s">
        <v>1464</v>
      </c>
    </row>
    <row r="98" spans="1:11" ht="16" x14ac:dyDescent="0.2">
      <c r="A98" s="75">
        <v>96</v>
      </c>
      <c r="B98" s="73" t="s">
        <v>1099</v>
      </c>
      <c r="C98" s="82" t="s">
        <v>853</v>
      </c>
      <c r="D98" s="126">
        <v>5</v>
      </c>
      <c r="E98" s="127">
        <v>0</v>
      </c>
      <c r="F98" s="127">
        <v>5</v>
      </c>
      <c r="G98" s="127">
        <v>10</v>
      </c>
      <c r="H98" s="128">
        <v>10</v>
      </c>
      <c r="I98" s="149">
        <f t="shared" si="2"/>
        <v>30</v>
      </c>
      <c r="J98" s="145">
        <f t="shared" si="3"/>
        <v>6</v>
      </c>
      <c r="K98" s="138" t="s">
        <v>1464</v>
      </c>
    </row>
    <row r="99" spans="1:11" ht="16" x14ac:dyDescent="0.2">
      <c r="A99" s="75">
        <v>97</v>
      </c>
      <c r="B99" s="73" t="s">
        <v>1099</v>
      </c>
      <c r="C99" s="82" t="s">
        <v>861</v>
      </c>
      <c r="D99" s="126">
        <v>5</v>
      </c>
      <c r="E99" s="127">
        <v>0</v>
      </c>
      <c r="F99" s="127">
        <v>5</v>
      </c>
      <c r="G99" s="127">
        <v>10</v>
      </c>
      <c r="H99" s="128">
        <v>10</v>
      </c>
      <c r="I99" s="149">
        <f t="shared" si="2"/>
        <v>30</v>
      </c>
      <c r="J99" s="145">
        <f t="shared" si="3"/>
        <v>6</v>
      </c>
      <c r="K99" s="138" t="s">
        <v>1464</v>
      </c>
    </row>
    <row r="100" spans="1:11" ht="32" x14ac:dyDescent="0.2">
      <c r="A100" s="75">
        <v>98</v>
      </c>
      <c r="B100" s="73" t="s">
        <v>1099</v>
      </c>
      <c r="C100" s="82" t="s">
        <v>1011</v>
      </c>
      <c r="D100" s="126">
        <v>5</v>
      </c>
      <c r="E100" s="127">
        <v>0</v>
      </c>
      <c r="F100" s="127">
        <v>5</v>
      </c>
      <c r="G100" s="127">
        <v>10</v>
      </c>
      <c r="H100" s="128">
        <v>10</v>
      </c>
      <c r="I100" s="149">
        <f t="shared" si="2"/>
        <v>30</v>
      </c>
      <c r="J100" s="145">
        <f t="shared" si="3"/>
        <v>6</v>
      </c>
      <c r="K100" s="138" t="s">
        <v>1464</v>
      </c>
    </row>
    <row r="101" spans="1:11" ht="16" x14ac:dyDescent="0.2">
      <c r="A101" s="75">
        <v>99</v>
      </c>
      <c r="B101" s="73" t="s">
        <v>1099</v>
      </c>
      <c r="C101" s="82" t="s">
        <v>855</v>
      </c>
      <c r="D101" s="126">
        <v>5</v>
      </c>
      <c r="E101" s="127">
        <v>0</v>
      </c>
      <c r="F101" s="127">
        <v>5</v>
      </c>
      <c r="G101" s="127">
        <v>10</v>
      </c>
      <c r="H101" s="128">
        <v>10</v>
      </c>
      <c r="I101" s="149">
        <f t="shared" si="2"/>
        <v>30</v>
      </c>
      <c r="J101" s="145">
        <f t="shared" si="3"/>
        <v>6</v>
      </c>
      <c r="K101" s="138" t="s">
        <v>1464</v>
      </c>
    </row>
    <row r="102" spans="1:11" ht="16" x14ac:dyDescent="0.2">
      <c r="A102" s="75">
        <v>100</v>
      </c>
      <c r="B102" s="73" t="s">
        <v>1099</v>
      </c>
      <c r="C102" s="82" t="s">
        <v>846</v>
      </c>
      <c r="D102" s="126">
        <v>5</v>
      </c>
      <c r="E102" s="127">
        <v>0</v>
      </c>
      <c r="F102" s="127">
        <v>5</v>
      </c>
      <c r="G102" s="127">
        <v>10</v>
      </c>
      <c r="H102" s="128">
        <v>10</v>
      </c>
      <c r="I102" s="149">
        <f t="shared" si="2"/>
        <v>30</v>
      </c>
      <c r="J102" s="145">
        <f t="shared" si="3"/>
        <v>6</v>
      </c>
      <c r="K102" s="138" t="s">
        <v>1464</v>
      </c>
    </row>
    <row r="103" spans="1:11" ht="16" x14ac:dyDescent="0.2">
      <c r="A103" s="75">
        <v>101</v>
      </c>
      <c r="B103" s="73" t="s">
        <v>1099</v>
      </c>
      <c r="C103" s="82" t="s">
        <v>850</v>
      </c>
      <c r="D103" s="126">
        <v>5</v>
      </c>
      <c r="E103" s="127">
        <v>0</v>
      </c>
      <c r="F103" s="127">
        <v>5</v>
      </c>
      <c r="G103" s="127">
        <v>10</v>
      </c>
      <c r="H103" s="128">
        <v>10</v>
      </c>
      <c r="I103" s="149">
        <f t="shared" si="2"/>
        <v>30</v>
      </c>
      <c r="J103" s="145">
        <f t="shared" si="3"/>
        <v>6</v>
      </c>
      <c r="K103" s="138" t="s">
        <v>1464</v>
      </c>
    </row>
    <row r="104" spans="1:11" ht="16" x14ac:dyDescent="0.2">
      <c r="A104" s="75">
        <v>102</v>
      </c>
      <c r="B104" s="73" t="s">
        <v>1097</v>
      </c>
      <c r="C104" s="82" t="s">
        <v>1048</v>
      </c>
      <c r="D104" s="126">
        <v>5</v>
      </c>
      <c r="E104" s="127">
        <v>0</v>
      </c>
      <c r="F104" s="127">
        <v>5</v>
      </c>
      <c r="G104" s="127">
        <v>10</v>
      </c>
      <c r="H104" s="128">
        <v>10</v>
      </c>
      <c r="I104" s="149">
        <f t="shared" si="2"/>
        <v>30</v>
      </c>
      <c r="J104" s="145">
        <f t="shared" si="3"/>
        <v>6</v>
      </c>
      <c r="K104" s="138" t="s">
        <v>1464</v>
      </c>
    </row>
    <row r="105" spans="1:11" ht="32" x14ac:dyDescent="0.2">
      <c r="A105" s="75">
        <v>103</v>
      </c>
      <c r="B105" s="73" t="s">
        <v>417</v>
      </c>
      <c r="C105" s="82" t="s">
        <v>1420</v>
      </c>
      <c r="D105" s="126">
        <v>5</v>
      </c>
      <c r="E105" s="127">
        <v>0</v>
      </c>
      <c r="F105" s="127">
        <v>10</v>
      </c>
      <c r="G105" s="127">
        <v>10</v>
      </c>
      <c r="H105" s="128">
        <v>5</v>
      </c>
      <c r="I105" s="149">
        <f t="shared" si="2"/>
        <v>30</v>
      </c>
      <c r="J105" s="145">
        <f t="shared" si="3"/>
        <v>6</v>
      </c>
      <c r="K105" s="138" t="s">
        <v>1464</v>
      </c>
    </row>
    <row r="106" spans="1:11" ht="32" x14ac:dyDescent="0.2">
      <c r="A106" s="75">
        <v>104</v>
      </c>
      <c r="B106" s="73" t="s">
        <v>1098</v>
      </c>
      <c r="C106" s="82" t="s">
        <v>518</v>
      </c>
      <c r="D106" s="126">
        <v>5</v>
      </c>
      <c r="E106" s="127">
        <v>10</v>
      </c>
      <c r="F106" s="127">
        <v>5</v>
      </c>
      <c r="G106" s="127">
        <v>5</v>
      </c>
      <c r="H106" s="128">
        <v>5</v>
      </c>
      <c r="I106" s="149">
        <f t="shared" si="2"/>
        <v>30</v>
      </c>
      <c r="J106" s="145">
        <f t="shared" si="3"/>
        <v>6</v>
      </c>
      <c r="K106" s="138" t="s">
        <v>1464</v>
      </c>
    </row>
    <row r="107" spans="1:11" ht="32" x14ac:dyDescent="0.2">
      <c r="A107" s="75">
        <v>105</v>
      </c>
      <c r="B107" s="73" t="s">
        <v>1098</v>
      </c>
      <c r="C107" s="82" t="s">
        <v>520</v>
      </c>
      <c r="D107" s="126">
        <v>5</v>
      </c>
      <c r="E107" s="127">
        <v>10</v>
      </c>
      <c r="F107" s="127">
        <v>5</v>
      </c>
      <c r="G107" s="127">
        <v>5</v>
      </c>
      <c r="H107" s="128">
        <v>5</v>
      </c>
      <c r="I107" s="149">
        <f t="shared" si="2"/>
        <v>30</v>
      </c>
      <c r="J107" s="145">
        <f t="shared" si="3"/>
        <v>6</v>
      </c>
      <c r="K107" s="138" t="s">
        <v>1464</v>
      </c>
    </row>
    <row r="108" spans="1:11" ht="32" x14ac:dyDescent="0.2">
      <c r="A108" s="75">
        <v>106</v>
      </c>
      <c r="B108" s="73" t="s">
        <v>1103</v>
      </c>
      <c r="C108" s="82" t="s">
        <v>1019</v>
      </c>
      <c r="D108" s="126">
        <v>5</v>
      </c>
      <c r="E108" s="127">
        <v>0</v>
      </c>
      <c r="F108" s="127">
        <v>10</v>
      </c>
      <c r="G108" s="127">
        <v>5</v>
      </c>
      <c r="H108" s="128">
        <v>10</v>
      </c>
      <c r="I108" s="149">
        <f t="shared" si="2"/>
        <v>30</v>
      </c>
      <c r="J108" s="145">
        <f t="shared" si="3"/>
        <v>6</v>
      </c>
      <c r="K108" s="138" t="s">
        <v>1464</v>
      </c>
    </row>
    <row r="109" spans="1:11" ht="16" x14ac:dyDescent="0.2">
      <c r="A109" s="75">
        <v>107</v>
      </c>
      <c r="B109" s="73" t="s">
        <v>1102</v>
      </c>
      <c r="C109" s="82" t="s">
        <v>974</v>
      </c>
      <c r="D109" s="126">
        <v>5</v>
      </c>
      <c r="E109" s="127">
        <v>0</v>
      </c>
      <c r="F109" s="127">
        <v>10</v>
      </c>
      <c r="G109" s="127">
        <v>5</v>
      </c>
      <c r="H109" s="128">
        <v>10</v>
      </c>
      <c r="I109" s="149">
        <f t="shared" si="2"/>
        <v>30</v>
      </c>
      <c r="J109" s="145">
        <f t="shared" si="3"/>
        <v>6</v>
      </c>
      <c r="K109" s="138" t="s">
        <v>1464</v>
      </c>
    </row>
    <row r="110" spans="1:11" ht="16" x14ac:dyDescent="0.2">
      <c r="A110" s="75">
        <v>108</v>
      </c>
      <c r="B110" s="73" t="s">
        <v>409</v>
      </c>
      <c r="C110" s="82" t="s">
        <v>806</v>
      </c>
      <c r="D110" s="126">
        <v>5</v>
      </c>
      <c r="E110" s="127">
        <v>0</v>
      </c>
      <c r="F110" s="127">
        <v>8</v>
      </c>
      <c r="G110" s="127">
        <v>5</v>
      </c>
      <c r="H110" s="128">
        <v>10</v>
      </c>
      <c r="I110" s="149">
        <f t="shared" si="2"/>
        <v>28</v>
      </c>
      <c r="J110" s="145">
        <f t="shared" si="3"/>
        <v>5.6</v>
      </c>
      <c r="K110" s="138" t="s">
        <v>1464</v>
      </c>
    </row>
    <row r="111" spans="1:11" ht="16" x14ac:dyDescent="0.2">
      <c r="A111" s="75">
        <v>109</v>
      </c>
      <c r="B111" s="73" t="s">
        <v>409</v>
      </c>
      <c r="C111" s="82" t="s">
        <v>805</v>
      </c>
      <c r="D111" s="126">
        <v>5</v>
      </c>
      <c r="E111" s="127">
        <v>0</v>
      </c>
      <c r="F111" s="127">
        <v>8</v>
      </c>
      <c r="G111" s="127">
        <v>5</v>
      </c>
      <c r="H111" s="128">
        <v>10</v>
      </c>
      <c r="I111" s="149">
        <f t="shared" si="2"/>
        <v>28</v>
      </c>
      <c r="J111" s="145">
        <f t="shared" si="3"/>
        <v>5.6</v>
      </c>
      <c r="K111" s="138" t="s">
        <v>1464</v>
      </c>
    </row>
    <row r="112" spans="1:11" ht="16" x14ac:dyDescent="0.2">
      <c r="A112" s="75">
        <v>110</v>
      </c>
      <c r="B112" s="73" t="s">
        <v>409</v>
      </c>
      <c r="C112" s="82" t="s">
        <v>801</v>
      </c>
      <c r="D112" s="126">
        <v>5</v>
      </c>
      <c r="E112" s="127">
        <v>0</v>
      </c>
      <c r="F112" s="127">
        <v>8</v>
      </c>
      <c r="G112" s="127">
        <v>5</v>
      </c>
      <c r="H112" s="128">
        <v>10</v>
      </c>
      <c r="I112" s="149">
        <f t="shared" si="2"/>
        <v>28</v>
      </c>
      <c r="J112" s="145">
        <f t="shared" si="3"/>
        <v>5.6</v>
      </c>
      <c r="K112" s="138" t="s">
        <v>1464</v>
      </c>
    </row>
    <row r="113" spans="1:11" ht="32" x14ac:dyDescent="0.2">
      <c r="A113" s="75">
        <v>111</v>
      </c>
      <c r="B113" s="73" t="s">
        <v>411</v>
      </c>
      <c r="C113" s="82" t="s">
        <v>1047</v>
      </c>
      <c r="D113" s="126">
        <v>5</v>
      </c>
      <c r="E113" s="127">
        <v>10</v>
      </c>
      <c r="F113" s="127">
        <v>8</v>
      </c>
      <c r="G113" s="127">
        <v>5</v>
      </c>
      <c r="H113" s="128">
        <v>0</v>
      </c>
      <c r="I113" s="149">
        <f t="shared" si="2"/>
        <v>28</v>
      </c>
      <c r="J113" s="145">
        <f t="shared" si="3"/>
        <v>5.6</v>
      </c>
      <c r="K113" s="138" t="s">
        <v>1464</v>
      </c>
    </row>
    <row r="114" spans="1:11" ht="32" x14ac:dyDescent="0.2">
      <c r="A114" s="75">
        <v>112</v>
      </c>
      <c r="B114" s="73" t="s">
        <v>50</v>
      </c>
      <c r="C114" s="82" t="s">
        <v>710</v>
      </c>
      <c r="D114" s="126">
        <v>5</v>
      </c>
      <c r="E114" s="127">
        <v>0</v>
      </c>
      <c r="F114" s="127">
        <v>8</v>
      </c>
      <c r="G114" s="127">
        <v>5</v>
      </c>
      <c r="H114" s="128">
        <v>10</v>
      </c>
      <c r="I114" s="149">
        <f t="shared" si="2"/>
        <v>28</v>
      </c>
      <c r="J114" s="145">
        <f t="shared" si="3"/>
        <v>5.6</v>
      </c>
      <c r="K114" s="138" t="s">
        <v>1464</v>
      </c>
    </row>
    <row r="115" spans="1:11" ht="16" x14ac:dyDescent="0.2">
      <c r="A115" s="75">
        <v>113</v>
      </c>
      <c r="B115" s="73" t="s">
        <v>50</v>
      </c>
      <c r="C115" s="82" t="s">
        <v>836</v>
      </c>
      <c r="D115" s="126">
        <v>5</v>
      </c>
      <c r="E115" s="127">
        <v>0</v>
      </c>
      <c r="F115" s="127">
        <v>8</v>
      </c>
      <c r="G115" s="127">
        <v>5</v>
      </c>
      <c r="H115" s="128">
        <v>10</v>
      </c>
      <c r="I115" s="149">
        <f t="shared" si="2"/>
        <v>28</v>
      </c>
      <c r="J115" s="145">
        <f t="shared" si="3"/>
        <v>5.6</v>
      </c>
      <c r="K115" s="138" t="s">
        <v>1464</v>
      </c>
    </row>
    <row r="116" spans="1:11" ht="16" x14ac:dyDescent="0.2">
      <c r="A116" s="75">
        <v>114</v>
      </c>
      <c r="B116" s="73" t="s">
        <v>50</v>
      </c>
      <c r="C116" s="82" t="s">
        <v>549</v>
      </c>
      <c r="D116" s="126">
        <v>5</v>
      </c>
      <c r="E116" s="127">
        <v>0</v>
      </c>
      <c r="F116" s="127">
        <v>8</v>
      </c>
      <c r="G116" s="127">
        <v>5</v>
      </c>
      <c r="H116" s="128">
        <v>10</v>
      </c>
      <c r="I116" s="149">
        <f t="shared" si="2"/>
        <v>28</v>
      </c>
      <c r="J116" s="145">
        <f t="shared" si="3"/>
        <v>5.6</v>
      </c>
      <c r="K116" s="138" t="s">
        <v>1464</v>
      </c>
    </row>
    <row r="117" spans="1:11" ht="32" x14ac:dyDescent="0.2">
      <c r="A117" s="75">
        <v>115</v>
      </c>
      <c r="B117" s="73" t="s">
        <v>50</v>
      </c>
      <c r="C117" s="82" t="s">
        <v>1424</v>
      </c>
      <c r="D117" s="126">
        <v>5</v>
      </c>
      <c r="E117" s="127">
        <v>0</v>
      </c>
      <c r="F117" s="127">
        <v>8</v>
      </c>
      <c r="G117" s="127">
        <v>5</v>
      </c>
      <c r="H117" s="128">
        <v>10</v>
      </c>
      <c r="I117" s="149">
        <f t="shared" si="2"/>
        <v>28</v>
      </c>
      <c r="J117" s="145">
        <f t="shared" si="3"/>
        <v>5.6</v>
      </c>
      <c r="K117" s="138" t="s">
        <v>1464</v>
      </c>
    </row>
    <row r="118" spans="1:11" ht="32" x14ac:dyDescent="0.2">
      <c r="A118" s="75">
        <v>116</v>
      </c>
      <c r="B118" s="73" t="s">
        <v>1099</v>
      </c>
      <c r="C118" s="82" t="s">
        <v>1042</v>
      </c>
      <c r="D118" s="126">
        <v>5</v>
      </c>
      <c r="E118" s="127">
        <v>0</v>
      </c>
      <c r="F118" s="127">
        <v>8</v>
      </c>
      <c r="G118" s="127">
        <v>5</v>
      </c>
      <c r="H118" s="128">
        <v>10</v>
      </c>
      <c r="I118" s="149">
        <f t="shared" si="2"/>
        <v>28</v>
      </c>
      <c r="J118" s="145">
        <f t="shared" si="3"/>
        <v>5.6</v>
      </c>
      <c r="K118" s="138" t="s">
        <v>1464</v>
      </c>
    </row>
    <row r="119" spans="1:11" ht="16" x14ac:dyDescent="0.2">
      <c r="A119" s="75">
        <v>117</v>
      </c>
      <c r="B119" s="73" t="s">
        <v>1099</v>
      </c>
      <c r="C119" s="82" t="s">
        <v>1000</v>
      </c>
      <c r="D119" s="126">
        <v>5</v>
      </c>
      <c r="E119" s="127">
        <v>0</v>
      </c>
      <c r="F119" s="127">
        <v>8</v>
      </c>
      <c r="G119" s="127">
        <v>5</v>
      </c>
      <c r="H119" s="128">
        <v>10</v>
      </c>
      <c r="I119" s="149">
        <f t="shared" si="2"/>
        <v>28</v>
      </c>
      <c r="J119" s="145">
        <f t="shared" si="3"/>
        <v>5.6</v>
      </c>
      <c r="K119" s="138" t="s">
        <v>1464</v>
      </c>
    </row>
    <row r="120" spans="1:11" ht="16" x14ac:dyDescent="0.2">
      <c r="A120" s="75">
        <v>118</v>
      </c>
      <c r="B120" s="73" t="s">
        <v>1097</v>
      </c>
      <c r="C120" s="82" t="s">
        <v>871</v>
      </c>
      <c r="D120" s="126">
        <v>5</v>
      </c>
      <c r="E120" s="127">
        <v>0</v>
      </c>
      <c r="F120" s="127">
        <v>8</v>
      </c>
      <c r="G120" s="127">
        <v>5</v>
      </c>
      <c r="H120" s="128">
        <v>10</v>
      </c>
      <c r="I120" s="149">
        <f t="shared" si="2"/>
        <v>28</v>
      </c>
      <c r="J120" s="145">
        <f t="shared" si="3"/>
        <v>5.6</v>
      </c>
      <c r="K120" s="138" t="s">
        <v>1464</v>
      </c>
    </row>
    <row r="121" spans="1:11" ht="16" x14ac:dyDescent="0.2">
      <c r="A121" s="75">
        <v>119</v>
      </c>
      <c r="B121" s="73" t="s">
        <v>1097</v>
      </c>
      <c r="C121" s="82" t="s">
        <v>874</v>
      </c>
      <c r="D121" s="126">
        <v>5</v>
      </c>
      <c r="E121" s="127">
        <v>0</v>
      </c>
      <c r="F121" s="127">
        <v>8</v>
      </c>
      <c r="G121" s="127">
        <v>5</v>
      </c>
      <c r="H121" s="128">
        <v>10</v>
      </c>
      <c r="I121" s="149">
        <f t="shared" si="2"/>
        <v>28</v>
      </c>
      <c r="J121" s="145">
        <f t="shared" si="3"/>
        <v>5.6</v>
      </c>
      <c r="K121" s="138" t="s">
        <v>1464</v>
      </c>
    </row>
    <row r="122" spans="1:11" ht="32" x14ac:dyDescent="0.2">
      <c r="A122" s="75">
        <v>120</v>
      </c>
      <c r="B122" s="73" t="s">
        <v>1097</v>
      </c>
      <c r="C122" s="82" t="s">
        <v>673</v>
      </c>
      <c r="D122" s="126">
        <v>8</v>
      </c>
      <c r="E122" s="127">
        <v>0</v>
      </c>
      <c r="F122" s="127">
        <v>5</v>
      </c>
      <c r="G122" s="127">
        <v>5</v>
      </c>
      <c r="H122" s="128">
        <v>10</v>
      </c>
      <c r="I122" s="149">
        <f t="shared" si="2"/>
        <v>28</v>
      </c>
      <c r="J122" s="145">
        <f t="shared" si="3"/>
        <v>5.6</v>
      </c>
      <c r="K122" s="138" t="s">
        <v>1464</v>
      </c>
    </row>
    <row r="123" spans="1:11" ht="32" x14ac:dyDescent="0.2">
      <c r="A123" s="75">
        <v>121</v>
      </c>
      <c r="B123" s="73" t="s">
        <v>1097</v>
      </c>
      <c r="C123" s="82" t="s">
        <v>1418</v>
      </c>
      <c r="D123" s="126">
        <v>5</v>
      </c>
      <c r="E123" s="127">
        <v>0</v>
      </c>
      <c r="F123" s="127">
        <v>8</v>
      </c>
      <c r="G123" s="127">
        <v>5</v>
      </c>
      <c r="H123" s="128">
        <v>10</v>
      </c>
      <c r="I123" s="149">
        <f t="shared" si="2"/>
        <v>28</v>
      </c>
      <c r="J123" s="145">
        <f t="shared" si="3"/>
        <v>5.6</v>
      </c>
      <c r="K123" s="138" t="s">
        <v>1464</v>
      </c>
    </row>
    <row r="124" spans="1:11" ht="32" x14ac:dyDescent="0.2">
      <c r="A124" s="75">
        <v>122</v>
      </c>
      <c r="B124" s="73" t="s">
        <v>1097</v>
      </c>
      <c r="C124" s="82" t="s">
        <v>1044</v>
      </c>
      <c r="D124" s="126">
        <v>5</v>
      </c>
      <c r="E124" s="127">
        <v>0</v>
      </c>
      <c r="F124" s="127">
        <v>8</v>
      </c>
      <c r="G124" s="127">
        <v>5</v>
      </c>
      <c r="H124" s="128">
        <v>10</v>
      </c>
      <c r="I124" s="149">
        <f t="shared" si="2"/>
        <v>28</v>
      </c>
      <c r="J124" s="145">
        <f t="shared" si="3"/>
        <v>5.6</v>
      </c>
      <c r="K124" s="138" t="s">
        <v>1464</v>
      </c>
    </row>
    <row r="125" spans="1:11" ht="16" x14ac:dyDescent="0.2">
      <c r="A125" s="75">
        <v>123</v>
      </c>
      <c r="B125" s="73" t="s">
        <v>1101</v>
      </c>
      <c r="C125" s="82" t="s">
        <v>1429</v>
      </c>
      <c r="D125" s="126">
        <v>5</v>
      </c>
      <c r="E125" s="127">
        <v>0</v>
      </c>
      <c r="F125" s="127">
        <v>8</v>
      </c>
      <c r="G125" s="127">
        <v>10</v>
      </c>
      <c r="H125" s="128">
        <v>5</v>
      </c>
      <c r="I125" s="149">
        <f t="shared" si="2"/>
        <v>28</v>
      </c>
      <c r="J125" s="145">
        <f t="shared" si="3"/>
        <v>5.6</v>
      </c>
      <c r="K125" s="138" t="s">
        <v>1464</v>
      </c>
    </row>
    <row r="126" spans="1:11" ht="20.25" customHeight="1" x14ac:dyDescent="0.2">
      <c r="A126" s="75">
        <v>124</v>
      </c>
      <c r="B126" s="73" t="s">
        <v>1098</v>
      </c>
      <c r="C126" s="82" t="s">
        <v>697</v>
      </c>
      <c r="D126" s="126">
        <v>5</v>
      </c>
      <c r="E126" s="127">
        <v>0</v>
      </c>
      <c r="F126" s="127">
        <v>8</v>
      </c>
      <c r="G126" s="127">
        <v>5</v>
      </c>
      <c r="H126" s="128">
        <v>10</v>
      </c>
      <c r="I126" s="149">
        <f t="shared" si="2"/>
        <v>28</v>
      </c>
      <c r="J126" s="145">
        <f t="shared" si="3"/>
        <v>5.6</v>
      </c>
      <c r="K126" s="138" t="s">
        <v>1464</v>
      </c>
    </row>
    <row r="127" spans="1:11" ht="32" x14ac:dyDescent="0.2">
      <c r="A127" s="75">
        <v>125</v>
      </c>
      <c r="B127" s="73" t="s">
        <v>1462</v>
      </c>
      <c r="C127" s="82" t="s">
        <v>996</v>
      </c>
      <c r="D127" s="126">
        <v>5</v>
      </c>
      <c r="E127" s="127">
        <v>0</v>
      </c>
      <c r="F127" s="127">
        <v>8</v>
      </c>
      <c r="G127" s="127">
        <v>5</v>
      </c>
      <c r="H127" s="128">
        <v>10</v>
      </c>
      <c r="I127" s="149">
        <f t="shared" si="2"/>
        <v>28</v>
      </c>
      <c r="J127" s="145">
        <f t="shared" si="3"/>
        <v>5.6</v>
      </c>
      <c r="K127" s="138" t="s">
        <v>1464</v>
      </c>
    </row>
    <row r="128" spans="1:11" ht="32" x14ac:dyDescent="0.2">
      <c r="A128" s="75">
        <v>126</v>
      </c>
      <c r="B128" s="73" t="s">
        <v>1462</v>
      </c>
      <c r="C128" s="82" t="s">
        <v>997</v>
      </c>
      <c r="D128" s="126">
        <v>5</v>
      </c>
      <c r="E128" s="127">
        <v>0</v>
      </c>
      <c r="F128" s="127">
        <v>8</v>
      </c>
      <c r="G128" s="127">
        <v>5</v>
      </c>
      <c r="H128" s="128">
        <v>10</v>
      </c>
      <c r="I128" s="149">
        <f t="shared" si="2"/>
        <v>28</v>
      </c>
      <c r="J128" s="145">
        <f t="shared" si="3"/>
        <v>5.6</v>
      </c>
      <c r="K128" s="138" t="s">
        <v>1464</v>
      </c>
    </row>
    <row r="129" spans="1:11" ht="16" x14ac:dyDescent="0.2">
      <c r="A129" s="75">
        <v>127</v>
      </c>
      <c r="B129" s="73" t="s">
        <v>1462</v>
      </c>
      <c r="C129" s="82" t="s">
        <v>534</v>
      </c>
      <c r="D129" s="126">
        <v>8</v>
      </c>
      <c r="E129" s="127">
        <v>0</v>
      </c>
      <c r="F129" s="127">
        <v>5</v>
      </c>
      <c r="G129" s="127">
        <v>10</v>
      </c>
      <c r="H129" s="128">
        <v>5</v>
      </c>
      <c r="I129" s="149">
        <f t="shared" si="2"/>
        <v>28</v>
      </c>
      <c r="J129" s="145">
        <f t="shared" si="3"/>
        <v>5.6</v>
      </c>
      <c r="K129" s="138" t="s">
        <v>1464</v>
      </c>
    </row>
    <row r="130" spans="1:11" ht="32" x14ac:dyDescent="0.2">
      <c r="A130" s="75">
        <v>128</v>
      </c>
      <c r="B130" s="73" t="s">
        <v>1462</v>
      </c>
      <c r="C130" s="82" t="s">
        <v>1012</v>
      </c>
      <c r="D130" s="126">
        <v>8</v>
      </c>
      <c r="E130" s="127">
        <v>0</v>
      </c>
      <c r="F130" s="127">
        <v>5</v>
      </c>
      <c r="G130" s="127">
        <v>10</v>
      </c>
      <c r="H130" s="128">
        <v>5</v>
      </c>
      <c r="I130" s="149">
        <f t="shared" ref="I130:I193" si="4">SUM(D130:H130)</f>
        <v>28</v>
      </c>
      <c r="J130" s="145">
        <f t="shared" ref="J130:J193" si="5">AVERAGE(D130:H130)</f>
        <v>5.6</v>
      </c>
      <c r="K130" s="138" t="s">
        <v>1464</v>
      </c>
    </row>
    <row r="131" spans="1:11" ht="16" x14ac:dyDescent="0.2">
      <c r="A131" s="75">
        <v>129</v>
      </c>
      <c r="B131" s="73" t="s">
        <v>416</v>
      </c>
      <c r="C131" s="82" t="s">
        <v>883</v>
      </c>
      <c r="D131" s="126">
        <v>5</v>
      </c>
      <c r="E131" s="127">
        <v>0</v>
      </c>
      <c r="F131" s="127">
        <v>8</v>
      </c>
      <c r="G131" s="127">
        <v>5</v>
      </c>
      <c r="H131" s="128">
        <v>10</v>
      </c>
      <c r="I131" s="149">
        <f t="shared" si="4"/>
        <v>28</v>
      </c>
      <c r="J131" s="145">
        <f t="shared" si="5"/>
        <v>5.6</v>
      </c>
      <c r="K131" s="138" t="s">
        <v>1464</v>
      </c>
    </row>
    <row r="132" spans="1:11" ht="16" x14ac:dyDescent="0.2">
      <c r="A132" s="75">
        <v>130</v>
      </c>
      <c r="B132" s="73" t="s">
        <v>1103</v>
      </c>
      <c r="C132" s="82" t="s">
        <v>913</v>
      </c>
      <c r="D132" s="126">
        <v>5</v>
      </c>
      <c r="E132" s="127">
        <v>0</v>
      </c>
      <c r="F132" s="127">
        <v>8</v>
      </c>
      <c r="G132" s="127">
        <v>5</v>
      </c>
      <c r="H132" s="128">
        <v>10</v>
      </c>
      <c r="I132" s="149">
        <f t="shared" si="4"/>
        <v>28</v>
      </c>
      <c r="J132" s="145">
        <f t="shared" si="5"/>
        <v>5.6</v>
      </c>
      <c r="K132" s="138" t="s">
        <v>1464</v>
      </c>
    </row>
    <row r="133" spans="1:11" ht="16" x14ac:dyDescent="0.2">
      <c r="A133" s="75">
        <v>131</v>
      </c>
      <c r="B133" s="73" t="s">
        <v>1103</v>
      </c>
      <c r="C133" s="82" t="s">
        <v>914</v>
      </c>
      <c r="D133" s="126">
        <v>5</v>
      </c>
      <c r="E133" s="127">
        <v>0</v>
      </c>
      <c r="F133" s="127">
        <v>8</v>
      </c>
      <c r="G133" s="127">
        <v>5</v>
      </c>
      <c r="H133" s="128">
        <v>10</v>
      </c>
      <c r="I133" s="149">
        <f t="shared" si="4"/>
        <v>28</v>
      </c>
      <c r="J133" s="145">
        <f t="shared" si="5"/>
        <v>5.6</v>
      </c>
      <c r="K133" s="138" t="s">
        <v>1464</v>
      </c>
    </row>
    <row r="134" spans="1:11" ht="32" x14ac:dyDescent="0.2">
      <c r="A134" s="75">
        <v>132</v>
      </c>
      <c r="B134" s="73" t="s">
        <v>54</v>
      </c>
      <c r="C134" s="82" t="s">
        <v>1425</v>
      </c>
      <c r="D134" s="126">
        <v>5</v>
      </c>
      <c r="E134" s="127">
        <v>0</v>
      </c>
      <c r="F134" s="127">
        <v>5</v>
      </c>
      <c r="G134" s="127">
        <v>10</v>
      </c>
      <c r="H134" s="128">
        <v>8</v>
      </c>
      <c r="I134" s="149">
        <f t="shared" si="4"/>
        <v>28</v>
      </c>
      <c r="J134" s="145">
        <f t="shared" si="5"/>
        <v>5.6</v>
      </c>
      <c r="K134" s="138" t="s">
        <v>1464</v>
      </c>
    </row>
    <row r="135" spans="1:11" ht="16" x14ac:dyDescent="0.2">
      <c r="A135" s="75">
        <v>133</v>
      </c>
      <c r="B135" s="73" t="s">
        <v>1102</v>
      </c>
      <c r="C135" s="82" t="s">
        <v>933</v>
      </c>
      <c r="D135" s="126">
        <v>5</v>
      </c>
      <c r="E135" s="127">
        <v>0</v>
      </c>
      <c r="F135" s="127">
        <v>8</v>
      </c>
      <c r="G135" s="127">
        <v>5</v>
      </c>
      <c r="H135" s="128">
        <v>10</v>
      </c>
      <c r="I135" s="149">
        <f t="shared" si="4"/>
        <v>28</v>
      </c>
      <c r="J135" s="145">
        <f t="shared" si="5"/>
        <v>5.6</v>
      </c>
      <c r="K135" s="138" t="s">
        <v>1464</v>
      </c>
    </row>
    <row r="136" spans="1:11" ht="16" x14ac:dyDescent="0.2">
      <c r="A136" s="75">
        <v>134</v>
      </c>
      <c r="B136" s="73" t="s">
        <v>1102</v>
      </c>
      <c r="C136" s="82" t="s">
        <v>928</v>
      </c>
      <c r="D136" s="126">
        <v>5</v>
      </c>
      <c r="E136" s="127">
        <v>0</v>
      </c>
      <c r="F136" s="127">
        <v>8</v>
      </c>
      <c r="G136" s="127">
        <v>5</v>
      </c>
      <c r="H136" s="128">
        <v>10</v>
      </c>
      <c r="I136" s="149">
        <f t="shared" si="4"/>
        <v>28</v>
      </c>
      <c r="J136" s="145">
        <f t="shared" si="5"/>
        <v>5.6</v>
      </c>
      <c r="K136" s="138" t="s">
        <v>1464</v>
      </c>
    </row>
    <row r="137" spans="1:11" ht="16" x14ac:dyDescent="0.2">
      <c r="A137" s="75">
        <v>135</v>
      </c>
      <c r="B137" s="73" t="s">
        <v>1097</v>
      </c>
      <c r="C137" s="82" t="s">
        <v>694</v>
      </c>
      <c r="D137" s="126">
        <v>8</v>
      </c>
      <c r="E137" s="127">
        <v>0</v>
      </c>
      <c r="F137" s="127">
        <v>8</v>
      </c>
      <c r="G137" s="127">
        <v>5</v>
      </c>
      <c r="H137" s="128">
        <v>5</v>
      </c>
      <c r="I137" s="149">
        <f t="shared" si="4"/>
        <v>26</v>
      </c>
      <c r="J137" s="145">
        <f t="shared" si="5"/>
        <v>5.2</v>
      </c>
      <c r="K137" s="138" t="s">
        <v>1464</v>
      </c>
    </row>
    <row r="138" spans="1:11" ht="32" x14ac:dyDescent="0.2">
      <c r="A138" s="75">
        <v>136</v>
      </c>
      <c r="B138" s="73" t="s">
        <v>54</v>
      </c>
      <c r="C138" s="82" t="s">
        <v>709</v>
      </c>
      <c r="D138" s="126">
        <v>5</v>
      </c>
      <c r="E138" s="127">
        <v>0</v>
      </c>
      <c r="F138" s="127">
        <v>8</v>
      </c>
      <c r="G138" s="127">
        <v>5</v>
      </c>
      <c r="H138" s="128">
        <v>8</v>
      </c>
      <c r="I138" s="149">
        <f t="shared" si="4"/>
        <v>26</v>
      </c>
      <c r="J138" s="145">
        <f t="shared" si="5"/>
        <v>5.2</v>
      </c>
      <c r="K138" s="138" t="s">
        <v>1464</v>
      </c>
    </row>
    <row r="139" spans="1:11" ht="32" x14ac:dyDescent="0.2">
      <c r="A139" s="75">
        <v>137</v>
      </c>
      <c r="B139" s="73" t="s">
        <v>54</v>
      </c>
      <c r="C139" s="82" t="s">
        <v>892</v>
      </c>
      <c r="D139" s="126">
        <v>5</v>
      </c>
      <c r="E139" s="127">
        <v>0</v>
      </c>
      <c r="F139" s="127">
        <v>8</v>
      </c>
      <c r="G139" s="127">
        <v>5</v>
      </c>
      <c r="H139" s="128">
        <v>8</v>
      </c>
      <c r="I139" s="149">
        <f t="shared" si="4"/>
        <v>26</v>
      </c>
      <c r="J139" s="145">
        <f t="shared" si="5"/>
        <v>5.2</v>
      </c>
      <c r="K139" s="138" t="s">
        <v>1464</v>
      </c>
    </row>
    <row r="140" spans="1:11" ht="16" x14ac:dyDescent="0.2">
      <c r="A140" s="75">
        <v>138</v>
      </c>
      <c r="B140" s="73" t="s">
        <v>54</v>
      </c>
      <c r="C140" s="82" t="s">
        <v>896</v>
      </c>
      <c r="D140" s="126">
        <v>5</v>
      </c>
      <c r="E140" s="127">
        <v>0</v>
      </c>
      <c r="F140" s="127">
        <v>8</v>
      </c>
      <c r="G140" s="127">
        <v>5</v>
      </c>
      <c r="H140" s="128">
        <v>8</v>
      </c>
      <c r="I140" s="149">
        <f t="shared" si="4"/>
        <v>26</v>
      </c>
      <c r="J140" s="145">
        <f t="shared" si="5"/>
        <v>5.2</v>
      </c>
      <c r="K140" s="138" t="s">
        <v>1464</v>
      </c>
    </row>
    <row r="141" spans="1:11" ht="16" x14ac:dyDescent="0.2">
      <c r="A141" s="75">
        <v>139</v>
      </c>
      <c r="B141" s="73" t="s">
        <v>54</v>
      </c>
      <c r="C141" s="82" t="s">
        <v>906</v>
      </c>
      <c r="D141" s="126">
        <v>5</v>
      </c>
      <c r="E141" s="127">
        <v>0</v>
      </c>
      <c r="F141" s="127">
        <v>8</v>
      </c>
      <c r="G141" s="127">
        <v>5</v>
      </c>
      <c r="H141" s="128">
        <v>8</v>
      </c>
      <c r="I141" s="149">
        <f t="shared" si="4"/>
        <v>26</v>
      </c>
      <c r="J141" s="145">
        <f t="shared" si="5"/>
        <v>5.2</v>
      </c>
      <c r="K141" s="138" t="s">
        <v>1464</v>
      </c>
    </row>
    <row r="142" spans="1:11" ht="16" x14ac:dyDescent="0.2">
      <c r="A142" s="75">
        <v>140</v>
      </c>
      <c r="B142" s="73" t="s">
        <v>54</v>
      </c>
      <c r="C142" s="82" t="s">
        <v>894</v>
      </c>
      <c r="D142" s="126">
        <v>5</v>
      </c>
      <c r="E142" s="127">
        <v>0</v>
      </c>
      <c r="F142" s="127">
        <v>8</v>
      </c>
      <c r="G142" s="127">
        <v>5</v>
      </c>
      <c r="H142" s="128">
        <v>8</v>
      </c>
      <c r="I142" s="149">
        <f t="shared" si="4"/>
        <v>26</v>
      </c>
      <c r="J142" s="145">
        <f t="shared" si="5"/>
        <v>5.2</v>
      </c>
      <c r="K142" s="138" t="s">
        <v>1464</v>
      </c>
    </row>
    <row r="143" spans="1:11" ht="16" x14ac:dyDescent="0.2">
      <c r="A143" s="75">
        <v>141</v>
      </c>
      <c r="B143" s="73" t="s">
        <v>412</v>
      </c>
      <c r="C143" s="82" t="s">
        <v>858</v>
      </c>
      <c r="D143" s="126">
        <v>5</v>
      </c>
      <c r="E143" s="127">
        <v>0</v>
      </c>
      <c r="F143" s="127">
        <v>8</v>
      </c>
      <c r="G143" s="127">
        <v>5</v>
      </c>
      <c r="H143" s="128">
        <v>8</v>
      </c>
      <c r="I143" s="149">
        <f t="shared" si="4"/>
        <v>26</v>
      </c>
      <c r="J143" s="145">
        <f t="shared" si="5"/>
        <v>5.2</v>
      </c>
      <c r="K143" s="138" t="s">
        <v>1464</v>
      </c>
    </row>
    <row r="144" spans="1:11" ht="16" x14ac:dyDescent="0.2">
      <c r="A144" s="75">
        <v>142</v>
      </c>
      <c r="B144" s="73" t="s">
        <v>412</v>
      </c>
      <c r="C144" s="82" t="s">
        <v>722</v>
      </c>
      <c r="D144" s="126">
        <v>5</v>
      </c>
      <c r="E144" s="127">
        <v>0</v>
      </c>
      <c r="F144" s="127">
        <v>8</v>
      </c>
      <c r="G144" s="127">
        <v>5</v>
      </c>
      <c r="H144" s="128">
        <v>8</v>
      </c>
      <c r="I144" s="149">
        <f t="shared" si="4"/>
        <v>26</v>
      </c>
      <c r="J144" s="145">
        <f t="shared" si="5"/>
        <v>5.2</v>
      </c>
      <c r="K144" s="138" t="s">
        <v>1464</v>
      </c>
    </row>
    <row r="145" spans="1:11" ht="32" x14ac:dyDescent="0.2">
      <c r="A145" s="75">
        <v>143</v>
      </c>
      <c r="B145" s="73" t="s">
        <v>412</v>
      </c>
      <c r="C145" s="82" t="s">
        <v>844</v>
      </c>
      <c r="D145" s="126">
        <v>5</v>
      </c>
      <c r="E145" s="127">
        <v>0</v>
      </c>
      <c r="F145" s="127">
        <v>8</v>
      </c>
      <c r="G145" s="127">
        <v>5</v>
      </c>
      <c r="H145" s="128">
        <v>8</v>
      </c>
      <c r="I145" s="149">
        <f t="shared" si="4"/>
        <v>26</v>
      </c>
      <c r="J145" s="145">
        <f t="shared" si="5"/>
        <v>5.2</v>
      </c>
      <c r="K145" s="138" t="s">
        <v>1464</v>
      </c>
    </row>
    <row r="146" spans="1:11" ht="16" x14ac:dyDescent="0.2">
      <c r="A146" s="75">
        <v>144</v>
      </c>
      <c r="B146" s="73" t="s">
        <v>1102</v>
      </c>
      <c r="C146" s="82" t="s">
        <v>932</v>
      </c>
      <c r="D146" s="126">
        <v>5</v>
      </c>
      <c r="E146" s="127">
        <v>0</v>
      </c>
      <c r="F146" s="127">
        <v>8</v>
      </c>
      <c r="G146" s="127">
        <v>5</v>
      </c>
      <c r="H146" s="128">
        <v>8</v>
      </c>
      <c r="I146" s="149">
        <f t="shared" si="4"/>
        <v>26</v>
      </c>
      <c r="J146" s="145">
        <f t="shared" si="5"/>
        <v>5.2</v>
      </c>
      <c r="K146" s="138" t="s">
        <v>1464</v>
      </c>
    </row>
    <row r="147" spans="1:11" ht="16" x14ac:dyDescent="0.2">
      <c r="A147" s="75">
        <v>145</v>
      </c>
      <c r="B147" s="73" t="s">
        <v>50</v>
      </c>
      <c r="C147" s="82" t="s">
        <v>759</v>
      </c>
      <c r="D147" s="126">
        <v>5</v>
      </c>
      <c r="E147" s="127">
        <v>0</v>
      </c>
      <c r="F147" s="127">
        <v>5</v>
      </c>
      <c r="G147" s="127">
        <v>5</v>
      </c>
      <c r="H147" s="128">
        <v>10</v>
      </c>
      <c r="I147" s="149">
        <f t="shared" si="4"/>
        <v>25</v>
      </c>
      <c r="J147" s="145">
        <f t="shared" si="5"/>
        <v>5</v>
      </c>
      <c r="K147" s="138" t="s">
        <v>1464</v>
      </c>
    </row>
    <row r="148" spans="1:11" ht="16" x14ac:dyDescent="0.2">
      <c r="A148" s="75">
        <v>146</v>
      </c>
      <c r="B148" s="73" t="s">
        <v>50</v>
      </c>
      <c r="C148" s="82" t="s">
        <v>758</v>
      </c>
      <c r="D148" s="126">
        <v>5</v>
      </c>
      <c r="E148" s="127">
        <v>0</v>
      </c>
      <c r="F148" s="127">
        <v>5</v>
      </c>
      <c r="G148" s="127">
        <v>5</v>
      </c>
      <c r="H148" s="128">
        <v>10</v>
      </c>
      <c r="I148" s="149">
        <f t="shared" si="4"/>
        <v>25</v>
      </c>
      <c r="J148" s="145">
        <f t="shared" si="5"/>
        <v>5</v>
      </c>
      <c r="K148" s="138" t="s">
        <v>1464</v>
      </c>
    </row>
    <row r="149" spans="1:11" ht="16" x14ac:dyDescent="0.2">
      <c r="A149" s="75">
        <v>147</v>
      </c>
      <c r="B149" s="73" t="s">
        <v>50</v>
      </c>
      <c r="C149" s="82" t="s">
        <v>754</v>
      </c>
      <c r="D149" s="126">
        <v>5</v>
      </c>
      <c r="E149" s="127">
        <v>0</v>
      </c>
      <c r="F149" s="127">
        <v>5</v>
      </c>
      <c r="G149" s="127">
        <v>5</v>
      </c>
      <c r="H149" s="128">
        <v>10</v>
      </c>
      <c r="I149" s="149">
        <f t="shared" si="4"/>
        <v>25</v>
      </c>
      <c r="J149" s="145">
        <f t="shared" si="5"/>
        <v>5</v>
      </c>
      <c r="K149" s="138" t="s">
        <v>1464</v>
      </c>
    </row>
    <row r="150" spans="1:11" ht="16" x14ac:dyDescent="0.2">
      <c r="A150" s="75">
        <v>148</v>
      </c>
      <c r="B150" s="73" t="s">
        <v>50</v>
      </c>
      <c r="C150" s="82" t="s">
        <v>837</v>
      </c>
      <c r="D150" s="126">
        <v>5</v>
      </c>
      <c r="E150" s="127">
        <v>0</v>
      </c>
      <c r="F150" s="127">
        <v>5</v>
      </c>
      <c r="G150" s="127">
        <v>5</v>
      </c>
      <c r="H150" s="128">
        <v>10</v>
      </c>
      <c r="I150" s="149">
        <f t="shared" si="4"/>
        <v>25</v>
      </c>
      <c r="J150" s="145">
        <f t="shared" si="5"/>
        <v>5</v>
      </c>
      <c r="K150" s="138" t="s">
        <v>1464</v>
      </c>
    </row>
    <row r="151" spans="1:11" ht="16" x14ac:dyDescent="0.2">
      <c r="A151" s="75">
        <v>149</v>
      </c>
      <c r="B151" s="73" t="s">
        <v>50</v>
      </c>
      <c r="C151" s="82" t="s">
        <v>432</v>
      </c>
      <c r="D151" s="126">
        <v>5</v>
      </c>
      <c r="E151" s="127">
        <v>0</v>
      </c>
      <c r="F151" s="127">
        <v>5</v>
      </c>
      <c r="G151" s="127">
        <v>5</v>
      </c>
      <c r="H151" s="128">
        <v>10</v>
      </c>
      <c r="I151" s="149">
        <f t="shared" si="4"/>
        <v>25</v>
      </c>
      <c r="J151" s="145">
        <f t="shared" si="5"/>
        <v>5</v>
      </c>
      <c r="K151" s="138" t="s">
        <v>1464</v>
      </c>
    </row>
    <row r="152" spans="1:11" ht="16" x14ac:dyDescent="0.2">
      <c r="A152" s="75">
        <v>150</v>
      </c>
      <c r="B152" s="73" t="s">
        <v>50</v>
      </c>
      <c r="C152" s="82" t="s">
        <v>764</v>
      </c>
      <c r="D152" s="126">
        <v>5</v>
      </c>
      <c r="E152" s="127">
        <v>0</v>
      </c>
      <c r="F152" s="127">
        <v>5</v>
      </c>
      <c r="G152" s="127">
        <v>5</v>
      </c>
      <c r="H152" s="128">
        <v>10</v>
      </c>
      <c r="I152" s="149">
        <f t="shared" si="4"/>
        <v>25</v>
      </c>
      <c r="J152" s="145">
        <f t="shared" si="5"/>
        <v>5</v>
      </c>
      <c r="K152" s="138" t="s">
        <v>1464</v>
      </c>
    </row>
    <row r="153" spans="1:11" ht="16" x14ac:dyDescent="0.2">
      <c r="A153" s="75">
        <v>151</v>
      </c>
      <c r="B153" s="73" t="s">
        <v>50</v>
      </c>
      <c r="C153" s="82" t="s">
        <v>765</v>
      </c>
      <c r="D153" s="126">
        <v>5</v>
      </c>
      <c r="E153" s="127">
        <v>0</v>
      </c>
      <c r="F153" s="127">
        <v>5</v>
      </c>
      <c r="G153" s="127">
        <v>5</v>
      </c>
      <c r="H153" s="128">
        <v>10</v>
      </c>
      <c r="I153" s="149">
        <f t="shared" si="4"/>
        <v>25</v>
      </c>
      <c r="J153" s="145">
        <f t="shared" si="5"/>
        <v>5</v>
      </c>
      <c r="K153" s="138" t="s">
        <v>1464</v>
      </c>
    </row>
    <row r="154" spans="1:11" ht="16" x14ac:dyDescent="0.2">
      <c r="A154" s="75">
        <v>152</v>
      </c>
      <c r="B154" s="73" t="s">
        <v>50</v>
      </c>
      <c r="C154" s="82" t="s">
        <v>755</v>
      </c>
      <c r="D154" s="126">
        <v>5</v>
      </c>
      <c r="E154" s="127">
        <v>0</v>
      </c>
      <c r="F154" s="127">
        <v>5</v>
      </c>
      <c r="G154" s="127">
        <v>5</v>
      </c>
      <c r="H154" s="128">
        <v>10</v>
      </c>
      <c r="I154" s="149">
        <f t="shared" si="4"/>
        <v>25</v>
      </c>
      <c r="J154" s="145">
        <f t="shared" si="5"/>
        <v>5</v>
      </c>
      <c r="K154" s="138" t="s">
        <v>1464</v>
      </c>
    </row>
    <row r="155" spans="1:11" ht="16" x14ac:dyDescent="0.2">
      <c r="A155" s="75">
        <v>153</v>
      </c>
      <c r="B155" s="73" t="s">
        <v>50</v>
      </c>
      <c r="C155" s="82" t="s">
        <v>763</v>
      </c>
      <c r="D155" s="126">
        <v>5</v>
      </c>
      <c r="E155" s="127">
        <v>0</v>
      </c>
      <c r="F155" s="127">
        <v>5</v>
      </c>
      <c r="G155" s="127">
        <v>5</v>
      </c>
      <c r="H155" s="128">
        <v>10</v>
      </c>
      <c r="I155" s="149">
        <f t="shared" si="4"/>
        <v>25</v>
      </c>
      <c r="J155" s="145">
        <f t="shared" si="5"/>
        <v>5</v>
      </c>
      <c r="K155" s="138" t="s">
        <v>1464</v>
      </c>
    </row>
    <row r="156" spans="1:11" ht="32" x14ac:dyDescent="0.2">
      <c r="A156" s="75">
        <v>154</v>
      </c>
      <c r="B156" s="73" t="s">
        <v>50</v>
      </c>
      <c r="C156" s="82" t="s">
        <v>766</v>
      </c>
      <c r="D156" s="126">
        <v>5</v>
      </c>
      <c r="E156" s="127">
        <v>0</v>
      </c>
      <c r="F156" s="127">
        <v>5</v>
      </c>
      <c r="G156" s="127">
        <v>5</v>
      </c>
      <c r="H156" s="128">
        <v>10</v>
      </c>
      <c r="I156" s="149">
        <f t="shared" si="4"/>
        <v>25</v>
      </c>
      <c r="J156" s="145">
        <f t="shared" si="5"/>
        <v>5</v>
      </c>
      <c r="K156" s="138" t="s">
        <v>1464</v>
      </c>
    </row>
    <row r="157" spans="1:11" ht="16" x14ac:dyDescent="0.2">
      <c r="A157" s="75">
        <v>155</v>
      </c>
      <c r="B157" s="73" t="s">
        <v>50</v>
      </c>
      <c r="C157" s="82" t="s">
        <v>767</v>
      </c>
      <c r="D157" s="126">
        <v>5</v>
      </c>
      <c r="E157" s="127">
        <v>0</v>
      </c>
      <c r="F157" s="127">
        <v>5</v>
      </c>
      <c r="G157" s="127">
        <v>5</v>
      </c>
      <c r="H157" s="128">
        <v>10</v>
      </c>
      <c r="I157" s="149">
        <f t="shared" si="4"/>
        <v>25</v>
      </c>
      <c r="J157" s="145">
        <f t="shared" si="5"/>
        <v>5</v>
      </c>
      <c r="K157" s="138" t="s">
        <v>1464</v>
      </c>
    </row>
    <row r="158" spans="1:11" ht="16" x14ac:dyDescent="0.2">
      <c r="A158" s="75">
        <v>156</v>
      </c>
      <c r="B158" s="73" t="s">
        <v>50</v>
      </c>
      <c r="C158" s="82" t="s">
        <v>761</v>
      </c>
      <c r="D158" s="126">
        <v>5</v>
      </c>
      <c r="E158" s="127">
        <v>0</v>
      </c>
      <c r="F158" s="127">
        <v>5</v>
      </c>
      <c r="G158" s="127">
        <v>5</v>
      </c>
      <c r="H158" s="128">
        <v>10</v>
      </c>
      <c r="I158" s="149">
        <f t="shared" si="4"/>
        <v>25</v>
      </c>
      <c r="J158" s="145">
        <f t="shared" si="5"/>
        <v>5</v>
      </c>
      <c r="K158" s="138" t="s">
        <v>1464</v>
      </c>
    </row>
    <row r="159" spans="1:11" ht="16" x14ac:dyDescent="0.2">
      <c r="A159" s="75">
        <v>157</v>
      </c>
      <c r="B159" s="73" t="s">
        <v>50</v>
      </c>
      <c r="C159" s="82" t="s">
        <v>760</v>
      </c>
      <c r="D159" s="126">
        <v>5</v>
      </c>
      <c r="E159" s="127">
        <v>0</v>
      </c>
      <c r="F159" s="127">
        <v>5</v>
      </c>
      <c r="G159" s="127">
        <v>5</v>
      </c>
      <c r="H159" s="128">
        <v>10</v>
      </c>
      <c r="I159" s="149">
        <f t="shared" si="4"/>
        <v>25</v>
      </c>
      <c r="J159" s="145">
        <f t="shared" si="5"/>
        <v>5</v>
      </c>
      <c r="K159" s="138" t="s">
        <v>1464</v>
      </c>
    </row>
    <row r="160" spans="1:11" ht="16" x14ac:dyDescent="0.2">
      <c r="A160" s="75">
        <v>158</v>
      </c>
      <c r="B160" s="73" t="s">
        <v>50</v>
      </c>
      <c r="C160" s="82" t="s">
        <v>762</v>
      </c>
      <c r="D160" s="126">
        <v>5</v>
      </c>
      <c r="E160" s="127">
        <v>0</v>
      </c>
      <c r="F160" s="127">
        <v>5</v>
      </c>
      <c r="G160" s="127">
        <v>5</v>
      </c>
      <c r="H160" s="128">
        <v>10</v>
      </c>
      <c r="I160" s="149">
        <f t="shared" si="4"/>
        <v>25</v>
      </c>
      <c r="J160" s="145">
        <f t="shared" si="5"/>
        <v>5</v>
      </c>
      <c r="K160" s="138" t="s">
        <v>1464</v>
      </c>
    </row>
    <row r="161" spans="1:11" ht="32" x14ac:dyDescent="0.2">
      <c r="A161" s="75">
        <v>159</v>
      </c>
      <c r="B161" s="73" t="s">
        <v>1099</v>
      </c>
      <c r="C161" s="82" t="s">
        <v>831</v>
      </c>
      <c r="D161" s="126">
        <v>5</v>
      </c>
      <c r="E161" s="127">
        <v>0</v>
      </c>
      <c r="F161" s="127">
        <v>5</v>
      </c>
      <c r="G161" s="127">
        <v>5</v>
      </c>
      <c r="H161" s="128">
        <v>10</v>
      </c>
      <c r="I161" s="149">
        <f t="shared" si="4"/>
        <v>25</v>
      </c>
      <c r="J161" s="145">
        <f t="shared" si="5"/>
        <v>5</v>
      </c>
      <c r="K161" s="138" t="s">
        <v>1464</v>
      </c>
    </row>
    <row r="162" spans="1:11" ht="16" x14ac:dyDescent="0.2">
      <c r="A162" s="75">
        <v>160</v>
      </c>
      <c r="B162" s="73" t="s">
        <v>1099</v>
      </c>
      <c r="C162" s="82" t="s">
        <v>693</v>
      </c>
      <c r="D162" s="126">
        <v>5</v>
      </c>
      <c r="E162" s="127">
        <v>0</v>
      </c>
      <c r="F162" s="127">
        <v>5</v>
      </c>
      <c r="G162" s="127">
        <v>5</v>
      </c>
      <c r="H162" s="128">
        <v>10</v>
      </c>
      <c r="I162" s="149">
        <f t="shared" si="4"/>
        <v>25</v>
      </c>
      <c r="J162" s="145">
        <f t="shared" si="5"/>
        <v>5</v>
      </c>
      <c r="K162" s="138" t="s">
        <v>1464</v>
      </c>
    </row>
    <row r="163" spans="1:11" ht="48" x14ac:dyDescent="0.2">
      <c r="A163" s="75">
        <v>161</v>
      </c>
      <c r="B163" s="73" t="s">
        <v>1099</v>
      </c>
      <c r="C163" s="82" t="s">
        <v>1015</v>
      </c>
      <c r="D163" s="126">
        <v>5</v>
      </c>
      <c r="E163" s="127">
        <v>0</v>
      </c>
      <c r="F163" s="127">
        <v>5</v>
      </c>
      <c r="G163" s="127">
        <v>5</v>
      </c>
      <c r="H163" s="128">
        <v>10</v>
      </c>
      <c r="I163" s="149">
        <f t="shared" si="4"/>
        <v>25</v>
      </c>
      <c r="J163" s="145">
        <f t="shared" si="5"/>
        <v>5</v>
      </c>
      <c r="K163" s="138" t="s">
        <v>1464</v>
      </c>
    </row>
    <row r="164" spans="1:11" ht="32" x14ac:dyDescent="0.2">
      <c r="A164" s="75">
        <v>162</v>
      </c>
      <c r="B164" s="73" t="s">
        <v>1099</v>
      </c>
      <c r="C164" s="82" t="s">
        <v>1014</v>
      </c>
      <c r="D164" s="126">
        <v>5</v>
      </c>
      <c r="E164" s="127">
        <v>0</v>
      </c>
      <c r="F164" s="127">
        <v>5</v>
      </c>
      <c r="G164" s="127">
        <v>5</v>
      </c>
      <c r="H164" s="128">
        <v>10</v>
      </c>
      <c r="I164" s="149">
        <f t="shared" si="4"/>
        <v>25</v>
      </c>
      <c r="J164" s="145">
        <f t="shared" si="5"/>
        <v>5</v>
      </c>
      <c r="K164" s="138" t="s">
        <v>1464</v>
      </c>
    </row>
    <row r="165" spans="1:11" ht="16" x14ac:dyDescent="0.2">
      <c r="A165" s="75">
        <v>163</v>
      </c>
      <c r="B165" s="73" t="s">
        <v>1099</v>
      </c>
      <c r="C165" s="82" t="s">
        <v>502</v>
      </c>
      <c r="D165" s="126">
        <v>5</v>
      </c>
      <c r="E165" s="127">
        <v>0</v>
      </c>
      <c r="F165" s="127">
        <v>5</v>
      </c>
      <c r="G165" s="127">
        <v>5</v>
      </c>
      <c r="H165" s="128">
        <v>10</v>
      </c>
      <c r="I165" s="149">
        <f t="shared" si="4"/>
        <v>25</v>
      </c>
      <c r="J165" s="145">
        <f t="shared" si="5"/>
        <v>5</v>
      </c>
      <c r="K165" s="138" t="s">
        <v>1464</v>
      </c>
    </row>
    <row r="166" spans="1:11" ht="32" x14ac:dyDescent="0.2">
      <c r="A166" s="75">
        <v>164</v>
      </c>
      <c r="B166" s="73" t="s">
        <v>1099</v>
      </c>
      <c r="C166" s="82" t="s">
        <v>1016</v>
      </c>
      <c r="D166" s="126">
        <v>5</v>
      </c>
      <c r="E166" s="127">
        <v>0</v>
      </c>
      <c r="F166" s="127">
        <v>5</v>
      </c>
      <c r="G166" s="127">
        <v>5</v>
      </c>
      <c r="H166" s="128">
        <v>10</v>
      </c>
      <c r="I166" s="149">
        <f t="shared" si="4"/>
        <v>25</v>
      </c>
      <c r="J166" s="145">
        <f t="shared" si="5"/>
        <v>5</v>
      </c>
      <c r="K166" s="138" t="s">
        <v>1464</v>
      </c>
    </row>
    <row r="167" spans="1:11" ht="16" x14ac:dyDescent="0.2">
      <c r="A167" s="75">
        <v>165</v>
      </c>
      <c r="B167" s="73" t="s">
        <v>1099</v>
      </c>
      <c r="C167" s="82" t="s">
        <v>692</v>
      </c>
      <c r="D167" s="126">
        <v>5</v>
      </c>
      <c r="E167" s="127">
        <v>0</v>
      </c>
      <c r="F167" s="127">
        <v>5</v>
      </c>
      <c r="G167" s="127">
        <v>5</v>
      </c>
      <c r="H167" s="128">
        <v>10</v>
      </c>
      <c r="I167" s="149">
        <f t="shared" si="4"/>
        <v>25</v>
      </c>
      <c r="J167" s="145">
        <f t="shared" si="5"/>
        <v>5</v>
      </c>
      <c r="K167" s="138" t="s">
        <v>1464</v>
      </c>
    </row>
    <row r="168" spans="1:11" ht="16" x14ac:dyDescent="0.2">
      <c r="A168" s="75">
        <v>166</v>
      </c>
      <c r="B168" s="73" t="s">
        <v>1099</v>
      </c>
      <c r="C168" s="82" t="s">
        <v>1001</v>
      </c>
      <c r="D168" s="126">
        <v>5</v>
      </c>
      <c r="E168" s="127">
        <v>0</v>
      </c>
      <c r="F168" s="127">
        <v>5</v>
      </c>
      <c r="G168" s="127">
        <v>5</v>
      </c>
      <c r="H168" s="128">
        <v>10</v>
      </c>
      <c r="I168" s="149">
        <f t="shared" si="4"/>
        <v>25</v>
      </c>
      <c r="J168" s="145">
        <f t="shared" si="5"/>
        <v>5</v>
      </c>
      <c r="K168" s="138" t="s">
        <v>1464</v>
      </c>
    </row>
    <row r="169" spans="1:11" ht="16" x14ac:dyDescent="0.2">
      <c r="A169" s="75">
        <v>167</v>
      </c>
      <c r="B169" s="73" t="s">
        <v>1097</v>
      </c>
      <c r="C169" s="82" t="s">
        <v>872</v>
      </c>
      <c r="D169" s="126">
        <v>5</v>
      </c>
      <c r="E169" s="127">
        <v>0</v>
      </c>
      <c r="F169" s="127">
        <v>5</v>
      </c>
      <c r="G169" s="127">
        <v>5</v>
      </c>
      <c r="H169" s="128">
        <v>10</v>
      </c>
      <c r="I169" s="149">
        <f t="shared" si="4"/>
        <v>25</v>
      </c>
      <c r="J169" s="145">
        <f t="shared" si="5"/>
        <v>5</v>
      </c>
      <c r="K169" s="138" t="s">
        <v>1464</v>
      </c>
    </row>
    <row r="170" spans="1:11" ht="16" x14ac:dyDescent="0.2">
      <c r="A170" s="75">
        <v>168</v>
      </c>
      <c r="B170" s="73" t="s">
        <v>1097</v>
      </c>
      <c r="C170" s="82" t="s">
        <v>873</v>
      </c>
      <c r="D170" s="126">
        <v>5</v>
      </c>
      <c r="E170" s="127">
        <v>0</v>
      </c>
      <c r="F170" s="127">
        <v>5</v>
      </c>
      <c r="G170" s="127">
        <v>5</v>
      </c>
      <c r="H170" s="128">
        <v>10</v>
      </c>
      <c r="I170" s="149">
        <f t="shared" si="4"/>
        <v>25</v>
      </c>
      <c r="J170" s="145">
        <f t="shared" si="5"/>
        <v>5</v>
      </c>
      <c r="K170" s="138" t="s">
        <v>1464</v>
      </c>
    </row>
    <row r="171" spans="1:11" ht="32" x14ac:dyDescent="0.2">
      <c r="A171" s="75">
        <v>169</v>
      </c>
      <c r="B171" s="73" t="s">
        <v>1097</v>
      </c>
      <c r="C171" s="82" t="s">
        <v>1046</v>
      </c>
      <c r="D171" s="126">
        <v>5</v>
      </c>
      <c r="E171" s="127">
        <v>0</v>
      </c>
      <c r="F171" s="127">
        <v>5</v>
      </c>
      <c r="G171" s="127">
        <v>5</v>
      </c>
      <c r="H171" s="128">
        <v>10</v>
      </c>
      <c r="I171" s="149">
        <f t="shared" si="4"/>
        <v>25</v>
      </c>
      <c r="J171" s="145">
        <f t="shared" si="5"/>
        <v>5</v>
      </c>
      <c r="K171" s="138" t="s">
        <v>1464</v>
      </c>
    </row>
    <row r="172" spans="1:11" ht="32" x14ac:dyDescent="0.2">
      <c r="A172" s="75">
        <v>170</v>
      </c>
      <c r="B172" s="73" t="s">
        <v>1097</v>
      </c>
      <c r="C172" s="82" t="s">
        <v>1043</v>
      </c>
      <c r="D172" s="126">
        <v>5</v>
      </c>
      <c r="E172" s="127">
        <v>0</v>
      </c>
      <c r="F172" s="127">
        <v>5</v>
      </c>
      <c r="G172" s="127">
        <v>5</v>
      </c>
      <c r="H172" s="128">
        <v>10</v>
      </c>
      <c r="I172" s="149">
        <f t="shared" si="4"/>
        <v>25</v>
      </c>
      <c r="J172" s="145">
        <f t="shared" si="5"/>
        <v>5</v>
      </c>
      <c r="K172" s="138" t="s">
        <v>1464</v>
      </c>
    </row>
    <row r="173" spans="1:11" ht="32" x14ac:dyDescent="0.2">
      <c r="A173" s="75">
        <v>171</v>
      </c>
      <c r="B173" s="73" t="s">
        <v>1097</v>
      </c>
      <c r="C173" s="82" t="s">
        <v>1045</v>
      </c>
      <c r="D173" s="126">
        <v>5</v>
      </c>
      <c r="E173" s="127">
        <v>0</v>
      </c>
      <c r="F173" s="127">
        <v>5</v>
      </c>
      <c r="G173" s="127">
        <v>5</v>
      </c>
      <c r="H173" s="128">
        <v>10</v>
      </c>
      <c r="I173" s="149">
        <f t="shared" si="4"/>
        <v>25</v>
      </c>
      <c r="J173" s="145">
        <f t="shared" si="5"/>
        <v>5</v>
      </c>
      <c r="K173" s="138" t="s">
        <v>1464</v>
      </c>
    </row>
    <row r="174" spans="1:11" ht="16" x14ac:dyDescent="0.2">
      <c r="A174" s="75">
        <v>172</v>
      </c>
      <c r="B174" s="73" t="s">
        <v>1101</v>
      </c>
      <c r="C174" s="82" t="s">
        <v>529</v>
      </c>
      <c r="D174" s="126">
        <v>5</v>
      </c>
      <c r="E174" s="127">
        <v>0</v>
      </c>
      <c r="F174" s="127">
        <v>5</v>
      </c>
      <c r="G174" s="127">
        <v>5</v>
      </c>
      <c r="H174" s="128">
        <v>10</v>
      </c>
      <c r="I174" s="149">
        <f t="shared" si="4"/>
        <v>25</v>
      </c>
      <c r="J174" s="145">
        <f t="shared" si="5"/>
        <v>5</v>
      </c>
      <c r="K174" s="138" t="s">
        <v>1464</v>
      </c>
    </row>
    <row r="175" spans="1:11" ht="16" x14ac:dyDescent="0.2">
      <c r="A175" s="75">
        <v>173</v>
      </c>
      <c r="B175" s="73" t="s">
        <v>1101</v>
      </c>
      <c r="C175" s="82" t="s">
        <v>524</v>
      </c>
      <c r="D175" s="126">
        <v>5</v>
      </c>
      <c r="E175" s="127">
        <v>0</v>
      </c>
      <c r="F175" s="127">
        <v>5</v>
      </c>
      <c r="G175" s="127">
        <v>5</v>
      </c>
      <c r="H175" s="128">
        <v>10</v>
      </c>
      <c r="I175" s="149">
        <f t="shared" si="4"/>
        <v>25</v>
      </c>
      <c r="J175" s="145">
        <f t="shared" si="5"/>
        <v>5</v>
      </c>
      <c r="K175" s="138" t="s">
        <v>1464</v>
      </c>
    </row>
    <row r="176" spans="1:11" ht="32" x14ac:dyDescent="0.2">
      <c r="A176" s="75">
        <v>174</v>
      </c>
      <c r="B176" s="73" t="s">
        <v>1098</v>
      </c>
      <c r="C176" s="82" t="s">
        <v>704</v>
      </c>
      <c r="D176" s="126">
        <v>5</v>
      </c>
      <c r="E176" s="127">
        <v>0</v>
      </c>
      <c r="F176" s="127">
        <v>5</v>
      </c>
      <c r="G176" s="127">
        <v>5</v>
      </c>
      <c r="H176" s="128">
        <v>10</v>
      </c>
      <c r="I176" s="149">
        <f t="shared" si="4"/>
        <v>25</v>
      </c>
      <c r="J176" s="145">
        <f t="shared" si="5"/>
        <v>5</v>
      </c>
      <c r="K176" s="138" t="s">
        <v>1464</v>
      </c>
    </row>
    <row r="177" spans="1:11" ht="32" x14ac:dyDescent="0.2">
      <c r="A177" s="75">
        <v>175</v>
      </c>
      <c r="B177" s="73" t="s">
        <v>1098</v>
      </c>
      <c r="C177" s="82" t="s">
        <v>702</v>
      </c>
      <c r="D177" s="126">
        <v>5</v>
      </c>
      <c r="E177" s="127">
        <v>0</v>
      </c>
      <c r="F177" s="127">
        <v>5</v>
      </c>
      <c r="G177" s="127">
        <v>5</v>
      </c>
      <c r="H177" s="128">
        <v>10</v>
      </c>
      <c r="I177" s="149">
        <f t="shared" si="4"/>
        <v>25</v>
      </c>
      <c r="J177" s="145">
        <f t="shared" si="5"/>
        <v>5</v>
      </c>
      <c r="K177" s="138" t="s">
        <v>1464</v>
      </c>
    </row>
    <row r="178" spans="1:11" ht="32" x14ac:dyDescent="0.2">
      <c r="A178" s="75">
        <v>176</v>
      </c>
      <c r="B178" s="73" t="s">
        <v>1096</v>
      </c>
      <c r="C178" s="82" t="s">
        <v>1421</v>
      </c>
      <c r="D178" s="126">
        <v>5</v>
      </c>
      <c r="E178" s="127">
        <v>0</v>
      </c>
      <c r="F178" s="127">
        <v>10</v>
      </c>
      <c r="G178" s="127">
        <v>5</v>
      </c>
      <c r="H178" s="128">
        <v>5</v>
      </c>
      <c r="I178" s="149">
        <f t="shared" si="4"/>
        <v>25</v>
      </c>
      <c r="J178" s="145">
        <f t="shared" si="5"/>
        <v>5</v>
      </c>
      <c r="K178" s="138" t="s">
        <v>1464</v>
      </c>
    </row>
    <row r="179" spans="1:11" ht="32" x14ac:dyDescent="0.2">
      <c r="A179" s="75">
        <v>177</v>
      </c>
      <c r="B179" s="73" t="s">
        <v>1096</v>
      </c>
      <c r="C179" s="82" t="s">
        <v>815</v>
      </c>
      <c r="D179" s="126">
        <v>5</v>
      </c>
      <c r="E179" s="127">
        <v>0</v>
      </c>
      <c r="F179" s="127">
        <v>5</v>
      </c>
      <c r="G179" s="127">
        <v>10</v>
      </c>
      <c r="H179" s="128">
        <v>5</v>
      </c>
      <c r="I179" s="149">
        <f t="shared" si="4"/>
        <v>25</v>
      </c>
      <c r="J179" s="145">
        <f t="shared" si="5"/>
        <v>5</v>
      </c>
      <c r="K179" s="138" t="s">
        <v>1464</v>
      </c>
    </row>
    <row r="180" spans="1:11" ht="32" x14ac:dyDescent="0.2">
      <c r="A180" s="75">
        <v>178</v>
      </c>
      <c r="B180" s="73" t="s">
        <v>1096</v>
      </c>
      <c r="C180" s="82" t="s">
        <v>813</v>
      </c>
      <c r="D180" s="126">
        <v>5</v>
      </c>
      <c r="E180" s="127">
        <v>0</v>
      </c>
      <c r="F180" s="127">
        <v>5</v>
      </c>
      <c r="G180" s="127">
        <v>10</v>
      </c>
      <c r="H180" s="128">
        <v>5</v>
      </c>
      <c r="I180" s="149">
        <f t="shared" si="4"/>
        <v>25</v>
      </c>
      <c r="J180" s="145">
        <f t="shared" si="5"/>
        <v>5</v>
      </c>
      <c r="K180" s="138" t="s">
        <v>1464</v>
      </c>
    </row>
    <row r="181" spans="1:11" ht="32" x14ac:dyDescent="0.2">
      <c r="A181" s="75">
        <v>179</v>
      </c>
      <c r="B181" s="73" t="s">
        <v>1096</v>
      </c>
      <c r="C181" s="82" t="s">
        <v>812</v>
      </c>
      <c r="D181" s="126">
        <v>5</v>
      </c>
      <c r="E181" s="127">
        <v>0</v>
      </c>
      <c r="F181" s="127">
        <v>5</v>
      </c>
      <c r="G181" s="127">
        <v>10</v>
      </c>
      <c r="H181" s="128">
        <v>5</v>
      </c>
      <c r="I181" s="149">
        <f t="shared" si="4"/>
        <v>25</v>
      </c>
      <c r="J181" s="145">
        <f t="shared" si="5"/>
        <v>5</v>
      </c>
      <c r="K181" s="138" t="s">
        <v>1464</v>
      </c>
    </row>
    <row r="182" spans="1:11" ht="16" x14ac:dyDescent="0.2">
      <c r="A182" s="75">
        <v>180</v>
      </c>
      <c r="B182" s="73" t="s">
        <v>1096</v>
      </c>
      <c r="C182" s="82" t="s">
        <v>814</v>
      </c>
      <c r="D182" s="126">
        <v>5</v>
      </c>
      <c r="E182" s="127">
        <v>0</v>
      </c>
      <c r="F182" s="127">
        <v>5</v>
      </c>
      <c r="G182" s="127">
        <v>10</v>
      </c>
      <c r="H182" s="128">
        <v>5</v>
      </c>
      <c r="I182" s="149">
        <f t="shared" si="4"/>
        <v>25</v>
      </c>
      <c r="J182" s="145">
        <f t="shared" si="5"/>
        <v>5</v>
      </c>
      <c r="K182" s="138" t="s">
        <v>1464</v>
      </c>
    </row>
    <row r="183" spans="1:11" ht="16" x14ac:dyDescent="0.2">
      <c r="A183" s="75">
        <v>181</v>
      </c>
      <c r="B183" s="73" t="s">
        <v>1462</v>
      </c>
      <c r="C183" s="82" t="s">
        <v>881</v>
      </c>
      <c r="D183" s="126">
        <v>5</v>
      </c>
      <c r="E183" s="127">
        <v>0</v>
      </c>
      <c r="F183" s="127">
        <v>5</v>
      </c>
      <c r="G183" s="127">
        <v>10</v>
      </c>
      <c r="H183" s="128">
        <v>5</v>
      </c>
      <c r="I183" s="149">
        <f t="shared" si="4"/>
        <v>25</v>
      </c>
      <c r="J183" s="145">
        <f t="shared" si="5"/>
        <v>5</v>
      </c>
      <c r="K183" s="138" t="s">
        <v>1464</v>
      </c>
    </row>
    <row r="184" spans="1:11" ht="16" x14ac:dyDescent="0.2">
      <c r="A184" s="75">
        <v>182</v>
      </c>
      <c r="B184" s="73" t="s">
        <v>1462</v>
      </c>
      <c r="C184" s="82" t="s">
        <v>1304</v>
      </c>
      <c r="D184" s="126">
        <v>5</v>
      </c>
      <c r="E184" s="127">
        <v>0</v>
      </c>
      <c r="F184" s="127">
        <v>5</v>
      </c>
      <c r="G184" s="127">
        <v>10</v>
      </c>
      <c r="H184" s="128">
        <v>5</v>
      </c>
      <c r="I184" s="149">
        <f t="shared" si="4"/>
        <v>25</v>
      </c>
      <c r="J184" s="145">
        <f t="shared" si="5"/>
        <v>5</v>
      </c>
      <c r="K184" s="138" t="s">
        <v>1464</v>
      </c>
    </row>
    <row r="185" spans="1:11" ht="16" x14ac:dyDescent="0.2">
      <c r="A185" s="75">
        <v>183</v>
      </c>
      <c r="B185" s="73" t="s">
        <v>416</v>
      </c>
      <c r="C185" s="82" t="s">
        <v>884</v>
      </c>
      <c r="D185" s="126">
        <v>5</v>
      </c>
      <c r="E185" s="127">
        <v>0</v>
      </c>
      <c r="F185" s="127">
        <v>5</v>
      </c>
      <c r="G185" s="127">
        <v>5</v>
      </c>
      <c r="H185" s="128">
        <v>10</v>
      </c>
      <c r="I185" s="149">
        <f t="shared" si="4"/>
        <v>25</v>
      </c>
      <c r="J185" s="145">
        <f t="shared" si="5"/>
        <v>5</v>
      </c>
      <c r="K185" s="138" t="s">
        <v>1464</v>
      </c>
    </row>
    <row r="186" spans="1:11" ht="16" x14ac:dyDescent="0.2">
      <c r="A186" s="75">
        <v>184</v>
      </c>
      <c r="B186" s="73" t="s">
        <v>416</v>
      </c>
      <c r="C186" s="82" t="s">
        <v>886</v>
      </c>
      <c r="D186" s="126">
        <v>5</v>
      </c>
      <c r="E186" s="127">
        <v>0</v>
      </c>
      <c r="F186" s="127">
        <v>5</v>
      </c>
      <c r="G186" s="127">
        <v>5</v>
      </c>
      <c r="H186" s="128">
        <v>10</v>
      </c>
      <c r="I186" s="149">
        <f t="shared" si="4"/>
        <v>25</v>
      </c>
      <c r="J186" s="145">
        <f t="shared" si="5"/>
        <v>5</v>
      </c>
      <c r="K186" s="138" t="s">
        <v>1464</v>
      </c>
    </row>
    <row r="187" spans="1:11" ht="32" x14ac:dyDescent="0.2">
      <c r="A187" s="75">
        <v>185</v>
      </c>
      <c r="B187" s="73" t="s">
        <v>416</v>
      </c>
      <c r="C187" s="82" t="s">
        <v>998</v>
      </c>
      <c r="D187" s="126">
        <v>5</v>
      </c>
      <c r="E187" s="127">
        <v>0</v>
      </c>
      <c r="F187" s="127">
        <v>5</v>
      </c>
      <c r="G187" s="127">
        <v>5</v>
      </c>
      <c r="H187" s="128">
        <v>10</v>
      </c>
      <c r="I187" s="149">
        <f t="shared" si="4"/>
        <v>25</v>
      </c>
      <c r="J187" s="145">
        <f t="shared" si="5"/>
        <v>5</v>
      </c>
      <c r="K187" s="138" t="s">
        <v>1464</v>
      </c>
    </row>
    <row r="188" spans="1:11" ht="16" x14ac:dyDescent="0.2">
      <c r="A188" s="75">
        <v>186</v>
      </c>
      <c r="B188" s="73" t="s">
        <v>1103</v>
      </c>
      <c r="C188" s="82" t="s">
        <v>936</v>
      </c>
      <c r="D188" s="126">
        <v>5</v>
      </c>
      <c r="E188" s="127">
        <v>0</v>
      </c>
      <c r="F188" s="127">
        <v>5</v>
      </c>
      <c r="G188" s="127">
        <v>5</v>
      </c>
      <c r="H188" s="128">
        <v>10</v>
      </c>
      <c r="I188" s="149">
        <f t="shared" si="4"/>
        <v>25</v>
      </c>
      <c r="J188" s="145">
        <f t="shared" si="5"/>
        <v>5</v>
      </c>
      <c r="K188" s="138" t="s">
        <v>1464</v>
      </c>
    </row>
    <row r="189" spans="1:11" ht="16" x14ac:dyDescent="0.2">
      <c r="A189" s="75">
        <v>187</v>
      </c>
      <c r="B189" s="73" t="s">
        <v>1103</v>
      </c>
      <c r="C189" s="82" t="s">
        <v>917</v>
      </c>
      <c r="D189" s="126">
        <v>5</v>
      </c>
      <c r="E189" s="127">
        <v>0</v>
      </c>
      <c r="F189" s="127">
        <v>5</v>
      </c>
      <c r="G189" s="127">
        <v>5</v>
      </c>
      <c r="H189" s="128">
        <v>10</v>
      </c>
      <c r="I189" s="149">
        <f t="shared" si="4"/>
        <v>25</v>
      </c>
      <c r="J189" s="145">
        <f t="shared" si="5"/>
        <v>5</v>
      </c>
      <c r="K189" s="138" t="s">
        <v>1464</v>
      </c>
    </row>
    <row r="190" spans="1:11" ht="16" x14ac:dyDescent="0.2">
      <c r="A190" s="75">
        <v>188</v>
      </c>
      <c r="B190" s="73" t="s">
        <v>1103</v>
      </c>
      <c r="C190" s="82" t="s">
        <v>923</v>
      </c>
      <c r="D190" s="126">
        <v>5</v>
      </c>
      <c r="E190" s="127">
        <v>0</v>
      </c>
      <c r="F190" s="127">
        <v>5</v>
      </c>
      <c r="G190" s="127">
        <v>5</v>
      </c>
      <c r="H190" s="128">
        <v>10</v>
      </c>
      <c r="I190" s="149">
        <f t="shared" si="4"/>
        <v>25</v>
      </c>
      <c r="J190" s="145">
        <f t="shared" si="5"/>
        <v>5</v>
      </c>
      <c r="K190" s="138" t="s">
        <v>1464</v>
      </c>
    </row>
    <row r="191" spans="1:11" ht="16" x14ac:dyDescent="0.2">
      <c r="A191" s="75">
        <v>189</v>
      </c>
      <c r="B191" s="73" t="s">
        <v>1103</v>
      </c>
      <c r="C191" s="82" t="s">
        <v>935</v>
      </c>
      <c r="D191" s="126">
        <v>5</v>
      </c>
      <c r="E191" s="127">
        <v>0</v>
      </c>
      <c r="F191" s="127">
        <v>5</v>
      </c>
      <c r="G191" s="127">
        <v>5</v>
      </c>
      <c r="H191" s="128">
        <v>10</v>
      </c>
      <c r="I191" s="149">
        <f t="shared" si="4"/>
        <v>25</v>
      </c>
      <c r="J191" s="145">
        <f t="shared" si="5"/>
        <v>5</v>
      </c>
      <c r="K191" s="138" t="s">
        <v>1464</v>
      </c>
    </row>
    <row r="192" spans="1:11" ht="16" x14ac:dyDescent="0.2">
      <c r="A192" s="75">
        <v>190</v>
      </c>
      <c r="B192" s="73" t="s">
        <v>1103</v>
      </c>
      <c r="C192" s="82" t="s">
        <v>915</v>
      </c>
      <c r="D192" s="126">
        <v>5</v>
      </c>
      <c r="E192" s="127">
        <v>0</v>
      </c>
      <c r="F192" s="127">
        <v>5</v>
      </c>
      <c r="G192" s="127">
        <v>5</v>
      </c>
      <c r="H192" s="128">
        <v>10</v>
      </c>
      <c r="I192" s="149">
        <f t="shared" si="4"/>
        <v>25</v>
      </c>
      <c r="J192" s="145">
        <f t="shared" si="5"/>
        <v>5</v>
      </c>
      <c r="K192" s="138" t="s">
        <v>1464</v>
      </c>
    </row>
    <row r="193" spans="1:11" ht="16" x14ac:dyDescent="0.2">
      <c r="A193" s="75">
        <v>191</v>
      </c>
      <c r="B193" s="73" t="s">
        <v>1103</v>
      </c>
      <c r="C193" s="82" t="s">
        <v>921</v>
      </c>
      <c r="D193" s="126">
        <v>5</v>
      </c>
      <c r="E193" s="127">
        <v>0</v>
      </c>
      <c r="F193" s="127">
        <v>5</v>
      </c>
      <c r="G193" s="127">
        <v>5</v>
      </c>
      <c r="H193" s="128">
        <v>10</v>
      </c>
      <c r="I193" s="149">
        <f t="shared" si="4"/>
        <v>25</v>
      </c>
      <c r="J193" s="145">
        <f t="shared" si="5"/>
        <v>5</v>
      </c>
      <c r="K193" s="138" t="s">
        <v>1464</v>
      </c>
    </row>
    <row r="194" spans="1:11" ht="16" x14ac:dyDescent="0.2">
      <c r="A194" s="75">
        <v>192</v>
      </c>
      <c r="B194" s="73" t="s">
        <v>1103</v>
      </c>
      <c r="C194" s="82" t="s">
        <v>922</v>
      </c>
      <c r="D194" s="126">
        <v>5</v>
      </c>
      <c r="E194" s="127">
        <v>0</v>
      </c>
      <c r="F194" s="127">
        <v>5</v>
      </c>
      <c r="G194" s="127">
        <v>5</v>
      </c>
      <c r="H194" s="128">
        <v>10</v>
      </c>
      <c r="I194" s="149">
        <f t="shared" ref="I194:I257" si="6">SUM(D194:H194)</f>
        <v>25</v>
      </c>
      <c r="J194" s="145">
        <f t="shared" ref="J194:J257" si="7">AVERAGE(D194:H194)</f>
        <v>5</v>
      </c>
      <c r="K194" s="138" t="s">
        <v>1464</v>
      </c>
    </row>
    <row r="195" spans="1:11" ht="16" x14ac:dyDescent="0.2">
      <c r="A195" s="75">
        <v>193</v>
      </c>
      <c r="B195" s="73" t="s">
        <v>1103</v>
      </c>
      <c r="C195" s="82" t="s">
        <v>916</v>
      </c>
      <c r="D195" s="126">
        <v>5</v>
      </c>
      <c r="E195" s="127">
        <v>0</v>
      </c>
      <c r="F195" s="127">
        <v>5</v>
      </c>
      <c r="G195" s="127">
        <v>5</v>
      </c>
      <c r="H195" s="128">
        <v>10</v>
      </c>
      <c r="I195" s="149">
        <f t="shared" si="6"/>
        <v>25</v>
      </c>
      <c r="J195" s="145">
        <f t="shared" si="7"/>
        <v>5</v>
      </c>
      <c r="K195" s="138" t="s">
        <v>1464</v>
      </c>
    </row>
    <row r="196" spans="1:11" ht="16" x14ac:dyDescent="0.2">
      <c r="A196" s="75">
        <v>194</v>
      </c>
      <c r="B196" s="73" t="s">
        <v>1103</v>
      </c>
      <c r="C196" s="82" t="s">
        <v>918</v>
      </c>
      <c r="D196" s="126">
        <v>5</v>
      </c>
      <c r="E196" s="127">
        <v>0</v>
      </c>
      <c r="F196" s="127">
        <v>5</v>
      </c>
      <c r="G196" s="127">
        <v>5</v>
      </c>
      <c r="H196" s="128">
        <v>10</v>
      </c>
      <c r="I196" s="149">
        <f t="shared" si="6"/>
        <v>25</v>
      </c>
      <c r="J196" s="145">
        <f t="shared" si="7"/>
        <v>5</v>
      </c>
      <c r="K196" s="138" t="s">
        <v>1464</v>
      </c>
    </row>
    <row r="197" spans="1:11" ht="16" x14ac:dyDescent="0.2">
      <c r="A197" s="75">
        <v>195</v>
      </c>
      <c r="B197" s="73" t="s">
        <v>1103</v>
      </c>
      <c r="C197" s="82" t="s">
        <v>924</v>
      </c>
      <c r="D197" s="126">
        <v>5</v>
      </c>
      <c r="E197" s="127">
        <v>0</v>
      </c>
      <c r="F197" s="127">
        <v>5</v>
      </c>
      <c r="G197" s="127">
        <v>5</v>
      </c>
      <c r="H197" s="128">
        <v>10</v>
      </c>
      <c r="I197" s="149">
        <f t="shared" si="6"/>
        <v>25</v>
      </c>
      <c r="J197" s="145">
        <f t="shared" si="7"/>
        <v>5</v>
      </c>
      <c r="K197" s="138" t="s">
        <v>1464</v>
      </c>
    </row>
    <row r="198" spans="1:11" ht="16" x14ac:dyDescent="0.2">
      <c r="A198" s="75">
        <v>196</v>
      </c>
      <c r="B198" s="73" t="s">
        <v>1103</v>
      </c>
      <c r="C198" s="82" t="s">
        <v>920</v>
      </c>
      <c r="D198" s="126">
        <v>5</v>
      </c>
      <c r="E198" s="127">
        <v>0</v>
      </c>
      <c r="F198" s="127">
        <v>5</v>
      </c>
      <c r="G198" s="127">
        <v>5</v>
      </c>
      <c r="H198" s="128">
        <v>10</v>
      </c>
      <c r="I198" s="149">
        <f t="shared" si="6"/>
        <v>25</v>
      </c>
      <c r="J198" s="145">
        <f t="shared" si="7"/>
        <v>5</v>
      </c>
      <c r="K198" s="138" t="s">
        <v>1464</v>
      </c>
    </row>
    <row r="199" spans="1:11" ht="16" x14ac:dyDescent="0.2">
      <c r="A199" s="75">
        <v>197</v>
      </c>
      <c r="B199" s="73" t="s">
        <v>1103</v>
      </c>
      <c r="C199" s="82" t="s">
        <v>934</v>
      </c>
      <c r="D199" s="126">
        <v>5</v>
      </c>
      <c r="E199" s="127">
        <v>0</v>
      </c>
      <c r="F199" s="127">
        <v>5</v>
      </c>
      <c r="G199" s="127">
        <v>5</v>
      </c>
      <c r="H199" s="128">
        <v>10</v>
      </c>
      <c r="I199" s="149">
        <f t="shared" si="6"/>
        <v>25</v>
      </c>
      <c r="J199" s="145">
        <f t="shared" si="7"/>
        <v>5</v>
      </c>
      <c r="K199" s="138" t="s">
        <v>1464</v>
      </c>
    </row>
    <row r="200" spans="1:11" ht="16" x14ac:dyDescent="0.2">
      <c r="A200" s="75">
        <v>198</v>
      </c>
      <c r="B200" s="73" t="s">
        <v>1103</v>
      </c>
      <c r="C200" s="82" t="s">
        <v>938</v>
      </c>
      <c r="D200" s="126">
        <v>5</v>
      </c>
      <c r="E200" s="127">
        <v>0</v>
      </c>
      <c r="F200" s="127">
        <v>5</v>
      </c>
      <c r="G200" s="127">
        <v>5</v>
      </c>
      <c r="H200" s="128">
        <v>10</v>
      </c>
      <c r="I200" s="149">
        <f t="shared" si="6"/>
        <v>25</v>
      </c>
      <c r="J200" s="145">
        <f t="shared" si="7"/>
        <v>5</v>
      </c>
      <c r="K200" s="138" t="s">
        <v>1464</v>
      </c>
    </row>
    <row r="201" spans="1:11" ht="16" x14ac:dyDescent="0.2">
      <c r="A201" s="75">
        <v>199</v>
      </c>
      <c r="B201" s="73" t="s">
        <v>1103</v>
      </c>
      <c r="C201" s="82" t="s">
        <v>937</v>
      </c>
      <c r="D201" s="126">
        <v>5</v>
      </c>
      <c r="E201" s="127">
        <v>0</v>
      </c>
      <c r="F201" s="127">
        <v>5</v>
      </c>
      <c r="G201" s="127">
        <v>5</v>
      </c>
      <c r="H201" s="128">
        <v>10</v>
      </c>
      <c r="I201" s="149">
        <f t="shared" si="6"/>
        <v>25</v>
      </c>
      <c r="J201" s="145">
        <f t="shared" si="7"/>
        <v>5</v>
      </c>
      <c r="K201" s="138" t="s">
        <v>1464</v>
      </c>
    </row>
    <row r="202" spans="1:11" ht="16" x14ac:dyDescent="0.2">
      <c r="A202" s="75">
        <v>200</v>
      </c>
      <c r="B202" s="73" t="s">
        <v>1103</v>
      </c>
      <c r="C202" s="82" t="s">
        <v>919</v>
      </c>
      <c r="D202" s="126">
        <v>5</v>
      </c>
      <c r="E202" s="127">
        <v>0</v>
      </c>
      <c r="F202" s="127">
        <v>5</v>
      </c>
      <c r="G202" s="127">
        <v>5</v>
      </c>
      <c r="H202" s="128">
        <v>10</v>
      </c>
      <c r="I202" s="149">
        <f t="shared" si="6"/>
        <v>25</v>
      </c>
      <c r="J202" s="145">
        <f t="shared" si="7"/>
        <v>5</v>
      </c>
      <c r="K202" s="138" t="s">
        <v>1464</v>
      </c>
    </row>
    <row r="203" spans="1:11" ht="16" x14ac:dyDescent="0.2">
      <c r="A203" s="75">
        <v>201</v>
      </c>
      <c r="B203" s="73" t="s">
        <v>412</v>
      </c>
      <c r="C203" s="82" t="s">
        <v>860</v>
      </c>
      <c r="D203" s="126">
        <v>5</v>
      </c>
      <c r="E203" s="127">
        <v>0</v>
      </c>
      <c r="F203" s="127">
        <v>5</v>
      </c>
      <c r="G203" s="127">
        <v>5</v>
      </c>
      <c r="H203" s="128">
        <v>10</v>
      </c>
      <c r="I203" s="149">
        <f t="shared" si="6"/>
        <v>25</v>
      </c>
      <c r="J203" s="145">
        <f t="shared" si="7"/>
        <v>5</v>
      </c>
      <c r="K203" s="138" t="s">
        <v>1464</v>
      </c>
    </row>
    <row r="204" spans="1:11" s="71" customFormat="1" ht="32" x14ac:dyDescent="0.2">
      <c r="A204" s="75">
        <v>202</v>
      </c>
      <c r="B204" s="72" t="s">
        <v>412</v>
      </c>
      <c r="C204" s="82" t="s">
        <v>830</v>
      </c>
      <c r="D204" s="129">
        <v>5</v>
      </c>
      <c r="E204" s="130">
        <v>0</v>
      </c>
      <c r="F204" s="130">
        <v>5</v>
      </c>
      <c r="G204" s="130">
        <v>5</v>
      </c>
      <c r="H204" s="131">
        <v>10</v>
      </c>
      <c r="I204" s="150">
        <f t="shared" si="6"/>
        <v>25</v>
      </c>
      <c r="J204" s="146">
        <f t="shared" si="7"/>
        <v>5</v>
      </c>
      <c r="K204" s="138" t="s">
        <v>1464</v>
      </c>
    </row>
    <row r="205" spans="1:11" ht="16" x14ac:dyDescent="0.2">
      <c r="A205" s="75">
        <v>203</v>
      </c>
      <c r="B205" s="73" t="s">
        <v>412</v>
      </c>
      <c r="C205" s="82" t="s">
        <v>857</v>
      </c>
      <c r="D205" s="126">
        <v>5</v>
      </c>
      <c r="E205" s="127">
        <v>0</v>
      </c>
      <c r="F205" s="127">
        <v>5</v>
      </c>
      <c r="G205" s="127">
        <v>5</v>
      </c>
      <c r="H205" s="128">
        <v>10</v>
      </c>
      <c r="I205" s="149">
        <f t="shared" si="6"/>
        <v>25</v>
      </c>
      <c r="J205" s="145">
        <f t="shared" si="7"/>
        <v>5</v>
      </c>
      <c r="K205" s="138" t="s">
        <v>1464</v>
      </c>
    </row>
    <row r="206" spans="1:11" ht="16" x14ac:dyDescent="0.2">
      <c r="A206" s="75">
        <v>204</v>
      </c>
      <c r="B206" s="73" t="s">
        <v>412</v>
      </c>
      <c r="C206" s="82" t="s">
        <v>849</v>
      </c>
      <c r="D206" s="126">
        <v>5</v>
      </c>
      <c r="E206" s="127">
        <v>0</v>
      </c>
      <c r="F206" s="127">
        <v>5</v>
      </c>
      <c r="G206" s="127">
        <v>5</v>
      </c>
      <c r="H206" s="128">
        <v>10</v>
      </c>
      <c r="I206" s="149">
        <f t="shared" si="6"/>
        <v>25</v>
      </c>
      <c r="J206" s="145">
        <f t="shared" si="7"/>
        <v>5</v>
      </c>
      <c r="K206" s="138" t="s">
        <v>1464</v>
      </c>
    </row>
    <row r="207" spans="1:11" ht="16" x14ac:dyDescent="0.2">
      <c r="A207" s="75">
        <v>205</v>
      </c>
      <c r="B207" s="73" t="s">
        <v>412</v>
      </c>
      <c r="C207" s="82" t="s">
        <v>869</v>
      </c>
      <c r="D207" s="126">
        <v>5</v>
      </c>
      <c r="E207" s="127">
        <v>0</v>
      </c>
      <c r="F207" s="127">
        <v>5</v>
      </c>
      <c r="G207" s="127">
        <v>5</v>
      </c>
      <c r="H207" s="128">
        <v>10</v>
      </c>
      <c r="I207" s="149">
        <f t="shared" si="6"/>
        <v>25</v>
      </c>
      <c r="J207" s="145">
        <f t="shared" si="7"/>
        <v>5</v>
      </c>
      <c r="K207" s="138" t="s">
        <v>1464</v>
      </c>
    </row>
    <row r="208" spans="1:11" ht="16" x14ac:dyDescent="0.2">
      <c r="A208" s="75">
        <v>206</v>
      </c>
      <c r="B208" s="73" t="s">
        <v>412</v>
      </c>
      <c r="C208" s="82" t="s">
        <v>863</v>
      </c>
      <c r="D208" s="126">
        <v>5</v>
      </c>
      <c r="E208" s="127">
        <v>0</v>
      </c>
      <c r="F208" s="127">
        <v>5</v>
      </c>
      <c r="G208" s="127">
        <v>5</v>
      </c>
      <c r="H208" s="128">
        <v>10</v>
      </c>
      <c r="I208" s="149">
        <f t="shared" si="6"/>
        <v>25</v>
      </c>
      <c r="J208" s="145">
        <f t="shared" si="7"/>
        <v>5</v>
      </c>
      <c r="K208" s="138" t="s">
        <v>1464</v>
      </c>
    </row>
    <row r="209" spans="1:11" ht="16" x14ac:dyDescent="0.2">
      <c r="A209" s="75">
        <v>207</v>
      </c>
      <c r="B209" s="73" t="s">
        <v>412</v>
      </c>
      <c r="C209" s="82" t="s">
        <v>909</v>
      </c>
      <c r="D209" s="126">
        <v>5</v>
      </c>
      <c r="E209" s="127">
        <v>0</v>
      </c>
      <c r="F209" s="127">
        <v>5</v>
      </c>
      <c r="G209" s="127">
        <v>5</v>
      </c>
      <c r="H209" s="128">
        <v>10</v>
      </c>
      <c r="I209" s="149">
        <f t="shared" si="6"/>
        <v>25</v>
      </c>
      <c r="J209" s="145">
        <f t="shared" si="7"/>
        <v>5</v>
      </c>
      <c r="K209" s="138" t="s">
        <v>1464</v>
      </c>
    </row>
    <row r="210" spans="1:11" s="30" customFormat="1" ht="16" x14ac:dyDescent="0.2">
      <c r="A210" s="75">
        <v>208</v>
      </c>
      <c r="B210" s="73" t="s">
        <v>412</v>
      </c>
      <c r="C210" s="82" t="s">
        <v>910</v>
      </c>
      <c r="D210" s="126">
        <v>5</v>
      </c>
      <c r="E210" s="127">
        <v>0</v>
      </c>
      <c r="F210" s="127">
        <v>5</v>
      </c>
      <c r="G210" s="127">
        <v>5</v>
      </c>
      <c r="H210" s="128">
        <v>10</v>
      </c>
      <c r="I210" s="149">
        <f t="shared" si="6"/>
        <v>25</v>
      </c>
      <c r="J210" s="145">
        <f t="shared" si="7"/>
        <v>5</v>
      </c>
      <c r="K210" s="138" t="s">
        <v>1464</v>
      </c>
    </row>
    <row r="211" spans="1:11" ht="32" x14ac:dyDescent="0.2">
      <c r="A211" s="75">
        <v>209</v>
      </c>
      <c r="B211" s="72" t="s">
        <v>1099</v>
      </c>
      <c r="C211" s="82" t="s">
        <v>1428</v>
      </c>
      <c r="D211" s="129">
        <v>10</v>
      </c>
      <c r="E211" s="130">
        <v>0</v>
      </c>
      <c r="F211" s="130">
        <v>5</v>
      </c>
      <c r="G211" s="130">
        <v>5</v>
      </c>
      <c r="H211" s="131">
        <v>5</v>
      </c>
      <c r="I211" s="150">
        <f t="shared" si="6"/>
        <v>25</v>
      </c>
      <c r="J211" s="146">
        <f t="shared" si="7"/>
        <v>5</v>
      </c>
      <c r="K211" s="139" t="s">
        <v>1465</v>
      </c>
    </row>
    <row r="212" spans="1:11" ht="16" x14ac:dyDescent="0.2">
      <c r="A212" s="75">
        <v>210</v>
      </c>
      <c r="B212" s="73" t="s">
        <v>1102</v>
      </c>
      <c r="C212" s="82" t="s">
        <v>930</v>
      </c>
      <c r="D212" s="126">
        <v>5</v>
      </c>
      <c r="E212" s="127">
        <v>0</v>
      </c>
      <c r="F212" s="127">
        <v>5</v>
      </c>
      <c r="G212" s="127">
        <v>5</v>
      </c>
      <c r="H212" s="128">
        <v>8</v>
      </c>
      <c r="I212" s="149">
        <f t="shared" si="6"/>
        <v>23</v>
      </c>
      <c r="J212" s="145">
        <f t="shared" si="7"/>
        <v>4.5999999999999996</v>
      </c>
      <c r="K212" s="140" t="s">
        <v>1465</v>
      </c>
    </row>
    <row r="213" spans="1:11" s="71" customFormat="1" ht="16" x14ac:dyDescent="0.2">
      <c r="A213" s="75">
        <v>211</v>
      </c>
      <c r="B213" s="73" t="s">
        <v>1097</v>
      </c>
      <c r="C213" s="82" t="s">
        <v>1419</v>
      </c>
      <c r="D213" s="126">
        <v>5</v>
      </c>
      <c r="E213" s="127">
        <v>0</v>
      </c>
      <c r="F213" s="127">
        <v>8</v>
      </c>
      <c r="G213" s="127">
        <v>5</v>
      </c>
      <c r="H213" s="128">
        <v>5</v>
      </c>
      <c r="I213" s="149">
        <f t="shared" si="6"/>
        <v>23</v>
      </c>
      <c r="J213" s="145">
        <f t="shared" si="7"/>
        <v>4.5999999999999996</v>
      </c>
      <c r="K213" s="140" t="s">
        <v>1465</v>
      </c>
    </row>
    <row r="214" spans="1:11" ht="32" x14ac:dyDescent="0.2">
      <c r="A214" s="75">
        <v>212</v>
      </c>
      <c r="B214" s="72" t="s">
        <v>1101</v>
      </c>
      <c r="C214" s="82" t="s">
        <v>528</v>
      </c>
      <c r="D214" s="129">
        <v>5</v>
      </c>
      <c r="E214" s="130">
        <v>0</v>
      </c>
      <c r="F214" s="130">
        <v>8</v>
      </c>
      <c r="G214" s="130">
        <v>5</v>
      </c>
      <c r="H214" s="131">
        <v>5</v>
      </c>
      <c r="I214" s="150">
        <f t="shared" si="6"/>
        <v>23</v>
      </c>
      <c r="J214" s="146">
        <f t="shared" si="7"/>
        <v>4.5999999999999996</v>
      </c>
      <c r="K214" s="141" t="s">
        <v>1465</v>
      </c>
    </row>
    <row r="215" spans="1:11" ht="16" x14ac:dyDescent="0.2">
      <c r="A215" s="75">
        <v>213</v>
      </c>
      <c r="B215" s="73" t="s">
        <v>1096</v>
      </c>
      <c r="C215" s="82" t="s">
        <v>715</v>
      </c>
      <c r="D215" s="126">
        <v>8</v>
      </c>
      <c r="E215" s="127">
        <v>0</v>
      </c>
      <c r="F215" s="127">
        <v>5</v>
      </c>
      <c r="G215" s="127">
        <v>5</v>
      </c>
      <c r="H215" s="128">
        <v>5</v>
      </c>
      <c r="I215" s="149">
        <f t="shared" si="6"/>
        <v>23</v>
      </c>
      <c r="J215" s="145">
        <f t="shared" si="7"/>
        <v>4.5999999999999996</v>
      </c>
      <c r="K215" s="140" t="s">
        <v>1465</v>
      </c>
    </row>
    <row r="216" spans="1:11" s="71" customFormat="1" ht="16" x14ac:dyDescent="0.2">
      <c r="A216" s="75">
        <v>214</v>
      </c>
      <c r="B216" s="74" t="s">
        <v>1099</v>
      </c>
      <c r="C216" s="82" t="s">
        <v>674</v>
      </c>
      <c r="D216" s="126">
        <v>5</v>
      </c>
      <c r="E216" s="127">
        <v>0</v>
      </c>
      <c r="F216" s="127">
        <v>8</v>
      </c>
      <c r="G216" s="127">
        <v>5</v>
      </c>
      <c r="H216" s="128">
        <v>5</v>
      </c>
      <c r="I216" s="149">
        <f t="shared" si="6"/>
        <v>23</v>
      </c>
      <c r="J216" s="145">
        <f t="shared" si="7"/>
        <v>4.5999999999999996</v>
      </c>
      <c r="K216" s="140" t="s">
        <v>1465</v>
      </c>
    </row>
    <row r="217" spans="1:11" s="71" customFormat="1" ht="16" x14ac:dyDescent="0.2">
      <c r="A217" s="75">
        <v>215</v>
      </c>
      <c r="B217" s="72" t="s">
        <v>416</v>
      </c>
      <c r="C217" s="82" t="s">
        <v>1422</v>
      </c>
      <c r="D217" s="129">
        <v>5</v>
      </c>
      <c r="E217" s="130">
        <v>0</v>
      </c>
      <c r="F217" s="130">
        <v>8</v>
      </c>
      <c r="G217" s="130">
        <v>5</v>
      </c>
      <c r="H217" s="131">
        <v>5</v>
      </c>
      <c r="I217" s="150">
        <f t="shared" si="6"/>
        <v>23</v>
      </c>
      <c r="J217" s="146">
        <f t="shared" si="7"/>
        <v>4.5999999999999996</v>
      </c>
      <c r="K217" s="141" t="s">
        <v>1465</v>
      </c>
    </row>
    <row r="218" spans="1:11" s="71" customFormat="1" ht="32" x14ac:dyDescent="0.2">
      <c r="A218" s="75">
        <v>216</v>
      </c>
      <c r="B218" s="72" t="s">
        <v>416</v>
      </c>
      <c r="C218" s="82" t="s">
        <v>999</v>
      </c>
      <c r="D218" s="129">
        <v>5</v>
      </c>
      <c r="E218" s="130">
        <v>0</v>
      </c>
      <c r="F218" s="130">
        <v>8</v>
      </c>
      <c r="G218" s="130">
        <v>5</v>
      </c>
      <c r="H218" s="131">
        <v>5</v>
      </c>
      <c r="I218" s="150">
        <f t="shared" si="6"/>
        <v>23</v>
      </c>
      <c r="J218" s="146">
        <f t="shared" si="7"/>
        <v>4.5999999999999996</v>
      </c>
      <c r="K218" s="141" t="s">
        <v>1465</v>
      </c>
    </row>
    <row r="219" spans="1:11" ht="32" x14ac:dyDescent="0.2">
      <c r="A219" s="75">
        <v>217</v>
      </c>
      <c r="B219" s="72" t="s">
        <v>54</v>
      </c>
      <c r="C219" s="82" t="s">
        <v>908</v>
      </c>
      <c r="D219" s="129">
        <v>5</v>
      </c>
      <c r="E219" s="130">
        <v>0</v>
      </c>
      <c r="F219" s="130">
        <v>5</v>
      </c>
      <c r="G219" s="130">
        <v>5</v>
      </c>
      <c r="H219" s="131">
        <v>8</v>
      </c>
      <c r="I219" s="150">
        <f t="shared" si="6"/>
        <v>23</v>
      </c>
      <c r="J219" s="146">
        <f t="shared" si="7"/>
        <v>4.5999999999999996</v>
      </c>
      <c r="K219" s="141" t="s">
        <v>1465</v>
      </c>
    </row>
    <row r="220" spans="1:11" ht="16" x14ac:dyDescent="0.2">
      <c r="A220" s="75">
        <v>218</v>
      </c>
      <c r="B220" s="73" t="s">
        <v>54</v>
      </c>
      <c r="C220" s="82" t="s">
        <v>904</v>
      </c>
      <c r="D220" s="126">
        <v>5</v>
      </c>
      <c r="E220" s="127">
        <v>0</v>
      </c>
      <c r="F220" s="127">
        <v>5</v>
      </c>
      <c r="G220" s="127">
        <v>5</v>
      </c>
      <c r="H220" s="128">
        <v>8</v>
      </c>
      <c r="I220" s="149">
        <f t="shared" si="6"/>
        <v>23</v>
      </c>
      <c r="J220" s="145">
        <f t="shared" si="7"/>
        <v>4.5999999999999996</v>
      </c>
      <c r="K220" s="140" t="s">
        <v>1465</v>
      </c>
    </row>
    <row r="221" spans="1:11" ht="16" x14ac:dyDescent="0.2">
      <c r="A221" s="75">
        <v>219</v>
      </c>
      <c r="B221" s="73" t="s">
        <v>54</v>
      </c>
      <c r="C221" s="82" t="s">
        <v>901</v>
      </c>
      <c r="D221" s="126">
        <v>5</v>
      </c>
      <c r="E221" s="127">
        <v>0</v>
      </c>
      <c r="F221" s="127">
        <v>5</v>
      </c>
      <c r="G221" s="127">
        <v>5</v>
      </c>
      <c r="H221" s="128">
        <v>8</v>
      </c>
      <c r="I221" s="149">
        <f t="shared" si="6"/>
        <v>23</v>
      </c>
      <c r="J221" s="145">
        <f t="shared" si="7"/>
        <v>4.5999999999999996</v>
      </c>
      <c r="K221" s="140" t="s">
        <v>1465</v>
      </c>
    </row>
    <row r="222" spans="1:11" ht="16" x14ac:dyDescent="0.2">
      <c r="A222" s="75">
        <v>220</v>
      </c>
      <c r="B222" s="73" t="s">
        <v>54</v>
      </c>
      <c r="C222" s="82" t="s">
        <v>902</v>
      </c>
      <c r="D222" s="126">
        <v>5</v>
      </c>
      <c r="E222" s="127">
        <v>0</v>
      </c>
      <c r="F222" s="127">
        <v>5</v>
      </c>
      <c r="G222" s="127">
        <v>5</v>
      </c>
      <c r="H222" s="128">
        <v>8</v>
      </c>
      <c r="I222" s="149">
        <f t="shared" si="6"/>
        <v>23</v>
      </c>
      <c r="J222" s="145">
        <f t="shared" si="7"/>
        <v>4.5999999999999996</v>
      </c>
      <c r="K222" s="140" t="s">
        <v>1465</v>
      </c>
    </row>
    <row r="223" spans="1:11" ht="16" x14ac:dyDescent="0.2">
      <c r="A223" s="75">
        <v>221</v>
      </c>
      <c r="B223" s="73" t="s">
        <v>54</v>
      </c>
      <c r="C223" s="82" t="s">
        <v>903</v>
      </c>
      <c r="D223" s="126">
        <v>5</v>
      </c>
      <c r="E223" s="127">
        <v>0</v>
      </c>
      <c r="F223" s="127">
        <v>5</v>
      </c>
      <c r="G223" s="127">
        <v>5</v>
      </c>
      <c r="H223" s="128">
        <v>8</v>
      </c>
      <c r="I223" s="149">
        <f t="shared" si="6"/>
        <v>23</v>
      </c>
      <c r="J223" s="145">
        <f t="shared" si="7"/>
        <v>4.5999999999999996</v>
      </c>
      <c r="K223" s="140" t="s">
        <v>1465</v>
      </c>
    </row>
    <row r="224" spans="1:11" ht="16" x14ac:dyDescent="0.2">
      <c r="A224" s="75">
        <v>222</v>
      </c>
      <c r="B224" s="73" t="s">
        <v>54</v>
      </c>
      <c r="C224" s="82" t="s">
        <v>899</v>
      </c>
      <c r="D224" s="126">
        <v>5</v>
      </c>
      <c r="E224" s="127">
        <v>0</v>
      </c>
      <c r="F224" s="127">
        <v>5</v>
      </c>
      <c r="G224" s="127">
        <v>5</v>
      </c>
      <c r="H224" s="128">
        <v>8</v>
      </c>
      <c r="I224" s="149">
        <f t="shared" si="6"/>
        <v>23</v>
      </c>
      <c r="J224" s="145">
        <f t="shared" si="7"/>
        <v>4.5999999999999996</v>
      </c>
      <c r="K224" s="140" t="s">
        <v>1465</v>
      </c>
    </row>
    <row r="225" spans="1:11" ht="16" x14ac:dyDescent="0.2">
      <c r="A225" s="75">
        <v>223</v>
      </c>
      <c r="B225" s="73" t="s">
        <v>54</v>
      </c>
      <c r="C225" s="82" t="s">
        <v>893</v>
      </c>
      <c r="D225" s="126">
        <v>5</v>
      </c>
      <c r="E225" s="127">
        <v>0</v>
      </c>
      <c r="F225" s="127">
        <v>5</v>
      </c>
      <c r="G225" s="127">
        <v>5</v>
      </c>
      <c r="H225" s="128">
        <v>8</v>
      </c>
      <c r="I225" s="149">
        <f t="shared" si="6"/>
        <v>23</v>
      </c>
      <c r="J225" s="145">
        <f t="shared" si="7"/>
        <v>4.5999999999999996</v>
      </c>
      <c r="K225" s="140" t="s">
        <v>1465</v>
      </c>
    </row>
    <row r="226" spans="1:11" ht="16" x14ac:dyDescent="0.2">
      <c r="A226" s="75">
        <v>224</v>
      </c>
      <c r="B226" s="73" t="s">
        <v>54</v>
      </c>
      <c r="C226" s="82" t="s">
        <v>889</v>
      </c>
      <c r="D226" s="126">
        <v>5</v>
      </c>
      <c r="E226" s="127">
        <v>0</v>
      </c>
      <c r="F226" s="127">
        <v>5</v>
      </c>
      <c r="G226" s="127">
        <v>5</v>
      </c>
      <c r="H226" s="128">
        <v>8</v>
      </c>
      <c r="I226" s="149">
        <f t="shared" si="6"/>
        <v>23</v>
      </c>
      <c r="J226" s="145">
        <f t="shared" si="7"/>
        <v>4.5999999999999996</v>
      </c>
      <c r="K226" s="140" t="s">
        <v>1465</v>
      </c>
    </row>
    <row r="227" spans="1:11" ht="16" x14ac:dyDescent="0.2">
      <c r="A227" s="75">
        <v>225</v>
      </c>
      <c r="B227" s="73" t="s">
        <v>54</v>
      </c>
      <c r="C227" s="82" t="s">
        <v>890</v>
      </c>
      <c r="D227" s="126">
        <v>5</v>
      </c>
      <c r="E227" s="127">
        <v>0</v>
      </c>
      <c r="F227" s="127">
        <v>5</v>
      </c>
      <c r="G227" s="127">
        <v>5</v>
      </c>
      <c r="H227" s="128">
        <v>8</v>
      </c>
      <c r="I227" s="149">
        <f t="shared" si="6"/>
        <v>23</v>
      </c>
      <c r="J227" s="145">
        <f t="shared" si="7"/>
        <v>4.5999999999999996</v>
      </c>
      <c r="K227" s="140" t="s">
        <v>1465</v>
      </c>
    </row>
    <row r="228" spans="1:11" ht="16" x14ac:dyDescent="0.2">
      <c r="A228" s="75">
        <v>226</v>
      </c>
      <c r="B228" s="73" t="s">
        <v>54</v>
      </c>
      <c r="C228" s="82" t="s">
        <v>895</v>
      </c>
      <c r="D228" s="126">
        <v>5</v>
      </c>
      <c r="E228" s="127">
        <v>0</v>
      </c>
      <c r="F228" s="127">
        <v>5</v>
      </c>
      <c r="G228" s="127">
        <v>5</v>
      </c>
      <c r="H228" s="128">
        <v>8</v>
      </c>
      <c r="I228" s="149">
        <f t="shared" si="6"/>
        <v>23</v>
      </c>
      <c r="J228" s="145">
        <f t="shared" si="7"/>
        <v>4.5999999999999996</v>
      </c>
      <c r="K228" s="140" t="s">
        <v>1465</v>
      </c>
    </row>
    <row r="229" spans="1:11" ht="16" x14ac:dyDescent="0.2">
      <c r="A229" s="75">
        <v>227</v>
      </c>
      <c r="B229" s="73" t="s">
        <v>54</v>
      </c>
      <c r="C229" s="82" t="s">
        <v>905</v>
      </c>
      <c r="D229" s="126">
        <v>5</v>
      </c>
      <c r="E229" s="127">
        <v>0</v>
      </c>
      <c r="F229" s="127">
        <v>5</v>
      </c>
      <c r="G229" s="127">
        <v>5</v>
      </c>
      <c r="H229" s="128">
        <v>8</v>
      </c>
      <c r="I229" s="149">
        <f t="shared" si="6"/>
        <v>23</v>
      </c>
      <c r="J229" s="145">
        <f t="shared" si="7"/>
        <v>4.5999999999999996</v>
      </c>
      <c r="K229" s="140" t="s">
        <v>1465</v>
      </c>
    </row>
    <row r="230" spans="1:11" ht="16" x14ac:dyDescent="0.2">
      <c r="A230" s="75">
        <v>228</v>
      </c>
      <c r="B230" s="73" t="s">
        <v>54</v>
      </c>
      <c r="C230" s="82" t="s">
        <v>898</v>
      </c>
      <c r="D230" s="126">
        <v>5</v>
      </c>
      <c r="E230" s="127">
        <v>0</v>
      </c>
      <c r="F230" s="127">
        <v>5</v>
      </c>
      <c r="G230" s="127">
        <v>5</v>
      </c>
      <c r="H230" s="128">
        <v>8</v>
      </c>
      <c r="I230" s="149">
        <f t="shared" si="6"/>
        <v>23</v>
      </c>
      <c r="J230" s="145">
        <f t="shared" si="7"/>
        <v>4.5999999999999996</v>
      </c>
      <c r="K230" s="140" t="s">
        <v>1465</v>
      </c>
    </row>
    <row r="231" spans="1:11" ht="16" x14ac:dyDescent="0.2">
      <c r="A231" s="75">
        <v>229</v>
      </c>
      <c r="B231" s="73" t="s">
        <v>54</v>
      </c>
      <c r="C231" s="82" t="s">
        <v>900</v>
      </c>
      <c r="D231" s="126">
        <v>5</v>
      </c>
      <c r="E231" s="127">
        <v>0</v>
      </c>
      <c r="F231" s="127">
        <v>5</v>
      </c>
      <c r="G231" s="127">
        <v>5</v>
      </c>
      <c r="H231" s="128">
        <v>8</v>
      </c>
      <c r="I231" s="149">
        <f t="shared" si="6"/>
        <v>23</v>
      </c>
      <c r="J231" s="145">
        <f t="shared" si="7"/>
        <v>4.5999999999999996</v>
      </c>
      <c r="K231" s="140" t="s">
        <v>1465</v>
      </c>
    </row>
    <row r="232" spans="1:11" ht="15.75" customHeight="1" x14ac:dyDescent="0.2">
      <c r="A232" s="75">
        <v>230</v>
      </c>
      <c r="B232" s="73" t="s">
        <v>54</v>
      </c>
      <c r="C232" s="82" t="s">
        <v>891</v>
      </c>
      <c r="D232" s="126">
        <v>5</v>
      </c>
      <c r="E232" s="127">
        <v>0</v>
      </c>
      <c r="F232" s="127">
        <v>5</v>
      </c>
      <c r="G232" s="127">
        <v>5</v>
      </c>
      <c r="H232" s="128">
        <v>8</v>
      </c>
      <c r="I232" s="149">
        <f t="shared" si="6"/>
        <v>23</v>
      </c>
      <c r="J232" s="145">
        <f t="shared" si="7"/>
        <v>4.5999999999999996</v>
      </c>
      <c r="K232" s="140" t="s">
        <v>1465</v>
      </c>
    </row>
    <row r="233" spans="1:11" s="71" customFormat="1" ht="16" x14ac:dyDescent="0.2">
      <c r="A233" s="75">
        <v>231</v>
      </c>
      <c r="B233" s="73" t="s">
        <v>54</v>
      </c>
      <c r="C233" s="82" t="s">
        <v>907</v>
      </c>
      <c r="D233" s="126">
        <v>5</v>
      </c>
      <c r="E233" s="127">
        <v>0</v>
      </c>
      <c r="F233" s="127">
        <v>5</v>
      </c>
      <c r="G233" s="127">
        <v>5</v>
      </c>
      <c r="H233" s="128">
        <v>8</v>
      </c>
      <c r="I233" s="149">
        <f t="shared" si="6"/>
        <v>23</v>
      </c>
      <c r="J233" s="145">
        <f t="shared" si="7"/>
        <v>4.5999999999999996</v>
      </c>
      <c r="K233" s="140" t="s">
        <v>1465</v>
      </c>
    </row>
    <row r="234" spans="1:11" s="71" customFormat="1" ht="16" x14ac:dyDescent="0.2">
      <c r="A234" s="75">
        <v>232</v>
      </c>
      <c r="B234" s="72" t="s">
        <v>54</v>
      </c>
      <c r="C234" s="82" t="s">
        <v>1426</v>
      </c>
      <c r="D234" s="129">
        <v>5</v>
      </c>
      <c r="E234" s="130">
        <v>0</v>
      </c>
      <c r="F234" s="130">
        <v>5</v>
      </c>
      <c r="G234" s="130">
        <v>5</v>
      </c>
      <c r="H234" s="131">
        <v>8</v>
      </c>
      <c r="I234" s="149">
        <f t="shared" si="6"/>
        <v>23</v>
      </c>
      <c r="J234" s="145">
        <f t="shared" si="7"/>
        <v>4.5999999999999996</v>
      </c>
      <c r="K234" s="141" t="s">
        <v>1465</v>
      </c>
    </row>
    <row r="235" spans="1:11" s="71" customFormat="1" ht="16" x14ac:dyDescent="0.2">
      <c r="A235" s="75">
        <v>233</v>
      </c>
      <c r="B235" s="72" t="s">
        <v>412</v>
      </c>
      <c r="C235" s="82" t="s">
        <v>854</v>
      </c>
      <c r="D235" s="129">
        <v>5</v>
      </c>
      <c r="E235" s="130">
        <v>0</v>
      </c>
      <c r="F235" s="130">
        <v>5</v>
      </c>
      <c r="G235" s="130">
        <v>5</v>
      </c>
      <c r="H235" s="131">
        <v>8</v>
      </c>
      <c r="I235" s="150">
        <f t="shared" si="6"/>
        <v>23</v>
      </c>
      <c r="J235" s="146">
        <f t="shared" si="7"/>
        <v>4.5999999999999996</v>
      </c>
      <c r="K235" s="141" t="s">
        <v>1465</v>
      </c>
    </row>
    <row r="236" spans="1:11" s="71" customFormat="1" ht="16" x14ac:dyDescent="0.2">
      <c r="A236" s="75">
        <v>234</v>
      </c>
      <c r="B236" s="72" t="s">
        <v>412</v>
      </c>
      <c r="C236" s="82" t="s">
        <v>510</v>
      </c>
      <c r="D236" s="129">
        <v>5</v>
      </c>
      <c r="E236" s="130">
        <v>0</v>
      </c>
      <c r="F236" s="130">
        <v>5</v>
      </c>
      <c r="G236" s="130">
        <v>5</v>
      </c>
      <c r="H236" s="131">
        <v>8</v>
      </c>
      <c r="I236" s="150">
        <f t="shared" si="6"/>
        <v>23</v>
      </c>
      <c r="J236" s="146">
        <f t="shared" si="7"/>
        <v>4.5999999999999996</v>
      </c>
      <c r="K236" s="141" t="s">
        <v>1465</v>
      </c>
    </row>
    <row r="237" spans="1:11" s="71" customFormat="1" ht="16" x14ac:dyDescent="0.2">
      <c r="A237" s="75">
        <v>235</v>
      </c>
      <c r="B237" s="72" t="s">
        <v>412</v>
      </c>
      <c r="C237" s="82" t="s">
        <v>862</v>
      </c>
      <c r="D237" s="129">
        <v>5</v>
      </c>
      <c r="E237" s="130">
        <v>0</v>
      </c>
      <c r="F237" s="130">
        <v>5</v>
      </c>
      <c r="G237" s="130">
        <v>5</v>
      </c>
      <c r="H237" s="131">
        <v>8</v>
      </c>
      <c r="I237" s="150">
        <f t="shared" si="6"/>
        <v>23</v>
      </c>
      <c r="J237" s="146">
        <f t="shared" si="7"/>
        <v>4.5999999999999996</v>
      </c>
      <c r="K237" s="141" t="s">
        <v>1465</v>
      </c>
    </row>
    <row r="238" spans="1:11" s="71" customFormat="1" ht="16" x14ac:dyDescent="0.2">
      <c r="A238" s="75">
        <v>236</v>
      </c>
      <c r="B238" s="72" t="s">
        <v>412</v>
      </c>
      <c r="C238" s="82" t="s">
        <v>870</v>
      </c>
      <c r="D238" s="129">
        <v>5</v>
      </c>
      <c r="E238" s="130">
        <v>0</v>
      </c>
      <c r="F238" s="130">
        <v>5</v>
      </c>
      <c r="G238" s="130">
        <v>5</v>
      </c>
      <c r="H238" s="131">
        <v>8</v>
      </c>
      <c r="I238" s="150">
        <f t="shared" si="6"/>
        <v>23</v>
      </c>
      <c r="J238" s="146">
        <f t="shared" si="7"/>
        <v>4.5999999999999996</v>
      </c>
      <c r="K238" s="141" t="s">
        <v>1465</v>
      </c>
    </row>
    <row r="239" spans="1:11" ht="16" x14ac:dyDescent="0.2">
      <c r="A239" s="75">
        <v>237</v>
      </c>
      <c r="B239" s="72" t="s">
        <v>412</v>
      </c>
      <c r="C239" s="82" t="s">
        <v>848</v>
      </c>
      <c r="D239" s="129">
        <v>5</v>
      </c>
      <c r="E239" s="130">
        <v>0</v>
      </c>
      <c r="F239" s="130">
        <v>5</v>
      </c>
      <c r="G239" s="130">
        <v>5</v>
      </c>
      <c r="H239" s="131">
        <v>8</v>
      </c>
      <c r="I239" s="150">
        <f t="shared" si="6"/>
        <v>23</v>
      </c>
      <c r="J239" s="146">
        <f t="shared" si="7"/>
        <v>4.5999999999999996</v>
      </c>
      <c r="K239" s="141" t="s">
        <v>1465</v>
      </c>
    </row>
    <row r="240" spans="1:11" ht="16" x14ac:dyDescent="0.2">
      <c r="A240" s="75">
        <v>238</v>
      </c>
      <c r="B240" s="73" t="s">
        <v>412</v>
      </c>
      <c r="C240" s="82" t="s">
        <v>845</v>
      </c>
      <c r="D240" s="126">
        <v>5</v>
      </c>
      <c r="E240" s="127">
        <v>0</v>
      </c>
      <c r="F240" s="127">
        <v>5</v>
      </c>
      <c r="G240" s="127">
        <v>5</v>
      </c>
      <c r="H240" s="128">
        <v>8</v>
      </c>
      <c r="I240" s="149">
        <f t="shared" si="6"/>
        <v>23</v>
      </c>
      <c r="J240" s="145">
        <f t="shared" si="7"/>
        <v>4.5999999999999996</v>
      </c>
      <c r="K240" s="140" t="s">
        <v>1465</v>
      </c>
    </row>
    <row r="241" spans="1:11" s="71" customFormat="1" ht="16" x14ac:dyDescent="0.2">
      <c r="A241" s="75">
        <v>239</v>
      </c>
      <c r="B241" s="73" t="s">
        <v>412</v>
      </c>
      <c r="C241" s="82" t="s">
        <v>865</v>
      </c>
      <c r="D241" s="126">
        <v>5</v>
      </c>
      <c r="E241" s="127">
        <v>0</v>
      </c>
      <c r="F241" s="127">
        <v>5</v>
      </c>
      <c r="G241" s="127">
        <v>5</v>
      </c>
      <c r="H241" s="128">
        <v>8</v>
      </c>
      <c r="I241" s="149">
        <f t="shared" si="6"/>
        <v>23</v>
      </c>
      <c r="J241" s="145">
        <f t="shared" si="7"/>
        <v>4.5999999999999996</v>
      </c>
      <c r="K241" s="140" t="s">
        <v>1465</v>
      </c>
    </row>
    <row r="242" spans="1:11" s="71" customFormat="1" ht="16" x14ac:dyDescent="0.2">
      <c r="A242" s="75">
        <v>240</v>
      </c>
      <c r="B242" s="72" t="s">
        <v>412</v>
      </c>
      <c r="C242" s="82" t="s">
        <v>723</v>
      </c>
      <c r="D242" s="129">
        <v>5</v>
      </c>
      <c r="E242" s="130">
        <v>0</v>
      </c>
      <c r="F242" s="130">
        <v>5</v>
      </c>
      <c r="G242" s="130">
        <v>5</v>
      </c>
      <c r="H242" s="131">
        <v>8</v>
      </c>
      <c r="I242" s="150">
        <f t="shared" si="6"/>
        <v>23</v>
      </c>
      <c r="J242" s="146">
        <f t="shared" si="7"/>
        <v>4.5999999999999996</v>
      </c>
      <c r="K242" s="141" t="s">
        <v>1465</v>
      </c>
    </row>
    <row r="243" spans="1:11" s="71" customFormat="1" ht="16" x14ac:dyDescent="0.2">
      <c r="A243" s="75">
        <v>241</v>
      </c>
      <c r="B243" s="72" t="s">
        <v>412</v>
      </c>
      <c r="C243" s="82" t="s">
        <v>875</v>
      </c>
      <c r="D243" s="129">
        <v>5</v>
      </c>
      <c r="E243" s="130">
        <v>0</v>
      </c>
      <c r="F243" s="130">
        <v>5</v>
      </c>
      <c r="G243" s="130">
        <v>5</v>
      </c>
      <c r="H243" s="131">
        <v>8</v>
      </c>
      <c r="I243" s="150">
        <f t="shared" si="6"/>
        <v>23</v>
      </c>
      <c r="J243" s="146">
        <f t="shared" si="7"/>
        <v>4.5999999999999996</v>
      </c>
      <c r="K243" s="141" t="s">
        <v>1465</v>
      </c>
    </row>
    <row r="244" spans="1:11" s="71" customFormat="1" ht="16" x14ac:dyDescent="0.2">
      <c r="A244" s="75">
        <v>242</v>
      </c>
      <c r="B244" s="72" t="s">
        <v>412</v>
      </c>
      <c r="C244" s="82" t="s">
        <v>847</v>
      </c>
      <c r="D244" s="129">
        <v>5</v>
      </c>
      <c r="E244" s="130">
        <v>0</v>
      </c>
      <c r="F244" s="130">
        <v>5</v>
      </c>
      <c r="G244" s="130">
        <v>5</v>
      </c>
      <c r="H244" s="131">
        <v>8</v>
      </c>
      <c r="I244" s="150">
        <f t="shared" si="6"/>
        <v>23</v>
      </c>
      <c r="J244" s="146">
        <f t="shared" si="7"/>
        <v>4.5999999999999996</v>
      </c>
      <c r="K244" s="141" t="s">
        <v>1465</v>
      </c>
    </row>
    <row r="245" spans="1:11" s="71" customFormat="1" ht="16" x14ac:dyDescent="0.2">
      <c r="A245" s="75">
        <v>243</v>
      </c>
      <c r="B245" s="72" t="s">
        <v>412</v>
      </c>
      <c r="C245" s="82" t="s">
        <v>851</v>
      </c>
      <c r="D245" s="129">
        <v>5</v>
      </c>
      <c r="E245" s="130">
        <v>0</v>
      </c>
      <c r="F245" s="130">
        <v>5</v>
      </c>
      <c r="G245" s="130">
        <v>5</v>
      </c>
      <c r="H245" s="131">
        <v>8</v>
      </c>
      <c r="I245" s="150">
        <f t="shared" si="6"/>
        <v>23</v>
      </c>
      <c r="J245" s="146">
        <f t="shared" si="7"/>
        <v>4.5999999999999996</v>
      </c>
      <c r="K245" s="141" t="s">
        <v>1465</v>
      </c>
    </row>
    <row r="246" spans="1:11" s="71" customFormat="1" ht="16" x14ac:dyDescent="0.2">
      <c r="A246" s="75">
        <v>244</v>
      </c>
      <c r="B246" s="72" t="s">
        <v>1102</v>
      </c>
      <c r="C246" s="82" t="s">
        <v>931</v>
      </c>
      <c r="D246" s="129">
        <v>5</v>
      </c>
      <c r="E246" s="130">
        <v>0</v>
      </c>
      <c r="F246" s="130">
        <v>5</v>
      </c>
      <c r="G246" s="130">
        <v>5</v>
      </c>
      <c r="H246" s="131">
        <v>8</v>
      </c>
      <c r="I246" s="150">
        <f t="shared" si="6"/>
        <v>23</v>
      </c>
      <c r="J246" s="146">
        <f t="shared" si="7"/>
        <v>4.5999999999999996</v>
      </c>
      <c r="K246" s="141" t="s">
        <v>1465</v>
      </c>
    </row>
    <row r="247" spans="1:11" s="71" customFormat="1" ht="16" x14ac:dyDescent="0.2">
      <c r="A247" s="75">
        <v>245</v>
      </c>
      <c r="B247" s="72" t="s">
        <v>1102</v>
      </c>
      <c r="C247" s="82" t="s">
        <v>929</v>
      </c>
      <c r="D247" s="129">
        <v>5</v>
      </c>
      <c r="E247" s="130">
        <v>0</v>
      </c>
      <c r="F247" s="130">
        <v>5</v>
      </c>
      <c r="G247" s="130">
        <v>5</v>
      </c>
      <c r="H247" s="131">
        <v>8</v>
      </c>
      <c r="I247" s="150">
        <f t="shared" si="6"/>
        <v>23</v>
      </c>
      <c r="J247" s="146">
        <f t="shared" si="7"/>
        <v>4.5999999999999996</v>
      </c>
      <c r="K247" s="141" t="s">
        <v>1465</v>
      </c>
    </row>
    <row r="248" spans="1:11" s="71" customFormat="1" ht="16" x14ac:dyDescent="0.2">
      <c r="A248" s="75">
        <v>246</v>
      </c>
      <c r="B248" s="72" t="s">
        <v>50</v>
      </c>
      <c r="C248" s="82" t="s">
        <v>757</v>
      </c>
      <c r="D248" s="129">
        <v>5</v>
      </c>
      <c r="E248" s="130">
        <v>0</v>
      </c>
      <c r="F248" s="130">
        <v>5</v>
      </c>
      <c r="G248" s="130">
        <v>5</v>
      </c>
      <c r="H248" s="131">
        <v>5</v>
      </c>
      <c r="I248" s="150">
        <f t="shared" si="6"/>
        <v>20</v>
      </c>
      <c r="J248" s="146">
        <f t="shared" si="7"/>
        <v>4</v>
      </c>
      <c r="K248" s="141" t="s">
        <v>1465</v>
      </c>
    </row>
    <row r="249" spans="1:11" s="71" customFormat="1" ht="16" x14ac:dyDescent="0.2">
      <c r="A249" s="75">
        <v>247</v>
      </c>
      <c r="B249" s="72" t="s">
        <v>50</v>
      </c>
      <c r="C249" s="82" t="s">
        <v>756</v>
      </c>
      <c r="D249" s="129">
        <v>5</v>
      </c>
      <c r="E249" s="130">
        <v>0</v>
      </c>
      <c r="F249" s="130">
        <v>5</v>
      </c>
      <c r="G249" s="130">
        <v>5</v>
      </c>
      <c r="H249" s="131">
        <v>5</v>
      </c>
      <c r="I249" s="150">
        <f t="shared" si="6"/>
        <v>20</v>
      </c>
      <c r="J249" s="146">
        <f t="shared" si="7"/>
        <v>4</v>
      </c>
      <c r="K249" s="141" t="s">
        <v>1465</v>
      </c>
    </row>
    <row r="250" spans="1:11" s="71" customFormat="1" ht="32" x14ac:dyDescent="0.2">
      <c r="A250" s="75">
        <v>248</v>
      </c>
      <c r="B250" s="72" t="s">
        <v>1099</v>
      </c>
      <c r="C250" s="82" t="s">
        <v>1024</v>
      </c>
      <c r="D250" s="129">
        <v>5</v>
      </c>
      <c r="E250" s="130">
        <v>0</v>
      </c>
      <c r="F250" s="130">
        <v>5</v>
      </c>
      <c r="G250" s="130">
        <v>5</v>
      </c>
      <c r="H250" s="131">
        <v>5</v>
      </c>
      <c r="I250" s="150">
        <f t="shared" si="6"/>
        <v>20</v>
      </c>
      <c r="J250" s="146">
        <f t="shared" si="7"/>
        <v>4</v>
      </c>
      <c r="K250" s="141" t="s">
        <v>1465</v>
      </c>
    </row>
    <row r="251" spans="1:11" s="71" customFormat="1" ht="32" x14ac:dyDescent="0.2">
      <c r="A251" s="75">
        <v>249</v>
      </c>
      <c r="B251" s="72" t="s">
        <v>1097</v>
      </c>
      <c r="C251" s="82" t="s">
        <v>1432</v>
      </c>
      <c r="D251" s="129">
        <v>5</v>
      </c>
      <c r="E251" s="130">
        <v>0</v>
      </c>
      <c r="F251" s="130">
        <v>5</v>
      </c>
      <c r="G251" s="130">
        <v>5</v>
      </c>
      <c r="H251" s="131">
        <v>5</v>
      </c>
      <c r="I251" s="150">
        <f t="shared" si="6"/>
        <v>20</v>
      </c>
      <c r="J251" s="146">
        <f t="shared" si="7"/>
        <v>4</v>
      </c>
      <c r="K251" s="141" t="s">
        <v>1465</v>
      </c>
    </row>
    <row r="252" spans="1:11" s="71" customFormat="1" ht="32" x14ac:dyDescent="0.2">
      <c r="A252" s="75">
        <v>250</v>
      </c>
      <c r="B252" s="72" t="s">
        <v>1101</v>
      </c>
      <c r="C252" s="82" t="s">
        <v>984</v>
      </c>
      <c r="D252" s="129">
        <v>5</v>
      </c>
      <c r="E252" s="130">
        <v>0</v>
      </c>
      <c r="F252" s="130">
        <v>5</v>
      </c>
      <c r="G252" s="130">
        <v>5</v>
      </c>
      <c r="H252" s="131">
        <v>5</v>
      </c>
      <c r="I252" s="150">
        <f t="shared" si="6"/>
        <v>20</v>
      </c>
      <c r="J252" s="146">
        <f t="shared" si="7"/>
        <v>4</v>
      </c>
      <c r="K252" s="141" t="s">
        <v>1465</v>
      </c>
    </row>
    <row r="253" spans="1:11" s="71" customFormat="1" ht="16" x14ac:dyDescent="0.2">
      <c r="A253" s="75">
        <v>251</v>
      </c>
      <c r="B253" s="72" t="s">
        <v>1101</v>
      </c>
      <c r="C253" s="82" t="s">
        <v>546</v>
      </c>
      <c r="D253" s="129">
        <v>5</v>
      </c>
      <c r="E253" s="130">
        <v>0</v>
      </c>
      <c r="F253" s="130">
        <v>5</v>
      </c>
      <c r="G253" s="130">
        <v>5</v>
      </c>
      <c r="H253" s="131">
        <v>5</v>
      </c>
      <c r="I253" s="150">
        <f t="shared" si="6"/>
        <v>20</v>
      </c>
      <c r="J253" s="146">
        <f t="shared" si="7"/>
        <v>4</v>
      </c>
      <c r="K253" s="141" t="s">
        <v>1465</v>
      </c>
    </row>
    <row r="254" spans="1:11" s="71" customFormat="1" ht="16" x14ac:dyDescent="0.2">
      <c r="A254" s="75">
        <v>252</v>
      </c>
      <c r="B254" s="72" t="s">
        <v>1101</v>
      </c>
      <c r="C254" s="82" t="s">
        <v>670</v>
      </c>
      <c r="D254" s="129">
        <v>5</v>
      </c>
      <c r="E254" s="130">
        <v>0</v>
      </c>
      <c r="F254" s="130">
        <v>5</v>
      </c>
      <c r="G254" s="130">
        <v>5</v>
      </c>
      <c r="H254" s="131">
        <v>5</v>
      </c>
      <c r="I254" s="150">
        <f t="shared" si="6"/>
        <v>20</v>
      </c>
      <c r="J254" s="146">
        <f t="shared" si="7"/>
        <v>4</v>
      </c>
      <c r="K254" s="141" t="s">
        <v>1465</v>
      </c>
    </row>
    <row r="255" spans="1:11" s="71" customFormat="1" ht="32" x14ac:dyDescent="0.2">
      <c r="A255" s="75">
        <v>253</v>
      </c>
      <c r="B255" s="72" t="s">
        <v>1098</v>
      </c>
      <c r="C255" s="82" t="s">
        <v>1431</v>
      </c>
      <c r="D255" s="129">
        <v>5</v>
      </c>
      <c r="E255" s="130">
        <v>0</v>
      </c>
      <c r="F255" s="130">
        <v>5</v>
      </c>
      <c r="G255" s="130">
        <v>5</v>
      </c>
      <c r="H255" s="131">
        <v>5</v>
      </c>
      <c r="I255" s="150">
        <f t="shared" si="6"/>
        <v>20</v>
      </c>
      <c r="J255" s="146">
        <f t="shared" si="7"/>
        <v>4</v>
      </c>
      <c r="K255" s="141" t="s">
        <v>1465</v>
      </c>
    </row>
    <row r="256" spans="1:11" s="71" customFormat="1" ht="16" x14ac:dyDescent="0.2">
      <c r="A256" s="75">
        <v>254</v>
      </c>
      <c r="B256" s="72" t="s">
        <v>1098</v>
      </c>
      <c r="C256" s="82" t="s">
        <v>703</v>
      </c>
      <c r="D256" s="129">
        <v>5</v>
      </c>
      <c r="E256" s="130">
        <v>0</v>
      </c>
      <c r="F256" s="130">
        <v>5</v>
      </c>
      <c r="G256" s="130">
        <v>5</v>
      </c>
      <c r="H256" s="131">
        <v>5</v>
      </c>
      <c r="I256" s="150">
        <f t="shared" si="6"/>
        <v>20</v>
      </c>
      <c r="J256" s="146">
        <f t="shared" si="7"/>
        <v>4</v>
      </c>
      <c r="K256" s="141" t="s">
        <v>1465</v>
      </c>
    </row>
    <row r="257" spans="1:11" s="71" customFormat="1" ht="32" x14ac:dyDescent="0.2">
      <c r="A257" s="75">
        <v>255</v>
      </c>
      <c r="B257" s="72" t="s">
        <v>1098</v>
      </c>
      <c r="C257" s="82" t="s">
        <v>701</v>
      </c>
      <c r="D257" s="129">
        <v>5</v>
      </c>
      <c r="E257" s="130">
        <v>0</v>
      </c>
      <c r="F257" s="130">
        <v>5</v>
      </c>
      <c r="G257" s="130">
        <v>5</v>
      </c>
      <c r="H257" s="131">
        <v>5</v>
      </c>
      <c r="I257" s="150">
        <f t="shared" si="6"/>
        <v>20</v>
      </c>
      <c r="J257" s="146">
        <f t="shared" si="7"/>
        <v>4</v>
      </c>
      <c r="K257" s="141" t="s">
        <v>1465</v>
      </c>
    </row>
    <row r="258" spans="1:11" s="71" customFormat="1" ht="16" x14ac:dyDescent="0.2">
      <c r="A258" s="75">
        <v>256</v>
      </c>
      <c r="B258" s="72" t="s">
        <v>1098</v>
      </c>
      <c r="C258" s="82" t="s">
        <v>696</v>
      </c>
      <c r="D258" s="129">
        <v>5</v>
      </c>
      <c r="E258" s="130">
        <v>0</v>
      </c>
      <c r="F258" s="130">
        <v>5</v>
      </c>
      <c r="G258" s="130">
        <v>5</v>
      </c>
      <c r="H258" s="131">
        <v>5</v>
      </c>
      <c r="I258" s="150">
        <f t="shared" ref="I258:I266" si="8">SUM(D258:H258)</f>
        <v>20</v>
      </c>
      <c r="J258" s="146">
        <f t="shared" ref="J258:J266" si="9">AVERAGE(D258:H258)</f>
        <v>4</v>
      </c>
      <c r="K258" s="141" t="s">
        <v>1465</v>
      </c>
    </row>
    <row r="259" spans="1:11" s="71" customFormat="1" ht="32" x14ac:dyDescent="0.2">
      <c r="A259" s="75">
        <v>257</v>
      </c>
      <c r="B259" s="72" t="s">
        <v>1098</v>
      </c>
      <c r="C259" s="82" t="s">
        <v>705</v>
      </c>
      <c r="D259" s="129">
        <v>5</v>
      </c>
      <c r="E259" s="130">
        <v>0</v>
      </c>
      <c r="F259" s="130">
        <v>5</v>
      </c>
      <c r="G259" s="130">
        <v>5</v>
      </c>
      <c r="H259" s="131">
        <v>5</v>
      </c>
      <c r="I259" s="150">
        <f t="shared" si="8"/>
        <v>20</v>
      </c>
      <c r="J259" s="146">
        <f t="shared" si="9"/>
        <v>4</v>
      </c>
      <c r="K259" s="141" t="s">
        <v>1465</v>
      </c>
    </row>
    <row r="260" spans="1:11" s="71" customFormat="1" ht="16" x14ac:dyDescent="0.2">
      <c r="A260" s="75">
        <v>258</v>
      </c>
      <c r="B260" s="72" t="s">
        <v>1096</v>
      </c>
      <c r="C260" s="82" t="s">
        <v>1433</v>
      </c>
      <c r="D260" s="129">
        <v>5</v>
      </c>
      <c r="E260" s="130">
        <v>0</v>
      </c>
      <c r="F260" s="130">
        <v>5</v>
      </c>
      <c r="G260" s="130">
        <v>5</v>
      </c>
      <c r="H260" s="131">
        <v>5</v>
      </c>
      <c r="I260" s="150">
        <f t="shared" si="8"/>
        <v>20</v>
      </c>
      <c r="J260" s="146">
        <f t="shared" si="9"/>
        <v>4</v>
      </c>
      <c r="K260" s="141" t="s">
        <v>1465</v>
      </c>
    </row>
    <row r="261" spans="1:11" s="71" customFormat="1" ht="32" x14ac:dyDescent="0.2">
      <c r="A261" s="75">
        <v>259</v>
      </c>
      <c r="B261" s="72" t="s">
        <v>1096</v>
      </c>
      <c r="C261" s="82" t="s">
        <v>811</v>
      </c>
      <c r="D261" s="129">
        <v>5</v>
      </c>
      <c r="E261" s="130">
        <v>0</v>
      </c>
      <c r="F261" s="130">
        <v>5</v>
      </c>
      <c r="G261" s="130">
        <v>5</v>
      </c>
      <c r="H261" s="131">
        <v>5</v>
      </c>
      <c r="I261" s="150">
        <f t="shared" si="8"/>
        <v>20</v>
      </c>
      <c r="J261" s="146">
        <f t="shared" si="9"/>
        <v>4</v>
      </c>
      <c r="K261" s="141" t="s">
        <v>1465</v>
      </c>
    </row>
    <row r="262" spans="1:11" s="71" customFormat="1" ht="48" x14ac:dyDescent="0.2">
      <c r="A262" s="75">
        <v>260</v>
      </c>
      <c r="B262" s="72" t="s">
        <v>1462</v>
      </c>
      <c r="C262" s="82" t="s">
        <v>1434</v>
      </c>
      <c r="D262" s="129">
        <v>5</v>
      </c>
      <c r="E262" s="130">
        <v>0</v>
      </c>
      <c r="F262" s="130">
        <v>5</v>
      </c>
      <c r="G262" s="130">
        <v>5</v>
      </c>
      <c r="H262" s="131">
        <v>5</v>
      </c>
      <c r="I262" s="150">
        <f t="shared" si="8"/>
        <v>20</v>
      </c>
      <c r="J262" s="146">
        <f t="shared" si="9"/>
        <v>4</v>
      </c>
      <c r="K262" s="141" t="s">
        <v>1465</v>
      </c>
    </row>
    <row r="263" spans="1:11" s="71" customFormat="1" ht="32" x14ac:dyDescent="0.2">
      <c r="A263" s="75">
        <v>261</v>
      </c>
      <c r="B263" s="72" t="s">
        <v>1462</v>
      </c>
      <c r="C263" s="82" t="s">
        <v>1423</v>
      </c>
      <c r="D263" s="129">
        <v>5</v>
      </c>
      <c r="E263" s="130">
        <v>0</v>
      </c>
      <c r="F263" s="130">
        <v>5</v>
      </c>
      <c r="G263" s="130">
        <v>5</v>
      </c>
      <c r="H263" s="131">
        <v>5</v>
      </c>
      <c r="I263" s="150">
        <f t="shared" si="8"/>
        <v>20</v>
      </c>
      <c r="J263" s="146">
        <f t="shared" si="9"/>
        <v>4</v>
      </c>
      <c r="K263" s="141" t="s">
        <v>1465</v>
      </c>
    </row>
    <row r="264" spans="1:11" s="71" customFormat="1" ht="16" x14ac:dyDescent="0.2">
      <c r="A264" s="75">
        <v>262</v>
      </c>
      <c r="B264" s="72" t="s">
        <v>416</v>
      </c>
      <c r="C264" s="82" t="s">
        <v>885</v>
      </c>
      <c r="D264" s="129">
        <v>5</v>
      </c>
      <c r="E264" s="130">
        <v>0</v>
      </c>
      <c r="F264" s="130">
        <v>5</v>
      </c>
      <c r="G264" s="130">
        <v>5</v>
      </c>
      <c r="H264" s="131">
        <v>5</v>
      </c>
      <c r="I264" s="150">
        <f t="shared" si="8"/>
        <v>20</v>
      </c>
      <c r="J264" s="146">
        <f t="shared" si="9"/>
        <v>4</v>
      </c>
      <c r="K264" s="141" t="s">
        <v>1465</v>
      </c>
    </row>
    <row r="265" spans="1:11" s="71" customFormat="1" ht="16" x14ac:dyDescent="0.2">
      <c r="A265" s="75">
        <v>263</v>
      </c>
      <c r="B265" s="72" t="s">
        <v>412</v>
      </c>
      <c r="C265" s="82" t="s">
        <v>852</v>
      </c>
      <c r="D265" s="129">
        <v>5</v>
      </c>
      <c r="E265" s="130">
        <v>0</v>
      </c>
      <c r="F265" s="130">
        <v>5</v>
      </c>
      <c r="G265" s="130">
        <v>5</v>
      </c>
      <c r="H265" s="131">
        <v>5</v>
      </c>
      <c r="I265" s="150">
        <f t="shared" si="8"/>
        <v>20</v>
      </c>
      <c r="J265" s="146">
        <f t="shared" si="9"/>
        <v>4</v>
      </c>
      <c r="K265" s="141" t="s">
        <v>1465</v>
      </c>
    </row>
    <row r="266" spans="1:11" s="71" customFormat="1" ht="17" thickBot="1" x14ac:dyDescent="0.25">
      <c r="A266" s="75">
        <v>264</v>
      </c>
      <c r="B266" s="76" t="s">
        <v>412</v>
      </c>
      <c r="C266" s="121" t="s">
        <v>859</v>
      </c>
      <c r="D266" s="132">
        <v>5</v>
      </c>
      <c r="E266" s="133">
        <v>0</v>
      </c>
      <c r="F266" s="133">
        <v>5</v>
      </c>
      <c r="G266" s="133">
        <v>5</v>
      </c>
      <c r="H266" s="134">
        <v>5</v>
      </c>
      <c r="I266" s="151">
        <f t="shared" si="8"/>
        <v>20</v>
      </c>
      <c r="J266" s="147">
        <f t="shared" si="9"/>
        <v>4</v>
      </c>
      <c r="K266" s="142" t="s">
        <v>1465</v>
      </c>
    </row>
    <row r="271" spans="1:11" x14ac:dyDescent="0.2">
      <c r="K271" s="111"/>
    </row>
    <row r="272" spans="1:11" x14ac:dyDescent="0.2">
      <c r="K272" s="111"/>
    </row>
    <row r="273" spans="11:11" x14ac:dyDescent="0.2">
      <c r="K273" s="111"/>
    </row>
    <row r="274" spans="11:11" x14ac:dyDescent="0.2">
      <c r="K274" s="111"/>
    </row>
    <row r="275" spans="11:11" x14ac:dyDescent="0.2">
      <c r="K275" s="111"/>
    </row>
    <row r="276" spans="11:11" x14ac:dyDescent="0.2">
      <c r="K276" s="111"/>
    </row>
  </sheetData>
  <autoFilter ref="A2:K266" xr:uid="{00000000-0009-0000-0000-00000B000000}">
    <sortState xmlns:xlrd2="http://schemas.microsoft.com/office/spreadsheetml/2017/richdata2" ref="A3:K267">
      <sortCondition descending="1" ref="J3:J267"/>
    </sortState>
  </autoFilter>
  <mergeCells count="2">
    <mergeCell ref="D1:H1"/>
    <mergeCell ref="R1:T1"/>
  </mergeCells>
  <pageMargins left="0.7" right="0.7" top="0.75" bottom="0.75" header="0.3" footer="0.3"/>
  <pageSetup paperSize="9" orientation="portrait" verticalDpi="4294967295"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46"/>
  <sheetViews>
    <sheetView zoomScaleNormal="100" workbookViewId="0">
      <selection activeCell="A30" sqref="A30"/>
    </sheetView>
  </sheetViews>
  <sheetFormatPr baseColWidth="10" defaultColWidth="8.83203125" defaultRowHeight="15" x14ac:dyDescent="0.2"/>
  <cols>
    <col min="1" max="1" width="103.5" style="93" customWidth="1"/>
  </cols>
  <sheetData>
    <row r="2" spans="1:2" ht="16" x14ac:dyDescent="0.2">
      <c r="A2" s="104" t="s">
        <v>1564</v>
      </c>
      <c r="B2" s="105" t="s">
        <v>1565</v>
      </c>
    </row>
    <row r="3" spans="1:2" ht="16" x14ac:dyDescent="0.2">
      <c r="A3" s="100" t="s">
        <v>1262</v>
      </c>
      <c r="B3" s="94">
        <v>1</v>
      </c>
    </row>
    <row r="4" spans="1:2" ht="31.5" customHeight="1" x14ac:dyDescent="0.2">
      <c r="A4" s="96" t="s">
        <v>1503</v>
      </c>
      <c r="B4" s="98">
        <v>1</v>
      </c>
    </row>
    <row r="5" spans="1:2" ht="16" x14ac:dyDescent="0.2">
      <c r="A5" s="100" t="s">
        <v>1272</v>
      </c>
      <c r="B5" s="94">
        <v>1</v>
      </c>
    </row>
    <row r="6" spans="1:2" ht="32" x14ac:dyDescent="0.2">
      <c r="A6" s="96" t="s">
        <v>1540</v>
      </c>
      <c r="B6" s="98">
        <v>1</v>
      </c>
    </row>
    <row r="7" spans="1:2" ht="16" x14ac:dyDescent="0.2">
      <c r="A7" s="100" t="s">
        <v>1263</v>
      </c>
      <c r="B7" s="94">
        <v>1</v>
      </c>
    </row>
    <row r="8" spans="1:2" ht="36.75" customHeight="1" x14ac:dyDescent="0.2">
      <c r="A8" s="96" t="s">
        <v>1501</v>
      </c>
      <c r="B8" s="98">
        <v>1</v>
      </c>
    </row>
    <row r="9" spans="1:2" ht="16" x14ac:dyDescent="0.2">
      <c r="A9" s="100" t="s">
        <v>1264</v>
      </c>
      <c r="B9" s="94">
        <v>1</v>
      </c>
    </row>
    <row r="10" spans="1:2" ht="16" x14ac:dyDescent="0.2">
      <c r="A10" s="96" t="s">
        <v>1352</v>
      </c>
      <c r="B10" s="98">
        <v>1</v>
      </c>
    </row>
    <row r="11" spans="1:2" ht="16" x14ac:dyDescent="0.2">
      <c r="A11" s="100" t="s">
        <v>1265</v>
      </c>
      <c r="B11" s="94">
        <v>2</v>
      </c>
    </row>
    <row r="12" spans="1:2" ht="16" x14ac:dyDescent="0.2">
      <c r="A12" s="97" t="s">
        <v>1353</v>
      </c>
      <c r="B12" s="99">
        <v>1</v>
      </c>
    </row>
    <row r="13" spans="1:2" ht="16" x14ac:dyDescent="0.2">
      <c r="A13" s="96" t="s">
        <v>1354</v>
      </c>
      <c r="B13" s="98">
        <v>1</v>
      </c>
    </row>
    <row r="14" spans="1:2" ht="16" x14ac:dyDescent="0.2">
      <c r="A14" s="100" t="s">
        <v>1299</v>
      </c>
      <c r="B14" s="94">
        <v>2</v>
      </c>
    </row>
    <row r="15" spans="1:2" ht="16" x14ac:dyDescent="0.2">
      <c r="A15" s="97" t="s">
        <v>1563</v>
      </c>
      <c r="B15" s="99">
        <v>1</v>
      </c>
    </row>
    <row r="16" spans="1:2" ht="32" x14ac:dyDescent="0.2">
      <c r="A16" s="96" t="s">
        <v>1538</v>
      </c>
      <c r="B16" s="98">
        <v>1</v>
      </c>
    </row>
    <row r="17" spans="1:2" ht="16" x14ac:dyDescent="0.2">
      <c r="A17" s="100" t="s">
        <v>1336</v>
      </c>
      <c r="B17" s="94">
        <v>1</v>
      </c>
    </row>
    <row r="18" spans="1:2" ht="16" x14ac:dyDescent="0.2">
      <c r="A18" s="96" t="s">
        <v>1539</v>
      </c>
      <c r="B18" s="98">
        <v>1</v>
      </c>
    </row>
    <row r="19" spans="1:2" ht="16" x14ac:dyDescent="0.2">
      <c r="A19" s="100" t="s">
        <v>1338</v>
      </c>
      <c r="B19" s="94">
        <v>1</v>
      </c>
    </row>
    <row r="20" spans="1:2" ht="16" x14ac:dyDescent="0.2">
      <c r="A20" s="96" t="s">
        <v>1396</v>
      </c>
      <c r="B20" s="98">
        <v>1</v>
      </c>
    </row>
    <row r="21" spans="1:2" ht="16" x14ac:dyDescent="0.2">
      <c r="A21" s="100" t="s">
        <v>1339</v>
      </c>
      <c r="B21" s="94">
        <v>1</v>
      </c>
    </row>
    <row r="22" spans="1:2" ht="16" x14ac:dyDescent="0.2">
      <c r="A22" s="96" t="s">
        <v>1398</v>
      </c>
      <c r="B22" s="98">
        <v>1</v>
      </c>
    </row>
    <row r="23" spans="1:2" ht="16" x14ac:dyDescent="0.2">
      <c r="A23" s="100" t="s">
        <v>1340</v>
      </c>
      <c r="B23" s="94">
        <v>2</v>
      </c>
    </row>
    <row r="24" spans="1:2" ht="16" x14ac:dyDescent="0.2">
      <c r="A24" s="97" t="s">
        <v>1399</v>
      </c>
      <c r="B24" s="99">
        <v>1</v>
      </c>
    </row>
    <row r="25" spans="1:2" ht="16" x14ac:dyDescent="0.2">
      <c r="A25" s="96" t="s">
        <v>1400</v>
      </c>
      <c r="B25" s="98">
        <v>1</v>
      </c>
    </row>
    <row r="26" spans="1:2" ht="16" x14ac:dyDescent="0.2">
      <c r="A26" s="95" t="s">
        <v>1343</v>
      </c>
      <c r="B26" s="94">
        <v>1</v>
      </c>
    </row>
    <row r="27" spans="1:2" ht="16" x14ac:dyDescent="0.2">
      <c r="A27" s="96" t="s">
        <v>1405</v>
      </c>
      <c r="B27" s="98">
        <v>1</v>
      </c>
    </row>
    <row r="28" spans="1:2" ht="16" x14ac:dyDescent="0.2">
      <c r="A28" s="100" t="s">
        <v>1348</v>
      </c>
      <c r="B28" s="94">
        <v>1</v>
      </c>
    </row>
    <row r="29" spans="1:2" ht="38.25" customHeight="1" x14ac:dyDescent="0.2">
      <c r="A29" s="96" t="s">
        <v>1514</v>
      </c>
      <c r="B29" s="98">
        <v>1</v>
      </c>
    </row>
    <row r="30" spans="1:2" ht="16" x14ac:dyDescent="0.2">
      <c r="A30" s="100" t="s">
        <v>1279</v>
      </c>
      <c r="B30" s="94">
        <v>1</v>
      </c>
    </row>
    <row r="31" spans="1:2" ht="16" x14ac:dyDescent="0.2">
      <c r="A31" s="96" t="s">
        <v>1512</v>
      </c>
      <c r="B31" s="98">
        <v>1</v>
      </c>
    </row>
    <row r="32" spans="1:2" ht="16" x14ac:dyDescent="0.2">
      <c r="A32" s="100" t="s">
        <v>1281</v>
      </c>
      <c r="B32" s="94">
        <v>1</v>
      </c>
    </row>
    <row r="33" spans="1:2" ht="16" x14ac:dyDescent="0.2">
      <c r="A33" s="96" t="s">
        <v>1369</v>
      </c>
      <c r="B33" s="98">
        <v>1</v>
      </c>
    </row>
    <row r="34" spans="1:2" ht="16" x14ac:dyDescent="0.2">
      <c r="A34" s="95" t="s">
        <v>1282</v>
      </c>
      <c r="B34" s="94">
        <v>2</v>
      </c>
    </row>
    <row r="35" spans="1:2" ht="16" x14ac:dyDescent="0.2">
      <c r="A35" s="97" t="s">
        <v>1370</v>
      </c>
      <c r="B35" s="99">
        <v>1</v>
      </c>
    </row>
    <row r="36" spans="1:2" ht="32" x14ac:dyDescent="0.2">
      <c r="A36" s="96" t="s">
        <v>1371</v>
      </c>
      <c r="B36" s="98">
        <v>1</v>
      </c>
    </row>
    <row r="37" spans="1:2" ht="16" x14ac:dyDescent="0.2">
      <c r="A37" s="100" t="s">
        <v>1288</v>
      </c>
      <c r="B37" s="94">
        <v>1</v>
      </c>
    </row>
    <row r="38" spans="1:2" ht="16" x14ac:dyDescent="0.2">
      <c r="A38" s="96" t="s">
        <v>1377</v>
      </c>
      <c r="B38" s="98">
        <v>1</v>
      </c>
    </row>
    <row r="39" spans="1:2" ht="16" x14ac:dyDescent="0.2">
      <c r="A39" s="95" t="s">
        <v>1289</v>
      </c>
      <c r="B39" s="94">
        <v>2</v>
      </c>
    </row>
    <row r="40" spans="1:2" ht="16" x14ac:dyDescent="0.2">
      <c r="A40" s="97" t="s">
        <v>1378</v>
      </c>
      <c r="B40" s="99">
        <v>1</v>
      </c>
    </row>
    <row r="41" spans="1:2" ht="16" x14ac:dyDescent="0.2">
      <c r="A41" s="96" t="s">
        <v>1379</v>
      </c>
      <c r="B41" s="98">
        <v>1</v>
      </c>
    </row>
    <row r="42" spans="1:2" ht="16" x14ac:dyDescent="0.2">
      <c r="A42" s="100" t="s">
        <v>1295</v>
      </c>
      <c r="B42" s="94">
        <v>1</v>
      </c>
    </row>
    <row r="43" spans="1:2" ht="32" x14ac:dyDescent="0.2">
      <c r="A43" s="96" t="s">
        <v>1384</v>
      </c>
      <c r="B43" s="98">
        <v>1</v>
      </c>
    </row>
    <row r="44" spans="1:2" ht="16" x14ac:dyDescent="0.2">
      <c r="A44" s="101" t="s">
        <v>1296</v>
      </c>
      <c r="B44" s="99">
        <v>1</v>
      </c>
    </row>
    <row r="45" spans="1:2" ht="16" x14ac:dyDescent="0.2">
      <c r="A45" s="93" t="s">
        <v>1386</v>
      </c>
      <c r="B45" s="99">
        <v>1</v>
      </c>
    </row>
    <row r="46" spans="1:2" ht="16" x14ac:dyDescent="0.2">
      <c r="A46" s="102" t="s">
        <v>1452</v>
      </c>
      <c r="B46" s="103">
        <v>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N20" sqref="N20"/>
    </sheetView>
  </sheetViews>
  <sheetFormatPr baseColWidth="10" defaultColWidth="8.83203125" defaultRowHeight="15" x14ac:dyDescent="0.2"/>
  <sheetData>
    <row r="1" spans="1:1" x14ac:dyDescent="0.2">
      <c r="A1" s="55" t="s">
        <v>1472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etails xmlns="71c5dfe6-dac7-4977-a337-d41ed5e79b5a" xsi:nil="true"/>
    <_ip_UnifiedCompliancePolicyUIAction xmlns="http://schemas.microsoft.com/sharepoint/v3" xsi:nil="true"/>
    <_ip_UnifiedCompliancePolicyProperties xmlns="http://schemas.microsoft.com/sharepoint/v3" xsi:nil="true"/>
    <Link xmlns="71c5dfe6-dac7-4977-a337-d41ed5e79b5a">
      <Url xsi:nil="true"/>
      <Description xsi:nil="true"/>
    </Link>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0D5142878FC39449CD64D113624CCD5" ma:contentTypeVersion="22" ma:contentTypeDescription="Create a new document." ma:contentTypeScope="" ma:versionID="ff80218e36d4e2a618261dea22dfb2f4">
  <xsd:schema xmlns:xsd="http://www.w3.org/2001/XMLSchema" xmlns:xs="http://www.w3.org/2001/XMLSchema" xmlns:p="http://schemas.microsoft.com/office/2006/metadata/properties" xmlns:ns1="http://schemas.microsoft.com/sharepoint/v3" xmlns:ns2="88880e0c-9915-4894-9f31-ec8974e1416b" xmlns:ns3="71c5dfe6-dac7-4977-a337-d41ed5e79b5a" targetNamespace="http://schemas.microsoft.com/office/2006/metadata/properties" ma:root="true" ma:fieldsID="fd5c5aa53ea6e882ae4db5bf53aeb048" ns1:_="" ns2:_="" ns3:_="">
    <xsd:import namespace="http://schemas.microsoft.com/sharepoint/v3"/>
    <xsd:import namespace="88880e0c-9915-4894-9f31-ec8974e1416b"/>
    <xsd:import namespace="71c5dfe6-dac7-4977-a337-d41ed5e79b5a"/>
    <xsd:element name="properties">
      <xsd:complexType>
        <xsd:sequence>
          <xsd:element name="documentManagement">
            <xsd:complexType>
              <xsd:all>
                <xsd:element ref="ns2:SharedWithUsers" minOccurs="0"/>
                <xsd:element ref="ns2:SharedWithDetails" minOccurs="0"/>
                <xsd:element ref="ns2:LastSharedByTime" minOccurs="0"/>
                <xsd:element ref="ns2:LastSharedByUser" minOccurs="0"/>
                <xsd:element ref="ns3:MediaServiceMetadata" minOccurs="0"/>
                <xsd:element ref="ns3:MediaServiceFastMetadata" minOccurs="0"/>
                <xsd:element ref="ns3:MediaServiceAutoTags" minOccurs="0"/>
                <xsd:element ref="ns3:MediaServiceDateTaken" minOccurs="0"/>
                <xsd:element ref="ns3:MediaServiceLocation" minOccurs="0"/>
                <xsd:element ref="ns3:MediaServiceOCR" minOccurs="0"/>
                <xsd:element ref="ns3:Details" minOccurs="0"/>
                <xsd:element ref="ns1:_ip_UnifiedCompliancePolicyProperties" minOccurs="0"/>
                <xsd:element ref="ns1:_ip_UnifiedCompliancePolicyUIAction" minOccurs="0"/>
                <xsd:element ref="ns3:MediaServiceEventHashCode" minOccurs="0"/>
                <xsd:element ref="ns3:MediaServiceGenerationTime" minOccurs="0"/>
                <xsd:element ref="ns3:MediaServiceAutoKeyPoints" minOccurs="0"/>
                <xsd:element ref="ns3:MediaServiceKeyPoints" minOccurs="0"/>
                <xsd:element ref="ns3:Link"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8880e0c-9915-4894-9f31-ec8974e1416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Time" ma:index="10" nillable="true" ma:displayName="Last Shared By Time" ma:description="" ma:internalName="LastSharedByTime" ma:readOnly="true">
      <xsd:simpleType>
        <xsd:restriction base="dms:DateTime"/>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1c5dfe6-dac7-4977-a337-d41ed5e79b5a"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Tags" ma:index="14" nillable="true" ma:displayName="MediaServiceAutoTags" ma:description="" ma:internalName="MediaServiceAutoTags" ma:readOnly="true">
      <xsd:simpleType>
        <xsd:restriction base="dms:Text"/>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Details" ma:index="18" nillable="true" ma:displayName="Description" ma:description="This folder is a &quot;catch-all&quot; that captures all archived documents." ma:internalName="Details">
      <xsd:simpleType>
        <xsd:restriction base="dms:Note">
          <xsd:maxLength value="255"/>
        </xsd:restriction>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true">
      <xsd:simpleType>
        <xsd:restriction base="dms:Note">
          <xsd:maxLength value="255"/>
        </xsd:restriction>
      </xsd:simpleType>
    </xsd:element>
    <xsd:element name="Link" ma:index="25" nillable="true" ma:displayName="Link" ma:description="https://web.microsoftstream.com/video/77fed25f-e622-4f74-a23d-349093bb3680"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B55574-BE8A-4501-AF26-933A564C9AEE}">
  <ds:schemaRefs>
    <ds:schemaRef ds:uri="http://schemas.microsoft.com/sharepoint/v3/contenttype/forms"/>
  </ds:schemaRefs>
</ds:datastoreItem>
</file>

<file path=customXml/itemProps2.xml><?xml version="1.0" encoding="utf-8"?>
<ds:datastoreItem xmlns:ds="http://schemas.openxmlformats.org/officeDocument/2006/customXml" ds:itemID="{0FF034EF-78E2-4798-8352-521A27D46B39}">
  <ds:schemaRefs>
    <ds:schemaRef ds:uri="http://purl.org/dc/dcmitype/"/>
    <ds:schemaRef ds:uri="http://purl.org/dc/terms/"/>
    <ds:schemaRef ds:uri="http://schemas.microsoft.com/office/2006/documentManagement/types"/>
    <ds:schemaRef ds:uri="http://purl.org/dc/elements/1.1/"/>
    <ds:schemaRef ds:uri="http://schemas.microsoft.com/sharepoint/v3"/>
    <ds:schemaRef ds:uri="88880e0c-9915-4894-9f31-ec8974e1416b"/>
    <ds:schemaRef ds:uri="http://www.w3.org/XML/1998/namespace"/>
    <ds:schemaRef ds:uri="71c5dfe6-dac7-4977-a337-d41ed5e79b5a"/>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B82B59C6-7C5C-4EA0-9B07-E207F8EE35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8880e0c-9915-4894-9f31-ec8974e1416b"/>
    <ds:schemaRef ds:uri="71c5dfe6-dac7-4977-a337-d41ed5e79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Guidance Note FF</vt:lpstr>
      <vt:lpstr>Dropdown menu</vt:lpstr>
      <vt:lpstr>Metadata</vt:lpstr>
      <vt:lpstr>Dashboard1</vt:lpstr>
      <vt:lpstr>Charts</vt:lpstr>
      <vt:lpstr>Targets_Oucomes_Outputs</vt:lpstr>
      <vt:lpstr>Contribution_NDC_Output</vt:lpstr>
      <vt:lpstr>Contribution_GGCRS2</vt:lpstr>
      <vt:lpstr>Abreviations</vt:lpstr>
      <vt:lpstr>Partnership Plan template</vt:lpstr>
      <vt:lpstr>All_Projects_by_Institution</vt:lpstr>
      <vt:lpstr>Indicative&amp;Without support</vt:lpstr>
      <vt:lpstr>Prioritazation _List</vt:lpstr>
      <vt:lpstr>Project_Prioritized_by_Outcomes</vt:lpstr>
      <vt:lpstr>_Methodology</vt:lpstr>
      <vt:lpstr>Indicators without project</vt:lpstr>
      <vt:lpstr>METHODOLOGY for prioritisation</vt:lpstr>
      <vt:lpstr>Abreviations!_Toc39492488</vt:lpstr>
    </vt:vector>
  </TitlesOfParts>
  <Company>University of Wolverhampton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JoaquimLeite@ndcpartnership.org</dc:creator>
  <cp:lastModifiedBy>Julian de Anquin</cp:lastModifiedBy>
  <cp:revision/>
  <dcterms:created xsi:type="dcterms:W3CDTF">2017-07-22T22:41:39Z</dcterms:created>
  <dcterms:modified xsi:type="dcterms:W3CDTF">2025-05-14T18:11:36Z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0x01010060D5142878FC39449CD64D113624CCD5</vt:lpwstr>
  </property>
</Properties>
</file>