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z/Box Sync/ModelingBcLOV/MembraneConcentration/"/>
    </mc:Choice>
  </mc:AlternateContent>
  <xr:revisionPtr revIDLastSave="0" documentId="13_ncr:1_{538D6299-6DF9-4B47-998E-0B5B354C7721}" xr6:coauthVersionLast="46" xr6:coauthVersionMax="46" xr10:uidLastSave="{00000000-0000-0000-0000-000000000000}"/>
  <bookViews>
    <workbookView xWindow="0" yWindow="500" windowWidth="28800" windowHeight="17500" activeTab="2" xr2:uid="{91511FF3-0854-4FC2-B683-57B1C1837D63}"/>
  </bookViews>
  <sheets>
    <sheet name="RawData" sheetId="1" r:id="rId1"/>
    <sheet name="ProcData" sheetId="2" r:id="rId2"/>
    <sheet name="Fit" sheetId="3" r:id="rId3"/>
    <sheet name="BcLOV_Max" sheetId="4" r:id="rId4"/>
    <sheet name="BcLOV Concentration" sheetId="5" r:id="rId5"/>
    <sheet name="BcLOV Concentration W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4" l="1"/>
  <c r="H5" i="4"/>
  <c r="C10" i="4" l="1"/>
  <c r="C9" i="4"/>
  <c r="F6" i="3"/>
  <c r="E6" i="3"/>
  <c r="D6" i="3"/>
  <c r="C6" i="3"/>
  <c r="B6" i="3"/>
  <c r="C5" i="3"/>
  <c r="F4" i="3"/>
  <c r="F5" i="3" s="1"/>
  <c r="E4" i="3"/>
  <c r="E5" i="3" s="1"/>
  <c r="D4" i="3"/>
  <c r="D5" i="3" s="1"/>
  <c r="C4" i="3"/>
  <c r="B4" i="3"/>
  <c r="B5" i="3" s="1"/>
  <c r="F3" i="3"/>
  <c r="E3" i="3"/>
  <c r="D3" i="3"/>
  <c r="C3" i="3"/>
  <c r="B3" i="3"/>
  <c r="F2" i="3"/>
  <c r="E2" i="3"/>
  <c r="D2" i="3"/>
  <c r="C2" i="3"/>
  <c r="B2" i="3"/>
  <c r="E2" i="2"/>
  <c r="F2" i="2"/>
  <c r="E3" i="2"/>
  <c r="F3" i="2"/>
  <c r="E4" i="2"/>
  <c r="E5" i="2" s="1"/>
  <c r="F4" i="2"/>
  <c r="F5" i="2" s="1"/>
  <c r="E6" i="2"/>
  <c r="F6" i="2"/>
  <c r="D2" i="2"/>
  <c r="D3" i="2"/>
  <c r="D4" i="2"/>
  <c r="D5" i="2"/>
  <c r="D6" i="2"/>
  <c r="C6" i="2"/>
  <c r="B6" i="2"/>
  <c r="B5" i="2"/>
  <c r="C2" i="2"/>
  <c r="C3" i="2"/>
  <c r="C4" i="2"/>
  <c r="C5" i="2" s="1"/>
  <c r="B4" i="2"/>
  <c r="B3" i="2"/>
  <c r="B2" i="2"/>
  <c r="C2" i="4" l="1"/>
  <c r="C3" i="4"/>
  <c r="C6" i="4"/>
  <c r="C5" i="4"/>
  <c r="C7" i="4"/>
  <c r="C8" i="4"/>
  <c r="C4" i="4"/>
  <c r="H2" i="4" l="1"/>
</calcChain>
</file>

<file path=xl/sharedStrings.xml><?xml version="1.0" encoding="utf-8"?>
<sst xmlns="http://schemas.openxmlformats.org/spreadsheetml/2006/main" count="34" uniqueCount="24">
  <si>
    <t>Concentration</t>
  </si>
  <si>
    <t>Mean</t>
  </si>
  <si>
    <t>Median</t>
  </si>
  <si>
    <t>Std</t>
  </si>
  <si>
    <t>SE</t>
  </si>
  <si>
    <t>Number</t>
  </si>
  <si>
    <t>Density (molecules/um^2)</t>
  </si>
  <si>
    <t>Max Values</t>
  </si>
  <si>
    <t>Location</t>
  </si>
  <si>
    <t>100ms_excite_5s_interval/001</t>
  </si>
  <si>
    <t>Surface Dens</t>
  </si>
  <si>
    <t>100ms_excite_5s_interval/000</t>
  </si>
  <si>
    <t>Notes</t>
  </si>
  <si>
    <t>250ms_excite_1s_interval/005</t>
  </si>
  <si>
    <t>250ms_excite_1s_interval/006</t>
  </si>
  <si>
    <t>250ms_excite_1s_interval/009</t>
  </si>
  <si>
    <t>Max Density</t>
  </si>
  <si>
    <t>Fluorescence</t>
  </si>
  <si>
    <t>Cell Fluorescence</t>
  </si>
  <si>
    <t>Background Fluorescence</t>
  </si>
  <si>
    <t>Name</t>
  </si>
  <si>
    <t>DHPE/TxRed</t>
  </si>
  <si>
    <t>DHPE/mCh</t>
  </si>
  <si>
    <t>TxRed/mCh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</si>
</sst>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472878390201225E-2"/>
                  <c:y val="-5.19867308253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Fit!$B$5:$F$5</c:f>
                <c:numCache>
                  <c:formatCode>General</c:formatCode>
                  <c:ptCount val="5"/>
                  <c:pt idx="0">
                    <c:v>9.157891086511885</c:v>
                  </c:pt>
                  <c:pt idx="1">
                    <c:v>42.971887322311069</c:v>
                  </c:pt>
                  <c:pt idx="2">
                    <c:v>13.678570278204138</c:v>
                  </c:pt>
                  <c:pt idx="3">
                    <c:v>7.6580599283296378</c:v>
                  </c:pt>
                  <c:pt idx="4">
                    <c:v>5.6549648139954742</c:v>
                  </c:pt>
                </c:numCache>
              </c:numRef>
            </c:plus>
            <c:minus>
              <c:numRef>
                <c:f>Fit!$B$5:$F$5</c:f>
                <c:numCache>
                  <c:formatCode>General</c:formatCode>
                  <c:ptCount val="5"/>
                  <c:pt idx="0">
                    <c:v>9.157891086511885</c:v>
                  </c:pt>
                  <c:pt idx="1">
                    <c:v>42.971887322311069</c:v>
                  </c:pt>
                  <c:pt idx="2">
                    <c:v>13.678570278204138</c:v>
                  </c:pt>
                  <c:pt idx="3">
                    <c:v>7.6580599283296378</c:v>
                  </c:pt>
                  <c:pt idx="4">
                    <c:v>5.6549648139954742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Fit!$B$1:$F$1</c:f>
              <c:numCache>
                <c:formatCode>General</c:formatCode>
                <c:ptCount val="5"/>
                <c:pt idx="0">
                  <c:v>13889</c:v>
                </c:pt>
                <c:pt idx="1">
                  <c:v>6944.4</c:v>
                </c:pt>
                <c:pt idx="2">
                  <c:v>2777.8</c:v>
                </c:pt>
                <c:pt idx="3">
                  <c:v>1388.9</c:v>
                </c:pt>
                <c:pt idx="4">
                  <c:v>694.4</c:v>
                </c:pt>
              </c:numCache>
            </c:numRef>
          </c:xVal>
          <c:yVal>
            <c:numRef>
              <c:f>Fit!$B$2:$F$2</c:f>
              <c:numCache>
                <c:formatCode>General</c:formatCode>
                <c:ptCount val="5"/>
                <c:pt idx="0">
                  <c:v>11663.603715170279</c:v>
                </c:pt>
                <c:pt idx="1">
                  <c:v>6296.25</c:v>
                </c:pt>
                <c:pt idx="2">
                  <c:v>2956.7804878048782</c:v>
                </c:pt>
                <c:pt idx="3">
                  <c:v>1478.71875</c:v>
                </c:pt>
                <c:pt idx="4">
                  <c:v>782.57894736842104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A-494E-8931-1D764464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96576"/>
        <c:axId val="594895592"/>
      </c:scatterChart>
      <c:valAx>
        <c:axId val="5948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895592"/>
        <c:crosses val="autoZero"/>
        <c:crossBetween val="midCat"/>
      </c:valAx>
      <c:valAx>
        <c:axId val="59489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8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'BcLOV Concentration WF'!$B$1</c:f>
              <c:strCache>
                <c:ptCount val="1"/>
                <c:pt idx="0">
                  <c:v>Fluorescence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'BcLOV Concentration WF'!$A$2:$A$40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</c:numCache>
            </c:numRef>
          </c:xVal>
          <c:yVal>
            <c:numRef>
              <c:f>'BcLOV Concentration WF'!$B$2:$B$40</c:f>
              <c:numCache>
                <c:formatCode>General</c:formatCode>
                <c:ptCount val="39"/>
                <c:pt idx="0">
                  <c:v>427</c:v>
                </c:pt>
                <c:pt idx="1">
                  <c:v>478</c:v>
                </c:pt>
                <c:pt idx="2">
                  <c:v>429</c:v>
                </c:pt>
                <c:pt idx="3">
                  <c:v>341</c:v>
                </c:pt>
                <c:pt idx="4">
                  <c:v>384</c:v>
                </c:pt>
                <c:pt idx="5">
                  <c:v>210</c:v>
                </c:pt>
                <c:pt idx="6">
                  <c:v>214</c:v>
                </c:pt>
                <c:pt idx="7">
                  <c:v>428</c:v>
                </c:pt>
                <c:pt idx="8">
                  <c:v>447</c:v>
                </c:pt>
                <c:pt idx="9">
                  <c:v>788</c:v>
                </c:pt>
                <c:pt idx="10">
                  <c:v>474</c:v>
                </c:pt>
                <c:pt idx="11">
                  <c:v>162</c:v>
                </c:pt>
                <c:pt idx="12">
                  <c:v>140</c:v>
                </c:pt>
                <c:pt idx="13">
                  <c:v>170</c:v>
                </c:pt>
                <c:pt idx="14">
                  <c:v>132</c:v>
                </c:pt>
                <c:pt idx="15">
                  <c:v>145</c:v>
                </c:pt>
                <c:pt idx="16">
                  <c:v>204</c:v>
                </c:pt>
                <c:pt idx="17">
                  <c:v>200</c:v>
                </c:pt>
                <c:pt idx="18">
                  <c:v>180</c:v>
                </c:pt>
                <c:pt idx="19">
                  <c:v>366</c:v>
                </c:pt>
                <c:pt idx="20">
                  <c:v>437</c:v>
                </c:pt>
                <c:pt idx="21">
                  <c:v>164</c:v>
                </c:pt>
                <c:pt idx="22">
                  <c:v>153</c:v>
                </c:pt>
                <c:pt idx="23">
                  <c:v>716</c:v>
                </c:pt>
                <c:pt idx="24">
                  <c:v>1425</c:v>
                </c:pt>
                <c:pt idx="25">
                  <c:v>2638</c:v>
                </c:pt>
                <c:pt idx="26">
                  <c:v>2756</c:v>
                </c:pt>
                <c:pt idx="27">
                  <c:v>348</c:v>
                </c:pt>
                <c:pt idx="28">
                  <c:v>175</c:v>
                </c:pt>
                <c:pt idx="29">
                  <c:v>125</c:v>
                </c:pt>
                <c:pt idx="30">
                  <c:v>384</c:v>
                </c:pt>
                <c:pt idx="31">
                  <c:v>185</c:v>
                </c:pt>
                <c:pt idx="32">
                  <c:v>159</c:v>
                </c:pt>
                <c:pt idx="33">
                  <c:v>133</c:v>
                </c:pt>
                <c:pt idx="34">
                  <c:v>162</c:v>
                </c:pt>
                <c:pt idx="35">
                  <c:v>173</c:v>
                </c:pt>
                <c:pt idx="36">
                  <c:v>125</c:v>
                </c:pt>
                <c:pt idx="37">
                  <c:v>3273</c:v>
                </c:pt>
                <c:pt idx="38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A-486F-BC05-59A570D7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2840"/>
        <c:axId val="594500872"/>
      </c:scatterChart>
      <c:valAx>
        <c:axId val="5945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0872"/>
        <c:crosses val="autoZero"/>
        <c:crossBetween val="midCat"/>
      </c:valAx>
      <c:valAx>
        <c:axId val="5945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134143</xdr:colOff>
      <xdr:row>2</xdr:row>
      <xdr:rowOff>100012</xdr:rowOff>
    </xdr:from>
    <xdr:to>
      <xdr:col>14</xdr:col>
      <xdr:colOff>172243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803E1-D207-4AC5-8936-F44888000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119062</xdr:rowOff>
    </xdr:from>
    <xdr:to>
      <xdr:col>10</xdr:col>
      <xdr:colOff>309562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308E5-B144-4329-B225-9EAD81AE7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E193-3599-4975-938B-425CCEDB0384}">
  <dimension ref="A1:G324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1.83203125" bestFit="1" customWidth="1"/>
  </cols>
  <sheetData>
    <row r="1" spans="1:7" x14ac:dyDescent="0.2">
      <c r="A1" t="s">
        <v>0</v>
      </c>
      <c r="B1">
        <v>0.5</v>
      </c>
      <c r="C1">
        <v>0.25</v>
      </c>
      <c r="D1">
        <v>0.1</v>
      </c>
      <c r="E1">
        <v>0.05</v>
      </c>
      <c r="F1">
        <v>2.5000000000000001E-2</v>
      </c>
      <c r="G1">
        <v>0</v>
      </c>
    </row>
    <row r="2" spans="1:7" x14ac:dyDescent="0.2">
      <c r="B2">
        <v>10401</v>
      </c>
      <c r="C2">
        <v>7441</v>
      </c>
      <c r="D2">
        <v>2469</v>
      </c>
      <c r="E2">
        <v>1119</v>
      </c>
      <c r="F2">
        <v>786</v>
      </c>
    </row>
    <row r="3" spans="1:7" x14ac:dyDescent="0.2">
      <c r="B3">
        <v>10945</v>
      </c>
      <c r="C3">
        <v>6036</v>
      </c>
      <c r="D3">
        <v>3174</v>
      </c>
      <c r="E3">
        <v>1433</v>
      </c>
      <c r="F3">
        <v>709</v>
      </c>
    </row>
    <row r="4" spans="1:7" x14ac:dyDescent="0.2">
      <c r="B4">
        <v>12036</v>
      </c>
      <c r="C4">
        <v>8951</v>
      </c>
      <c r="D4">
        <v>2683</v>
      </c>
      <c r="E4">
        <v>1521</v>
      </c>
      <c r="F4">
        <v>749</v>
      </c>
    </row>
    <row r="5" spans="1:7" x14ac:dyDescent="0.2">
      <c r="B5">
        <v>11303</v>
      </c>
      <c r="C5">
        <v>5842</v>
      </c>
      <c r="D5">
        <v>2835</v>
      </c>
      <c r="E5">
        <v>939</v>
      </c>
      <c r="F5">
        <v>849</v>
      </c>
    </row>
    <row r="6" spans="1:7" x14ac:dyDescent="0.2">
      <c r="B6">
        <v>10321</v>
      </c>
      <c r="C6">
        <v>6952</v>
      </c>
      <c r="D6">
        <v>2788</v>
      </c>
      <c r="E6">
        <v>1123</v>
      </c>
      <c r="F6">
        <v>727</v>
      </c>
    </row>
    <row r="7" spans="1:7" x14ac:dyDescent="0.2">
      <c r="B7">
        <v>12226</v>
      </c>
      <c r="C7">
        <v>6315</v>
      </c>
      <c r="D7">
        <v>2911</v>
      </c>
      <c r="E7">
        <v>1107</v>
      </c>
      <c r="F7">
        <v>863</v>
      </c>
    </row>
    <row r="8" spans="1:7" x14ac:dyDescent="0.2">
      <c r="B8">
        <v>13905</v>
      </c>
      <c r="C8">
        <v>7241</v>
      </c>
      <c r="D8">
        <v>3261</v>
      </c>
      <c r="E8">
        <v>1745</v>
      </c>
      <c r="F8">
        <v>949</v>
      </c>
    </row>
    <row r="9" spans="1:7" x14ac:dyDescent="0.2">
      <c r="B9">
        <v>11553</v>
      </c>
      <c r="C9">
        <v>5512</v>
      </c>
      <c r="D9">
        <v>4020</v>
      </c>
      <c r="E9">
        <v>1531</v>
      </c>
      <c r="F9">
        <v>805</v>
      </c>
    </row>
    <row r="10" spans="1:7" x14ac:dyDescent="0.2">
      <c r="B10">
        <v>13067</v>
      </c>
      <c r="C10">
        <v>4891</v>
      </c>
      <c r="D10">
        <v>2500</v>
      </c>
      <c r="E10">
        <v>1316</v>
      </c>
      <c r="F10">
        <v>652</v>
      </c>
    </row>
    <row r="11" spans="1:7" x14ac:dyDescent="0.2">
      <c r="B11">
        <v>11090</v>
      </c>
      <c r="C11">
        <v>4987</v>
      </c>
      <c r="D11">
        <v>2356</v>
      </c>
      <c r="E11">
        <v>1533</v>
      </c>
      <c r="F11">
        <v>717</v>
      </c>
    </row>
    <row r="12" spans="1:7" x14ac:dyDescent="0.2">
      <c r="B12">
        <v>9578</v>
      </c>
      <c r="C12">
        <v>5162</v>
      </c>
      <c r="D12">
        <v>1558</v>
      </c>
      <c r="E12">
        <v>1872</v>
      </c>
      <c r="F12">
        <v>815</v>
      </c>
    </row>
    <row r="13" spans="1:7" x14ac:dyDescent="0.2">
      <c r="B13">
        <v>14784</v>
      </c>
      <c r="C13">
        <v>7660</v>
      </c>
      <c r="D13">
        <v>3052</v>
      </c>
      <c r="E13">
        <v>1625</v>
      </c>
      <c r="F13">
        <v>663</v>
      </c>
    </row>
    <row r="14" spans="1:7" x14ac:dyDescent="0.2">
      <c r="B14">
        <v>9354</v>
      </c>
      <c r="C14">
        <v>7276</v>
      </c>
      <c r="D14">
        <v>1539</v>
      </c>
      <c r="E14">
        <v>1714</v>
      </c>
      <c r="F14">
        <v>740</v>
      </c>
    </row>
    <row r="15" spans="1:7" x14ac:dyDescent="0.2">
      <c r="B15">
        <v>10819</v>
      </c>
      <c r="C15">
        <v>9934</v>
      </c>
      <c r="D15">
        <v>3234</v>
      </c>
      <c r="E15">
        <v>1517</v>
      </c>
      <c r="F15">
        <v>804</v>
      </c>
    </row>
    <row r="16" spans="1:7" x14ac:dyDescent="0.2">
      <c r="B16">
        <v>14550</v>
      </c>
      <c r="C16">
        <v>4272</v>
      </c>
      <c r="D16">
        <v>1673</v>
      </c>
      <c r="E16">
        <v>1624</v>
      </c>
      <c r="F16">
        <v>780</v>
      </c>
    </row>
    <row r="17" spans="2:6" x14ac:dyDescent="0.2">
      <c r="B17">
        <v>9913</v>
      </c>
      <c r="C17">
        <v>7070</v>
      </c>
      <c r="D17">
        <v>2908</v>
      </c>
      <c r="E17">
        <v>1712</v>
      </c>
      <c r="F17">
        <v>635</v>
      </c>
    </row>
    <row r="18" spans="2:6" x14ac:dyDescent="0.2">
      <c r="B18">
        <v>13474</v>
      </c>
      <c r="C18">
        <v>5312</v>
      </c>
      <c r="D18">
        <v>2684</v>
      </c>
      <c r="E18">
        <v>1286</v>
      </c>
      <c r="F18">
        <v>750</v>
      </c>
    </row>
    <row r="19" spans="2:6" x14ac:dyDescent="0.2">
      <c r="B19">
        <v>12929</v>
      </c>
      <c r="C19">
        <v>6336</v>
      </c>
      <c r="D19">
        <v>2884</v>
      </c>
      <c r="E19">
        <v>1531</v>
      </c>
      <c r="F19">
        <v>845</v>
      </c>
    </row>
    <row r="20" spans="2:6" x14ac:dyDescent="0.2">
      <c r="B20">
        <v>7092</v>
      </c>
      <c r="C20">
        <v>8051</v>
      </c>
      <c r="D20">
        <v>3296</v>
      </c>
      <c r="E20">
        <v>1228</v>
      </c>
      <c r="F20">
        <v>1031</v>
      </c>
    </row>
    <row r="21" spans="2:6" x14ac:dyDescent="0.2">
      <c r="B21">
        <v>12637</v>
      </c>
      <c r="C21">
        <v>5639</v>
      </c>
      <c r="D21">
        <v>3035</v>
      </c>
      <c r="E21">
        <v>1415</v>
      </c>
    </row>
    <row r="22" spans="2:6" x14ac:dyDescent="0.2">
      <c r="B22">
        <v>11517</v>
      </c>
      <c r="C22">
        <v>5871</v>
      </c>
      <c r="D22">
        <v>2819</v>
      </c>
      <c r="E22">
        <v>1515</v>
      </c>
    </row>
    <row r="23" spans="2:6" x14ac:dyDescent="0.2">
      <c r="B23">
        <v>13878</v>
      </c>
      <c r="C23">
        <v>6626</v>
      </c>
      <c r="D23">
        <v>3112</v>
      </c>
      <c r="E23">
        <v>1265</v>
      </c>
    </row>
    <row r="24" spans="2:6" x14ac:dyDescent="0.2">
      <c r="B24">
        <v>11354</v>
      </c>
      <c r="C24">
        <v>5562</v>
      </c>
      <c r="D24">
        <v>2484</v>
      </c>
      <c r="E24">
        <v>1414</v>
      </c>
    </row>
    <row r="25" spans="2:6" x14ac:dyDescent="0.2">
      <c r="B25">
        <v>13516</v>
      </c>
      <c r="C25">
        <v>6695</v>
      </c>
      <c r="D25">
        <v>3874</v>
      </c>
      <c r="E25">
        <v>2032</v>
      </c>
    </row>
    <row r="26" spans="2:6" x14ac:dyDescent="0.2">
      <c r="B26">
        <v>12944</v>
      </c>
      <c r="C26">
        <v>5067</v>
      </c>
      <c r="D26">
        <v>2987</v>
      </c>
      <c r="E26">
        <v>1497</v>
      </c>
    </row>
    <row r="27" spans="2:6" x14ac:dyDescent="0.2">
      <c r="B27">
        <v>13263</v>
      </c>
      <c r="C27">
        <v>6171</v>
      </c>
      <c r="D27">
        <v>3838</v>
      </c>
      <c r="E27">
        <v>1770</v>
      </c>
    </row>
    <row r="28" spans="2:6" x14ac:dyDescent="0.2">
      <c r="B28">
        <v>11900</v>
      </c>
      <c r="C28">
        <v>3668</v>
      </c>
      <c r="D28">
        <v>3379</v>
      </c>
      <c r="E28">
        <v>1651</v>
      </c>
    </row>
    <row r="29" spans="2:6" x14ac:dyDescent="0.2">
      <c r="B29">
        <v>11023</v>
      </c>
      <c r="C29">
        <v>6035</v>
      </c>
      <c r="D29">
        <v>3287</v>
      </c>
      <c r="E29">
        <v>1167</v>
      </c>
    </row>
    <row r="30" spans="2:6" x14ac:dyDescent="0.2">
      <c r="B30">
        <v>12762</v>
      </c>
      <c r="C30">
        <v>7697</v>
      </c>
      <c r="D30">
        <v>3464</v>
      </c>
      <c r="E30">
        <v>1409</v>
      </c>
    </row>
    <row r="31" spans="2:6" x14ac:dyDescent="0.2">
      <c r="B31">
        <v>12174</v>
      </c>
      <c r="C31">
        <v>5352</v>
      </c>
      <c r="D31">
        <v>3006</v>
      </c>
      <c r="E31">
        <v>1654</v>
      </c>
    </row>
    <row r="32" spans="2:6" x14ac:dyDescent="0.2">
      <c r="B32">
        <v>13394</v>
      </c>
      <c r="C32">
        <v>5154</v>
      </c>
      <c r="D32">
        <v>2915</v>
      </c>
      <c r="E32">
        <v>1467</v>
      </c>
    </row>
    <row r="33" spans="2:5" x14ac:dyDescent="0.2">
      <c r="B33">
        <v>11332</v>
      </c>
      <c r="C33">
        <v>6702</v>
      </c>
      <c r="D33">
        <v>3149</v>
      </c>
      <c r="E33">
        <v>1587</v>
      </c>
    </row>
    <row r="34" spans="2:5" x14ac:dyDescent="0.2">
      <c r="B34">
        <v>10635</v>
      </c>
      <c r="D34">
        <v>2613</v>
      </c>
    </row>
    <row r="35" spans="2:5" x14ac:dyDescent="0.2">
      <c r="B35">
        <v>13715</v>
      </c>
      <c r="D35">
        <v>3687</v>
      </c>
    </row>
    <row r="36" spans="2:5" x14ac:dyDescent="0.2">
      <c r="B36">
        <v>12796</v>
      </c>
      <c r="D36">
        <v>3048</v>
      </c>
    </row>
    <row r="37" spans="2:5" x14ac:dyDescent="0.2">
      <c r="B37">
        <v>10410</v>
      </c>
      <c r="D37">
        <v>2964</v>
      </c>
    </row>
    <row r="38" spans="2:5" x14ac:dyDescent="0.2">
      <c r="B38">
        <v>10083</v>
      </c>
      <c r="D38">
        <v>2992</v>
      </c>
    </row>
    <row r="39" spans="2:5" x14ac:dyDescent="0.2">
      <c r="B39">
        <v>10895</v>
      </c>
      <c r="D39">
        <v>3148</v>
      </c>
    </row>
    <row r="40" spans="2:5" x14ac:dyDescent="0.2">
      <c r="B40">
        <v>10245</v>
      </c>
      <c r="D40">
        <v>3554</v>
      </c>
    </row>
    <row r="41" spans="2:5" x14ac:dyDescent="0.2">
      <c r="B41">
        <v>13881</v>
      </c>
      <c r="D41">
        <v>2648</v>
      </c>
    </row>
    <row r="42" spans="2:5" x14ac:dyDescent="0.2">
      <c r="B42">
        <v>8505</v>
      </c>
      <c r="D42">
        <v>3400</v>
      </c>
    </row>
    <row r="43" spans="2:5" x14ac:dyDescent="0.2">
      <c r="B43">
        <v>13394</v>
      </c>
    </row>
    <row r="44" spans="2:5" x14ac:dyDescent="0.2">
      <c r="B44">
        <v>10858</v>
      </c>
    </row>
    <row r="45" spans="2:5" x14ac:dyDescent="0.2">
      <c r="B45">
        <v>10331</v>
      </c>
    </row>
    <row r="46" spans="2:5" x14ac:dyDescent="0.2">
      <c r="B46">
        <v>11525</v>
      </c>
    </row>
    <row r="47" spans="2:5" x14ac:dyDescent="0.2">
      <c r="B47">
        <v>13538</v>
      </c>
    </row>
    <row r="48" spans="2:5" x14ac:dyDescent="0.2">
      <c r="B48">
        <v>13282</v>
      </c>
    </row>
    <row r="49" spans="2:2" x14ac:dyDescent="0.2">
      <c r="B49">
        <v>13789</v>
      </c>
    </row>
    <row r="50" spans="2:2" x14ac:dyDescent="0.2">
      <c r="B50">
        <v>13102</v>
      </c>
    </row>
    <row r="51" spans="2:2" x14ac:dyDescent="0.2">
      <c r="B51">
        <v>11361</v>
      </c>
    </row>
    <row r="52" spans="2:2" x14ac:dyDescent="0.2">
      <c r="B52">
        <v>14390</v>
      </c>
    </row>
    <row r="53" spans="2:2" x14ac:dyDescent="0.2">
      <c r="B53">
        <v>12373</v>
      </c>
    </row>
    <row r="54" spans="2:2" x14ac:dyDescent="0.2">
      <c r="B54">
        <v>10844</v>
      </c>
    </row>
    <row r="55" spans="2:2" x14ac:dyDescent="0.2">
      <c r="B55">
        <v>11253</v>
      </c>
    </row>
    <row r="56" spans="2:2" x14ac:dyDescent="0.2">
      <c r="B56">
        <v>11636</v>
      </c>
    </row>
    <row r="57" spans="2:2" x14ac:dyDescent="0.2">
      <c r="B57">
        <v>14246</v>
      </c>
    </row>
    <row r="58" spans="2:2" x14ac:dyDescent="0.2">
      <c r="B58">
        <v>10551</v>
      </c>
    </row>
    <row r="59" spans="2:2" x14ac:dyDescent="0.2">
      <c r="B59">
        <v>13016</v>
      </c>
    </row>
    <row r="60" spans="2:2" x14ac:dyDescent="0.2">
      <c r="B60">
        <v>12846</v>
      </c>
    </row>
    <row r="61" spans="2:2" x14ac:dyDescent="0.2">
      <c r="B61">
        <v>30980</v>
      </c>
    </row>
    <row r="62" spans="2:2" x14ac:dyDescent="0.2">
      <c r="B62">
        <v>9671</v>
      </c>
    </row>
    <row r="63" spans="2:2" x14ac:dyDescent="0.2">
      <c r="B63">
        <v>8644</v>
      </c>
    </row>
    <row r="64" spans="2:2" x14ac:dyDescent="0.2">
      <c r="B64">
        <v>16255</v>
      </c>
    </row>
    <row r="65" spans="2:2" x14ac:dyDescent="0.2">
      <c r="B65">
        <v>13462</v>
      </c>
    </row>
    <row r="66" spans="2:2" x14ac:dyDescent="0.2">
      <c r="B66">
        <v>12544</v>
      </c>
    </row>
    <row r="67" spans="2:2" x14ac:dyDescent="0.2">
      <c r="B67">
        <v>9676</v>
      </c>
    </row>
    <row r="68" spans="2:2" x14ac:dyDescent="0.2">
      <c r="B68">
        <v>12243</v>
      </c>
    </row>
    <row r="69" spans="2:2" x14ac:dyDescent="0.2">
      <c r="B69">
        <v>9512</v>
      </c>
    </row>
    <row r="70" spans="2:2" x14ac:dyDescent="0.2">
      <c r="B70">
        <v>10233</v>
      </c>
    </row>
    <row r="71" spans="2:2" x14ac:dyDescent="0.2">
      <c r="B71">
        <v>13282</v>
      </c>
    </row>
    <row r="72" spans="2:2" x14ac:dyDescent="0.2">
      <c r="B72">
        <v>8866</v>
      </c>
    </row>
    <row r="73" spans="2:2" x14ac:dyDescent="0.2">
      <c r="B73">
        <v>14488</v>
      </c>
    </row>
    <row r="74" spans="2:2" x14ac:dyDescent="0.2">
      <c r="B74">
        <v>10451</v>
      </c>
    </row>
    <row r="75" spans="2:2" x14ac:dyDescent="0.2">
      <c r="B75">
        <v>12670</v>
      </c>
    </row>
    <row r="76" spans="2:2" x14ac:dyDescent="0.2">
      <c r="B76">
        <v>14758</v>
      </c>
    </row>
    <row r="77" spans="2:2" x14ac:dyDescent="0.2">
      <c r="B77">
        <v>13960</v>
      </c>
    </row>
    <row r="78" spans="2:2" x14ac:dyDescent="0.2">
      <c r="B78">
        <v>12733</v>
      </c>
    </row>
    <row r="79" spans="2:2" x14ac:dyDescent="0.2">
      <c r="B79">
        <v>11052</v>
      </c>
    </row>
    <row r="80" spans="2:2" x14ac:dyDescent="0.2">
      <c r="B80">
        <v>11423</v>
      </c>
    </row>
    <row r="81" spans="2:2" x14ac:dyDescent="0.2">
      <c r="B81">
        <v>5747</v>
      </c>
    </row>
    <row r="82" spans="2:2" x14ac:dyDescent="0.2">
      <c r="B82">
        <v>13246</v>
      </c>
    </row>
    <row r="83" spans="2:2" x14ac:dyDescent="0.2">
      <c r="B83">
        <v>8253</v>
      </c>
    </row>
    <row r="84" spans="2:2" x14ac:dyDescent="0.2">
      <c r="B84">
        <v>13116</v>
      </c>
    </row>
    <row r="85" spans="2:2" x14ac:dyDescent="0.2">
      <c r="B85">
        <v>14689</v>
      </c>
    </row>
    <row r="86" spans="2:2" x14ac:dyDescent="0.2">
      <c r="B86">
        <v>10687</v>
      </c>
    </row>
    <row r="87" spans="2:2" x14ac:dyDescent="0.2">
      <c r="B87">
        <v>6115</v>
      </c>
    </row>
    <row r="88" spans="2:2" x14ac:dyDescent="0.2">
      <c r="B88">
        <v>9430</v>
      </c>
    </row>
    <row r="89" spans="2:2" x14ac:dyDescent="0.2">
      <c r="B89">
        <v>26632</v>
      </c>
    </row>
    <row r="90" spans="2:2" x14ac:dyDescent="0.2">
      <c r="B90">
        <v>13514</v>
      </c>
    </row>
    <row r="91" spans="2:2" x14ac:dyDescent="0.2">
      <c r="B91">
        <v>10917</v>
      </c>
    </row>
    <row r="92" spans="2:2" x14ac:dyDescent="0.2">
      <c r="B92">
        <v>16030</v>
      </c>
    </row>
    <row r="93" spans="2:2" x14ac:dyDescent="0.2">
      <c r="B93">
        <v>6909</v>
      </c>
    </row>
    <row r="94" spans="2:2" x14ac:dyDescent="0.2">
      <c r="B94">
        <v>10028</v>
      </c>
    </row>
    <row r="95" spans="2:2" x14ac:dyDescent="0.2">
      <c r="B95">
        <v>11166</v>
      </c>
    </row>
    <row r="96" spans="2:2" x14ac:dyDescent="0.2">
      <c r="B96">
        <v>15141</v>
      </c>
    </row>
    <row r="97" spans="2:2" x14ac:dyDescent="0.2">
      <c r="B97">
        <v>7155</v>
      </c>
    </row>
    <row r="98" spans="2:2" x14ac:dyDescent="0.2">
      <c r="B98">
        <v>12457</v>
      </c>
    </row>
    <row r="99" spans="2:2" x14ac:dyDescent="0.2">
      <c r="B99">
        <v>13375</v>
      </c>
    </row>
    <row r="100" spans="2:2" x14ac:dyDescent="0.2">
      <c r="B100">
        <v>12159</v>
      </c>
    </row>
    <row r="101" spans="2:2" x14ac:dyDescent="0.2">
      <c r="B101">
        <v>10922</v>
      </c>
    </row>
    <row r="102" spans="2:2" x14ac:dyDescent="0.2">
      <c r="B102">
        <v>10521</v>
      </c>
    </row>
    <row r="103" spans="2:2" x14ac:dyDescent="0.2">
      <c r="B103">
        <v>7900</v>
      </c>
    </row>
    <row r="104" spans="2:2" x14ac:dyDescent="0.2">
      <c r="B104">
        <v>9281</v>
      </c>
    </row>
    <row r="105" spans="2:2" x14ac:dyDescent="0.2">
      <c r="B105">
        <v>8020</v>
      </c>
    </row>
    <row r="106" spans="2:2" x14ac:dyDescent="0.2">
      <c r="B106">
        <v>10875</v>
      </c>
    </row>
    <row r="107" spans="2:2" x14ac:dyDescent="0.2">
      <c r="B107">
        <v>12293</v>
      </c>
    </row>
    <row r="108" spans="2:2" x14ac:dyDescent="0.2">
      <c r="B108">
        <v>15292</v>
      </c>
    </row>
    <row r="109" spans="2:2" x14ac:dyDescent="0.2">
      <c r="B109">
        <v>9787</v>
      </c>
    </row>
    <row r="110" spans="2:2" x14ac:dyDescent="0.2">
      <c r="B110">
        <v>11995</v>
      </c>
    </row>
    <row r="111" spans="2:2" x14ac:dyDescent="0.2">
      <c r="B111">
        <v>11264</v>
      </c>
    </row>
    <row r="112" spans="2:2" x14ac:dyDescent="0.2">
      <c r="B112">
        <v>11885</v>
      </c>
    </row>
    <row r="113" spans="2:2" x14ac:dyDescent="0.2">
      <c r="B113">
        <v>12147</v>
      </c>
    </row>
    <row r="114" spans="2:2" x14ac:dyDescent="0.2">
      <c r="B114">
        <v>8920</v>
      </c>
    </row>
    <row r="115" spans="2:2" x14ac:dyDescent="0.2">
      <c r="B115">
        <v>11433</v>
      </c>
    </row>
    <row r="116" spans="2:2" x14ac:dyDescent="0.2">
      <c r="B116">
        <v>10772</v>
      </c>
    </row>
    <row r="117" spans="2:2" x14ac:dyDescent="0.2">
      <c r="B117">
        <v>10220</v>
      </c>
    </row>
    <row r="118" spans="2:2" x14ac:dyDescent="0.2">
      <c r="B118">
        <v>10840</v>
      </c>
    </row>
    <row r="119" spans="2:2" x14ac:dyDescent="0.2">
      <c r="B119">
        <v>9969</v>
      </c>
    </row>
    <row r="120" spans="2:2" x14ac:dyDescent="0.2">
      <c r="B120">
        <v>9835</v>
      </c>
    </row>
    <row r="121" spans="2:2" x14ac:dyDescent="0.2">
      <c r="B121">
        <v>8053</v>
      </c>
    </row>
    <row r="122" spans="2:2" x14ac:dyDescent="0.2">
      <c r="B122">
        <v>10440</v>
      </c>
    </row>
    <row r="123" spans="2:2" x14ac:dyDescent="0.2">
      <c r="B123">
        <v>11133</v>
      </c>
    </row>
    <row r="124" spans="2:2" x14ac:dyDescent="0.2">
      <c r="B124">
        <v>10850</v>
      </c>
    </row>
    <row r="125" spans="2:2" x14ac:dyDescent="0.2">
      <c r="B125">
        <v>12229</v>
      </c>
    </row>
    <row r="126" spans="2:2" x14ac:dyDescent="0.2">
      <c r="B126">
        <v>10624</v>
      </c>
    </row>
    <row r="127" spans="2:2" x14ac:dyDescent="0.2">
      <c r="B127">
        <v>8820</v>
      </c>
    </row>
    <row r="128" spans="2:2" x14ac:dyDescent="0.2">
      <c r="B128">
        <v>9875</v>
      </c>
    </row>
    <row r="129" spans="2:2" x14ac:dyDescent="0.2">
      <c r="B129">
        <v>9060</v>
      </c>
    </row>
    <row r="130" spans="2:2" x14ac:dyDescent="0.2">
      <c r="B130">
        <v>13877</v>
      </c>
    </row>
    <row r="131" spans="2:2" x14ac:dyDescent="0.2">
      <c r="B131">
        <v>6507</v>
      </c>
    </row>
    <row r="132" spans="2:2" x14ac:dyDescent="0.2">
      <c r="B132">
        <v>11587</v>
      </c>
    </row>
    <row r="133" spans="2:2" x14ac:dyDescent="0.2">
      <c r="B133">
        <v>14853</v>
      </c>
    </row>
    <row r="134" spans="2:2" x14ac:dyDescent="0.2">
      <c r="B134">
        <v>12943</v>
      </c>
    </row>
    <row r="135" spans="2:2" x14ac:dyDescent="0.2">
      <c r="B135">
        <v>14555</v>
      </c>
    </row>
    <row r="136" spans="2:2" x14ac:dyDescent="0.2">
      <c r="B136">
        <v>9364</v>
      </c>
    </row>
    <row r="137" spans="2:2" x14ac:dyDescent="0.2">
      <c r="B137">
        <v>7525</v>
      </c>
    </row>
    <row r="138" spans="2:2" x14ac:dyDescent="0.2">
      <c r="B138">
        <v>8752</v>
      </c>
    </row>
    <row r="139" spans="2:2" x14ac:dyDescent="0.2">
      <c r="B139">
        <v>13086</v>
      </c>
    </row>
    <row r="140" spans="2:2" x14ac:dyDescent="0.2">
      <c r="B140">
        <v>13578</v>
      </c>
    </row>
    <row r="141" spans="2:2" x14ac:dyDescent="0.2">
      <c r="B141">
        <v>10332</v>
      </c>
    </row>
    <row r="142" spans="2:2" x14ac:dyDescent="0.2">
      <c r="B142">
        <v>14978</v>
      </c>
    </row>
    <row r="143" spans="2:2" x14ac:dyDescent="0.2">
      <c r="B143">
        <v>5745</v>
      </c>
    </row>
    <row r="144" spans="2:2" x14ac:dyDescent="0.2">
      <c r="B144">
        <v>8917</v>
      </c>
    </row>
    <row r="145" spans="2:2" x14ac:dyDescent="0.2">
      <c r="B145">
        <v>12037</v>
      </c>
    </row>
    <row r="146" spans="2:2" x14ac:dyDescent="0.2">
      <c r="B146">
        <v>11750</v>
      </c>
    </row>
    <row r="147" spans="2:2" x14ac:dyDescent="0.2">
      <c r="B147">
        <v>11782</v>
      </c>
    </row>
    <row r="148" spans="2:2" x14ac:dyDescent="0.2">
      <c r="B148">
        <v>12697</v>
      </c>
    </row>
    <row r="149" spans="2:2" x14ac:dyDescent="0.2">
      <c r="B149">
        <v>11671</v>
      </c>
    </row>
    <row r="150" spans="2:2" x14ac:dyDescent="0.2">
      <c r="B150">
        <v>10908</v>
      </c>
    </row>
    <row r="151" spans="2:2" x14ac:dyDescent="0.2">
      <c r="B151">
        <v>7165</v>
      </c>
    </row>
    <row r="152" spans="2:2" x14ac:dyDescent="0.2">
      <c r="B152">
        <v>9891</v>
      </c>
    </row>
    <row r="153" spans="2:2" x14ac:dyDescent="0.2">
      <c r="B153">
        <v>14179</v>
      </c>
    </row>
    <row r="154" spans="2:2" x14ac:dyDescent="0.2">
      <c r="B154">
        <v>6096</v>
      </c>
    </row>
    <row r="155" spans="2:2" x14ac:dyDescent="0.2">
      <c r="B155">
        <v>13317</v>
      </c>
    </row>
    <row r="156" spans="2:2" x14ac:dyDescent="0.2">
      <c r="B156">
        <v>10648</v>
      </c>
    </row>
    <row r="157" spans="2:2" x14ac:dyDescent="0.2">
      <c r="B157">
        <v>6655</v>
      </c>
    </row>
    <row r="158" spans="2:2" x14ac:dyDescent="0.2">
      <c r="B158">
        <v>13876</v>
      </c>
    </row>
    <row r="159" spans="2:2" x14ac:dyDescent="0.2">
      <c r="B159">
        <v>11420</v>
      </c>
    </row>
    <row r="160" spans="2:2" x14ac:dyDescent="0.2">
      <c r="B160">
        <v>8610</v>
      </c>
    </row>
    <row r="161" spans="2:2" x14ac:dyDescent="0.2">
      <c r="B161">
        <v>12702</v>
      </c>
    </row>
    <row r="162" spans="2:2" x14ac:dyDescent="0.2">
      <c r="B162">
        <v>14502</v>
      </c>
    </row>
    <row r="163" spans="2:2" x14ac:dyDescent="0.2">
      <c r="B163">
        <v>11165</v>
      </c>
    </row>
    <row r="164" spans="2:2" x14ac:dyDescent="0.2">
      <c r="B164">
        <v>13180</v>
      </c>
    </row>
    <row r="165" spans="2:2" x14ac:dyDescent="0.2">
      <c r="B165">
        <v>12333</v>
      </c>
    </row>
    <row r="166" spans="2:2" x14ac:dyDescent="0.2">
      <c r="B166">
        <v>8926</v>
      </c>
    </row>
    <row r="167" spans="2:2" x14ac:dyDescent="0.2">
      <c r="B167">
        <v>12612</v>
      </c>
    </row>
    <row r="168" spans="2:2" x14ac:dyDescent="0.2">
      <c r="B168">
        <v>9230</v>
      </c>
    </row>
    <row r="169" spans="2:2" x14ac:dyDescent="0.2">
      <c r="B169">
        <v>15388</v>
      </c>
    </row>
    <row r="170" spans="2:2" x14ac:dyDescent="0.2">
      <c r="B170">
        <v>12126</v>
      </c>
    </row>
    <row r="171" spans="2:2" x14ac:dyDescent="0.2">
      <c r="B171">
        <v>9714</v>
      </c>
    </row>
    <row r="172" spans="2:2" x14ac:dyDescent="0.2">
      <c r="B172">
        <v>8866</v>
      </c>
    </row>
    <row r="173" spans="2:2" x14ac:dyDescent="0.2">
      <c r="B173">
        <v>11123</v>
      </c>
    </row>
    <row r="174" spans="2:2" x14ac:dyDescent="0.2">
      <c r="B174">
        <v>6816</v>
      </c>
    </row>
    <row r="175" spans="2:2" x14ac:dyDescent="0.2">
      <c r="B175">
        <v>11963</v>
      </c>
    </row>
    <row r="176" spans="2:2" x14ac:dyDescent="0.2">
      <c r="B176">
        <v>10675</v>
      </c>
    </row>
    <row r="177" spans="2:2" x14ac:dyDescent="0.2">
      <c r="B177">
        <v>7898</v>
      </c>
    </row>
    <row r="178" spans="2:2" x14ac:dyDescent="0.2">
      <c r="B178">
        <v>9434</v>
      </c>
    </row>
    <row r="179" spans="2:2" x14ac:dyDescent="0.2">
      <c r="B179">
        <v>11519</v>
      </c>
    </row>
    <row r="180" spans="2:2" x14ac:dyDescent="0.2">
      <c r="B180">
        <v>10180</v>
      </c>
    </row>
    <row r="181" spans="2:2" x14ac:dyDescent="0.2">
      <c r="B181">
        <v>9488</v>
      </c>
    </row>
    <row r="182" spans="2:2" x14ac:dyDescent="0.2">
      <c r="B182">
        <v>8452</v>
      </c>
    </row>
    <row r="183" spans="2:2" x14ac:dyDescent="0.2">
      <c r="B183">
        <v>14875</v>
      </c>
    </row>
    <row r="184" spans="2:2" x14ac:dyDescent="0.2">
      <c r="B184">
        <v>13908</v>
      </c>
    </row>
    <row r="185" spans="2:2" x14ac:dyDescent="0.2">
      <c r="B185">
        <v>12545</v>
      </c>
    </row>
    <row r="186" spans="2:2" x14ac:dyDescent="0.2">
      <c r="B186">
        <v>13246</v>
      </c>
    </row>
    <row r="187" spans="2:2" x14ac:dyDescent="0.2">
      <c r="B187">
        <v>12698</v>
      </c>
    </row>
    <row r="188" spans="2:2" x14ac:dyDescent="0.2">
      <c r="B188">
        <v>11959</v>
      </c>
    </row>
    <row r="189" spans="2:2" x14ac:dyDescent="0.2">
      <c r="B189">
        <v>11412</v>
      </c>
    </row>
    <row r="190" spans="2:2" x14ac:dyDescent="0.2">
      <c r="B190">
        <v>11879</v>
      </c>
    </row>
    <row r="191" spans="2:2" x14ac:dyDescent="0.2">
      <c r="B191">
        <v>13420</v>
      </c>
    </row>
    <row r="192" spans="2:2" x14ac:dyDescent="0.2">
      <c r="B192">
        <v>14778</v>
      </c>
    </row>
    <row r="193" spans="2:2" x14ac:dyDescent="0.2">
      <c r="B193">
        <v>12589</v>
      </c>
    </row>
    <row r="194" spans="2:2" x14ac:dyDescent="0.2">
      <c r="B194">
        <v>13130</v>
      </c>
    </row>
    <row r="195" spans="2:2" x14ac:dyDescent="0.2">
      <c r="B195">
        <v>20247</v>
      </c>
    </row>
    <row r="196" spans="2:2" x14ac:dyDescent="0.2">
      <c r="B196">
        <v>10967</v>
      </c>
    </row>
    <row r="197" spans="2:2" x14ac:dyDescent="0.2">
      <c r="B197">
        <v>10825</v>
      </c>
    </row>
    <row r="198" spans="2:2" x14ac:dyDescent="0.2">
      <c r="B198">
        <v>9934</v>
      </c>
    </row>
    <row r="199" spans="2:2" x14ac:dyDescent="0.2">
      <c r="B199">
        <v>14290</v>
      </c>
    </row>
    <row r="200" spans="2:2" x14ac:dyDescent="0.2">
      <c r="B200">
        <v>12473</v>
      </c>
    </row>
    <row r="201" spans="2:2" x14ac:dyDescent="0.2">
      <c r="B201">
        <v>10269</v>
      </c>
    </row>
    <row r="202" spans="2:2" x14ac:dyDescent="0.2">
      <c r="B202">
        <v>15741</v>
      </c>
    </row>
    <row r="203" spans="2:2" x14ac:dyDescent="0.2">
      <c r="B203">
        <v>12940</v>
      </c>
    </row>
    <row r="204" spans="2:2" x14ac:dyDescent="0.2">
      <c r="B204">
        <v>8139</v>
      </c>
    </row>
    <row r="205" spans="2:2" x14ac:dyDescent="0.2">
      <c r="B205">
        <v>11778</v>
      </c>
    </row>
    <row r="206" spans="2:2" x14ac:dyDescent="0.2">
      <c r="B206">
        <v>12189</v>
      </c>
    </row>
    <row r="207" spans="2:2" x14ac:dyDescent="0.2">
      <c r="B207">
        <v>8588</v>
      </c>
    </row>
    <row r="208" spans="2:2" x14ac:dyDescent="0.2">
      <c r="B208">
        <v>14719</v>
      </c>
    </row>
    <row r="209" spans="2:2" x14ac:dyDescent="0.2">
      <c r="B209">
        <v>9221</v>
      </c>
    </row>
    <row r="210" spans="2:2" x14ac:dyDescent="0.2">
      <c r="B210">
        <v>11284</v>
      </c>
    </row>
    <row r="211" spans="2:2" x14ac:dyDescent="0.2">
      <c r="B211">
        <v>14766</v>
      </c>
    </row>
    <row r="212" spans="2:2" x14ac:dyDescent="0.2">
      <c r="B212">
        <v>13067</v>
      </c>
    </row>
    <row r="213" spans="2:2" x14ac:dyDescent="0.2">
      <c r="B213">
        <v>7167</v>
      </c>
    </row>
    <row r="214" spans="2:2" x14ac:dyDescent="0.2">
      <c r="B214">
        <v>13163</v>
      </c>
    </row>
    <row r="215" spans="2:2" x14ac:dyDescent="0.2">
      <c r="B215">
        <v>7715</v>
      </c>
    </row>
    <row r="216" spans="2:2" x14ac:dyDescent="0.2">
      <c r="B216">
        <v>9374</v>
      </c>
    </row>
    <row r="217" spans="2:2" x14ac:dyDescent="0.2">
      <c r="B217">
        <v>7820</v>
      </c>
    </row>
    <row r="218" spans="2:2" x14ac:dyDescent="0.2">
      <c r="B218">
        <v>11702</v>
      </c>
    </row>
    <row r="219" spans="2:2" x14ac:dyDescent="0.2">
      <c r="B219">
        <v>10917</v>
      </c>
    </row>
    <row r="220" spans="2:2" x14ac:dyDescent="0.2">
      <c r="B220">
        <v>7653</v>
      </c>
    </row>
    <row r="221" spans="2:2" x14ac:dyDescent="0.2">
      <c r="B221">
        <v>18085</v>
      </c>
    </row>
    <row r="222" spans="2:2" x14ac:dyDescent="0.2">
      <c r="B222">
        <v>12535</v>
      </c>
    </row>
    <row r="223" spans="2:2" x14ac:dyDescent="0.2">
      <c r="B223">
        <v>7384</v>
      </c>
    </row>
    <row r="224" spans="2:2" x14ac:dyDescent="0.2">
      <c r="B224">
        <v>12404</v>
      </c>
    </row>
    <row r="225" spans="2:2" x14ac:dyDescent="0.2">
      <c r="B225">
        <v>7523</v>
      </c>
    </row>
    <row r="226" spans="2:2" x14ac:dyDescent="0.2">
      <c r="B226">
        <v>17085</v>
      </c>
    </row>
    <row r="227" spans="2:2" x14ac:dyDescent="0.2">
      <c r="B227">
        <v>10030</v>
      </c>
    </row>
    <row r="228" spans="2:2" x14ac:dyDescent="0.2">
      <c r="B228">
        <v>13499</v>
      </c>
    </row>
    <row r="229" spans="2:2" x14ac:dyDescent="0.2">
      <c r="B229">
        <v>11125</v>
      </c>
    </row>
    <row r="230" spans="2:2" x14ac:dyDescent="0.2">
      <c r="B230">
        <v>13533</v>
      </c>
    </row>
    <row r="231" spans="2:2" x14ac:dyDescent="0.2">
      <c r="B231">
        <v>10091</v>
      </c>
    </row>
    <row r="232" spans="2:2" x14ac:dyDescent="0.2">
      <c r="B232">
        <v>13954</v>
      </c>
    </row>
    <row r="233" spans="2:2" x14ac:dyDescent="0.2">
      <c r="B233">
        <v>8380</v>
      </c>
    </row>
    <row r="234" spans="2:2" x14ac:dyDescent="0.2">
      <c r="B234">
        <v>8970</v>
      </c>
    </row>
    <row r="235" spans="2:2" x14ac:dyDescent="0.2">
      <c r="B235">
        <v>12771</v>
      </c>
    </row>
    <row r="236" spans="2:2" x14ac:dyDescent="0.2">
      <c r="B236">
        <v>12404</v>
      </c>
    </row>
    <row r="237" spans="2:2" x14ac:dyDescent="0.2">
      <c r="B237">
        <v>13209</v>
      </c>
    </row>
    <row r="238" spans="2:2" x14ac:dyDescent="0.2">
      <c r="B238">
        <v>12519</v>
      </c>
    </row>
    <row r="239" spans="2:2" x14ac:dyDescent="0.2">
      <c r="B239">
        <v>12110</v>
      </c>
    </row>
    <row r="240" spans="2:2" x14ac:dyDescent="0.2">
      <c r="B240">
        <v>12363</v>
      </c>
    </row>
    <row r="241" spans="2:2" x14ac:dyDescent="0.2">
      <c r="B241">
        <v>10203</v>
      </c>
    </row>
    <row r="242" spans="2:2" x14ac:dyDescent="0.2">
      <c r="B242">
        <v>14180</v>
      </c>
    </row>
    <row r="243" spans="2:2" x14ac:dyDescent="0.2">
      <c r="B243">
        <v>11062</v>
      </c>
    </row>
    <row r="244" spans="2:2" x14ac:dyDescent="0.2">
      <c r="B244">
        <v>14470</v>
      </c>
    </row>
    <row r="245" spans="2:2" x14ac:dyDescent="0.2">
      <c r="B245">
        <v>13888</v>
      </c>
    </row>
    <row r="246" spans="2:2" x14ac:dyDescent="0.2">
      <c r="B246">
        <v>13237</v>
      </c>
    </row>
    <row r="247" spans="2:2" x14ac:dyDescent="0.2">
      <c r="B247">
        <v>12344</v>
      </c>
    </row>
    <row r="248" spans="2:2" x14ac:dyDescent="0.2">
      <c r="B248">
        <v>9206</v>
      </c>
    </row>
    <row r="249" spans="2:2" x14ac:dyDescent="0.2">
      <c r="B249">
        <v>8330</v>
      </c>
    </row>
    <row r="250" spans="2:2" x14ac:dyDescent="0.2">
      <c r="B250">
        <v>10771</v>
      </c>
    </row>
    <row r="251" spans="2:2" x14ac:dyDescent="0.2">
      <c r="B251">
        <v>6362</v>
      </c>
    </row>
    <row r="252" spans="2:2" x14ac:dyDescent="0.2">
      <c r="B252">
        <v>15001</v>
      </c>
    </row>
    <row r="253" spans="2:2" x14ac:dyDescent="0.2">
      <c r="B253">
        <v>14914</v>
      </c>
    </row>
    <row r="254" spans="2:2" x14ac:dyDescent="0.2">
      <c r="B254">
        <v>9372</v>
      </c>
    </row>
    <row r="255" spans="2:2" x14ac:dyDescent="0.2">
      <c r="B255">
        <v>13425</v>
      </c>
    </row>
    <row r="256" spans="2:2" x14ac:dyDescent="0.2">
      <c r="B256">
        <v>10617</v>
      </c>
    </row>
    <row r="257" spans="2:2" x14ac:dyDescent="0.2">
      <c r="B257">
        <v>13752</v>
      </c>
    </row>
    <row r="258" spans="2:2" x14ac:dyDescent="0.2">
      <c r="B258">
        <v>13828</v>
      </c>
    </row>
    <row r="259" spans="2:2" x14ac:dyDescent="0.2">
      <c r="B259">
        <v>15385</v>
      </c>
    </row>
    <row r="260" spans="2:2" x14ac:dyDescent="0.2">
      <c r="B260">
        <v>14720</v>
      </c>
    </row>
    <row r="261" spans="2:2" x14ac:dyDescent="0.2">
      <c r="B261">
        <v>13091</v>
      </c>
    </row>
    <row r="262" spans="2:2" x14ac:dyDescent="0.2">
      <c r="B262">
        <v>8762</v>
      </c>
    </row>
    <row r="263" spans="2:2" x14ac:dyDescent="0.2">
      <c r="B263">
        <v>13586</v>
      </c>
    </row>
    <row r="264" spans="2:2" x14ac:dyDescent="0.2">
      <c r="B264">
        <v>7456</v>
      </c>
    </row>
    <row r="265" spans="2:2" x14ac:dyDescent="0.2">
      <c r="B265">
        <v>6691</v>
      </c>
    </row>
    <row r="266" spans="2:2" x14ac:dyDescent="0.2">
      <c r="B266">
        <v>14450</v>
      </c>
    </row>
    <row r="267" spans="2:2" x14ac:dyDescent="0.2">
      <c r="B267">
        <v>16183</v>
      </c>
    </row>
    <row r="268" spans="2:2" x14ac:dyDescent="0.2">
      <c r="B268">
        <v>13997</v>
      </c>
    </row>
    <row r="269" spans="2:2" x14ac:dyDescent="0.2">
      <c r="B269">
        <v>10380</v>
      </c>
    </row>
    <row r="270" spans="2:2" x14ac:dyDescent="0.2">
      <c r="B270">
        <v>15447</v>
      </c>
    </row>
    <row r="271" spans="2:2" x14ac:dyDescent="0.2">
      <c r="B271">
        <v>12928</v>
      </c>
    </row>
    <row r="272" spans="2:2" x14ac:dyDescent="0.2">
      <c r="B272">
        <v>6835</v>
      </c>
    </row>
    <row r="273" spans="2:2" x14ac:dyDescent="0.2">
      <c r="B273">
        <v>10609</v>
      </c>
    </row>
    <row r="274" spans="2:2" x14ac:dyDescent="0.2">
      <c r="B274">
        <v>13509</v>
      </c>
    </row>
    <row r="275" spans="2:2" x14ac:dyDescent="0.2">
      <c r="B275">
        <v>6881</v>
      </c>
    </row>
    <row r="276" spans="2:2" x14ac:dyDescent="0.2">
      <c r="B276">
        <v>10324</v>
      </c>
    </row>
    <row r="277" spans="2:2" x14ac:dyDescent="0.2">
      <c r="B277">
        <v>7209</v>
      </c>
    </row>
    <row r="278" spans="2:2" x14ac:dyDescent="0.2">
      <c r="B278">
        <v>12574</v>
      </c>
    </row>
    <row r="279" spans="2:2" x14ac:dyDescent="0.2">
      <c r="B279">
        <v>11640</v>
      </c>
    </row>
    <row r="280" spans="2:2" x14ac:dyDescent="0.2">
      <c r="B280">
        <v>15656</v>
      </c>
    </row>
    <row r="281" spans="2:2" x14ac:dyDescent="0.2">
      <c r="B281">
        <v>7710</v>
      </c>
    </row>
    <row r="282" spans="2:2" x14ac:dyDescent="0.2">
      <c r="B282">
        <v>6629</v>
      </c>
    </row>
    <row r="283" spans="2:2" x14ac:dyDescent="0.2">
      <c r="B283">
        <v>11825</v>
      </c>
    </row>
    <row r="284" spans="2:2" x14ac:dyDescent="0.2">
      <c r="B284">
        <v>6555</v>
      </c>
    </row>
    <row r="285" spans="2:2" x14ac:dyDescent="0.2">
      <c r="B285">
        <v>28409</v>
      </c>
    </row>
    <row r="286" spans="2:2" x14ac:dyDescent="0.2">
      <c r="B286">
        <v>14896</v>
      </c>
    </row>
    <row r="287" spans="2:2" x14ac:dyDescent="0.2">
      <c r="B287">
        <v>12809</v>
      </c>
    </row>
    <row r="288" spans="2:2" x14ac:dyDescent="0.2">
      <c r="B288">
        <v>14918</v>
      </c>
    </row>
    <row r="289" spans="2:2" x14ac:dyDescent="0.2">
      <c r="B289">
        <v>11065</v>
      </c>
    </row>
    <row r="290" spans="2:2" x14ac:dyDescent="0.2">
      <c r="B290">
        <v>14544</v>
      </c>
    </row>
    <row r="291" spans="2:2" x14ac:dyDescent="0.2">
      <c r="B291">
        <v>13227</v>
      </c>
    </row>
    <row r="292" spans="2:2" x14ac:dyDescent="0.2">
      <c r="B292">
        <v>9042</v>
      </c>
    </row>
    <row r="293" spans="2:2" x14ac:dyDescent="0.2">
      <c r="B293">
        <v>14835</v>
      </c>
    </row>
    <row r="294" spans="2:2" x14ac:dyDescent="0.2">
      <c r="B294">
        <v>13288</v>
      </c>
    </row>
    <row r="295" spans="2:2" x14ac:dyDescent="0.2">
      <c r="B295">
        <v>13827</v>
      </c>
    </row>
    <row r="296" spans="2:2" x14ac:dyDescent="0.2">
      <c r="B296">
        <v>12000</v>
      </c>
    </row>
    <row r="297" spans="2:2" x14ac:dyDescent="0.2">
      <c r="B297">
        <v>9938</v>
      </c>
    </row>
    <row r="298" spans="2:2" x14ac:dyDescent="0.2">
      <c r="B298">
        <v>10743</v>
      </c>
    </row>
    <row r="299" spans="2:2" x14ac:dyDescent="0.2">
      <c r="B299">
        <v>11029</v>
      </c>
    </row>
    <row r="300" spans="2:2" x14ac:dyDescent="0.2">
      <c r="B300">
        <v>13175</v>
      </c>
    </row>
    <row r="301" spans="2:2" x14ac:dyDescent="0.2">
      <c r="B301">
        <v>13347</v>
      </c>
    </row>
    <row r="302" spans="2:2" x14ac:dyDescent="0.2">
      <c r="B302">
        <v>12706</v>
      </c>
    </row>
    <row r="303" spans="2:2" x14ac:dyDescent="0.2">
      <c r="B303">
        <v>13601</v>
      </c>
    </row>
    <row r="304" spans="2:2" x14ac:dyDescent="0.2">
      <c r="B304">
        <v>12920</v>
      </c>
    </row>
    <row r="305" spans="2:2" x14ac:dyDescent="0.2">
      <c r="B305">
        <v>9567</v>
      </c>
    </row>
    <row r="306" spans="2:2" x14ac:dyDescent="0.2">
      <c r="B306">
        <v>10330</v>
      </c>
    </row>
    <row r="307" spans="2:2" x14ac:dyDescent="0.2">
      <c r="B307">
        <v>9059</v>
      </c>
    </row>
    <row r="308" spans="2:2" x14ac:dyDescent="0.2">
      <c r="B308">
        <v>7367</v>
      </c>
    </row>
    <row r="309" spans="2:2" x14ac:dyDescent="0.2">
      <c r="B309">
        <v>13526</v>
      </c>
    </row>
    <row r="310" spans="2:2" x14ac:dyDescent="0.2">
      <c r="B310">
        <v>16592</v>
      </c>
    </row>
    <row r="311" spans="2:2" x14ac:dyDescent="0.2">
      <c r="B311">
        <v>8043</v>
      </c>
    </row>
    <row r="312" spans="2:2" x14ac:dyDescent="0.2">
      <c r="B312">
        <v>11668</v>
      </c>
    </row>
    <row r="313" spans="2:2" x14ac:dyDescent="0.2">
      <c r="B313">
        <v>12518</v>
      </c>
    </row>
    <row r="314" spans="2:2" x14ac:dyDescent="0.2">
      <c r="B314">
        <v>9340</v>
      </c>
    </row>
    <row r="315" spans="2:2" x14ac:dyDescent="0.2">
      <c r="B315">
        <v>10863</v>
      </c>
    </row>
    <row r="316" spans="2:2" x14ac:dyDescent="0.2">
      <c r="B316">
        <v>12830</v>
      </c>
    </row>
    <row r="317" spans="2:2" x14ac:dyDescent="0.2">
      <c r="B317">
        <v>10764</v>
      </c>
    </row>
    <row r="318" spans="2:2" x14ac:dyDescent="0.2">
      <c r="B318">
        <v>10449</v>
      </c>
    </row>
    <row r="319" spans="2:2" x14ac:dyDescent="0.2">
      <c r="B319">
        <v>13901</v>
      </c>
    </row>
    <row r="320" spans="2:2" x14ac:dyDescent="0.2">
      <c r="B320">
        <v>10559</v>
      </c>
    </row>
    <row r="321" spans="2:2" x14ac:dyDescent="0.2">
      <c r="B321">
        <v>12793</v>
      </c>
    </row>
    <row r="322" spans="2:2" x14ac:dyDescent="0.2">
      <c r="B322">
        <v>8506</v>
      </c>
    </row>
    <row r="323" spans="2:2" x14ac:dyDescent="0.2">
      <c r="B323">
        <v>5462</v>
      </c>
    </row>
    <row r="324" spans="2:2" x14ac:dyDescent="0.2">
      <c r="B324">
        <v>12482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A222-8456-4A20-A6E3-48DD782060AC}">
  <dimension ref="A1:G6"/>
  <sheetViews>
    <sheetView workbookViewId="0">
      <selection activeCell="E19" sqref="E19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0.5</v>
      </c>
      <c r="C1">
        <v>0.25</v>
      </c>
      <c r="D1">
        <v>0.1</v>
      </c>
      <c r="E1">
        <v>0.05</v>
      </c>
      <c r="F1">
        <v>2.5000000000000001E-2</v>
      </c>
      <c r="G1">
        <v>0</v>
      </c>
    </row>
    <row r="2" spans="1:7" x14ac:dyDescent="0.2">
      <c r="A2" t="s">
        <v>1</v>
      </c>
      <c r="B2">
        <f>AVERAGE(RawData!B2:B1000)</f>
        <v>11663.603715170279</v>
      </c>
      <c r="C2">
        <f>AVERAGE(RawData!C2:C1000)</f>
        <v>6296.25</v>
      </c>
      <c r="D2">
        <f>AVERAGE(RawData!D2:D1000)</f>
        <v>2956.7804878048782</v>
      </c>
      <c r="E2">
        <f>AVERAGE(RawData!E2:E1000)</f>
        <v>1478.71875</v>
      </c>
      <c r="F2">
        <f>AVERAGE(RawData!F2:F1000)</f>
        <v>782.57894736842104</v>
      </c>
    </row>
    <row r="3" spans="1:7" x14ac:dyDescent="0.2">
      <c r="A3" t="s">
        <v>2</v>
      </c>
      <c r="B3">
        <f>MEDIAN(RawData!B3:B1001)</f>
        <v>11669.5</v>
      </c>
      <c r="C3">
        <f>MEDIAN(RawData!C3:C1001)</f>
        <v>6036</v>
      </c>
      <c r="D3">
        <f>MEDIAN(RawData!D3:D1001)</f>
        <v>2999</v>
      </c>
      <c r="E3">
        <f>MEDIAN(RawData!E3:E1001)</f>
        <v>1517</v>
      </c>
      <c r="F3">
        <f>MEDIAN(RawData!F3:F1001)</f>
        <v>765</v>
      </c>
    </row>
    <row r="4" spans="1:7" x14ac:dyDescent="0.2">
      <c r="A4" t="s">
        <v>3</v>
      </c>
      <c r="B4">
        <f>_xlfn.STDEV.S(RawData!B3:B1001)</f>
        <v>2948.8409298568267</v>
      </c>
      <c r="C4">
        <f>_xlfn.STDEV.S(RawData!C3:C1001)</f>
        <v>1332.1285069916432</v>
      </c>
      <c r="D4">
        <f>_xlfn.STDEV.S(RawData!D3:D1001)</f>
        <v>547.14281112816548</v>
      </c>
      <c r="E4">
        <f>_xlfn.STDEV.S(RawData!E3:E1001)</f>
        <v>237.39985777821877</v>
      </c>
      <c r="F4">
        <f>_xlfn.STDEV.S(RawData!F3:F1001)</f>
        <v>101.78936665191854</v>
      </c>
    </row>
    <row r="5" spans="1:7" x14ac:dyDescent="0.2">
      <c r="A5" t="s">
        <v>4</v>
      </c>
      <c r="B5">
        <f>B4/(COUNTIF(RawData!B2:B10000,"&gt;"&amp;0)-1)</f>
        <v>9.157891086511885</v>
      </c>
      <c r="C5">
        <f>C4/(COUNTIF(RawData!C2:C10000,"&gt;"&amp;0)-1)</f>
        <v>42.971887322311069</v>
      </c>
      <c r="D5">
        <f>D4/(COUNTIF(RawData!D2:D10000,"&gt;"&amp;0)-1)</f>
        <v>13.678570278204138</v>
      </c>
      <c r="E5">
        <f>E4/(COUNTIF(RawData!E2:E10000,"&gt;"&amp;0)-1)</f>
        <v>7.6580599283296378</v>
      </c>
      <c r="F5">
        <f>F4/(COUNTIF(RawData!F2:F10000,"&gt;"&amp;0)-1)</f>
        <v>5.6549648139954742</v>
      </c>
    </row>
    <row r="6" spans="1:7" x14ac:dyDescent="0.2">
      <c r="A6" t="s">
        <v>5</v>
      </c>
      <c r="B6">
        <f>COUNTIF(RawData!B2:B10000,"&gt;"&amp;0)-1</f>
        <v>322</v>
      </c>
      <c r="C6">
        <f>COUNTIF(RawData!C2:C10000,"&gt;"&amp;0)-1</f>
        <v>31</v>
      </c>
      <c r="D6">
        <f>COUNTIF(RawData!D2:D10000,"&gt;"&amp;0)-1</f>
        <v>40</v>
      </c>
      <c r="E6">
        <f>COUNTIF(RawData!E2:E10000,"&gt;"&amp;0)-1</f>
        <v>31</v>
      </c>
      <c r="F6">
        <f>COUNTIF(RawData!F2:F10000,"&gt;"&amp;0)-1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2F5A-54C7-4407-940B-A81122E32498}">
  <dimension ref="A1:F11"/>
  <sheetViews>
    <sheetView tabSelected="1" workbookViewId="0">
      <selection sqref="A1:F2"/>
    </sheetView>
  </sheetViews>
  <sheetFormatPr baseColWidth="10" defaultColWidth="9" defaultRowHeight="15" x14ac:dyDescent="0.2"/>
  <cols>
    <col min="1" max="6" width="9" style="3"/>
    <col min="7" max="16384" width="9" style="2"/>
  </cols>
  <sheetData>
    <row r="1" spans="1:6" x14ac:dyDescent="0.2">
      <c r="A1" s="3" t="s">
        <v>6</v>
      </c>
      <c r="B1" s="1">
        <v>13889</v>
      </c>
      <c r="C1" s="1">
        <v>6944.4</v>
      </c>
      <c r="D1" s="1">
        <v>2777.8</v>
      </c>
      <c r="E1" s="1">
        <v>1388.9</v>
      </c>
      <c r="F1" s="1">
        <v>694.4</v>
      </c>
    </row>
    <row r="2" spans="1:6" x14ac:dyDescent="0.2">
      <c r="A2" s="4" t="s">
        <v>1</v>
      </c>
      <c r="B2" s="4">
        <f>AVERAGE(RawData!B2:B1000)</f>
        <v>11663.603715170279</v>
      </c>
      <c r="C2" s="4">
        <f>AVERAGE(RawData!C2:C1000)</f>
        <v>6296.25</v>
      </c>
      <c r="D2" s="4">
        <f>AVERAGE(RawData!D2:D1000)</f>
        <v>2956.7804878048782</v>
      </c>
      <c r="E2" s="4">
        <f>AVERAGE(RawData!E2:E1000)</f>
        <v>1478.71875</v>
      </c>
      <c r="F2" s="4">
        <f>AVERAGE(RawData!F2:F1000)</f>
        <v>782.57894736842104</v>
      </c>
    </row>
    <row r="3" spans="1:6" x14ac:dyDescent="0.2">
      <c r="A3" s="4" t="s">
        <v>2</v>
      </c>
      <c r="B3" s="4">
        <f>MEDIAN(RawData!B3:B1001)</f>
        <v>11669.5</v>
      </c>
      <c r="C3" s="4">
        <f>MEDIAN(RawData!C3:C1001)</f>
        <v>6036</v>
      </c>
      <c r="D3" s="4">
        <f>MEDIAN(RawData!D3:D1001)</f>
        <v>2999</v>
      </c>
      <c r="E3" s="4">
        <f>MEDIAN(RawData!E3:E1001)</f>
        <v>1517</v>
      </c>
      <c r="F3" s="4">
        <f>MEDIAN(RawData!F3:F1001)</f>
        <v>765</v>
      </c>
    </row>
    <row r="4" spans="1:6" x14ac:dyDescent="0.2">
      <c r="A4" s="4" t="s">
        <v>3</v>
      </c>
      <c r="B4" s="4">
        <f>_xlfn.STDEV.S(RawData!B3:B1001)</f>
        <v>2948.8409298568267</v>
      </c>
      <c r="C4" s="4">
        <f>_xlfn.STDEV.S(RawData!C3:C1001)</f>
        <v>1332.1285069916432</v>
      </c>
      <c r="D4" s="4">
        <f>_xlfn.STDEV.S(RawData!D3:D1001)</f>
        <v>547.14281112816548</v>
      </c>
      <c r="E4" s="4">
        <f>_xlfn.STDEV.S(RawData!E3:E1001)</f>
        <v>237.39985777821877</v>
      </c>
      <c r="F4" s="4">
        <f>_xlfn.STDEV.S(RawData!F3:F1001)</f>
        <v>101.78936665191854</v>
      </c>
    </row>
    <row r="5" spans="1:6" x14ac:dyDescent="0.2">
      <c r="A5" s="4" t="s">
        <v>4</v>
      </c>
      <c r="B5" s="4">
        <f>B4/(COUNTIF(RawData!B2:B10000,"&gt;"&amp;0)-1)</f>
        <v>9.157891086511885</v>
      </c>
      <c r="C5" s="4">
        <f>C4/(COUNTIF(RawData!C2:C10000,"&gt;"&amp;0)-1)</f>
        <v>42.971887322311069</v>
      </c>
      <c r="D5" s="4">
        <f>D4/(COUNTIF(RawData!D2:D10000,"&gt;"&amp;0)-1)</f>
        <v>13.678570278204138</v>
      </c>
      <c r="E5" s="4">
        <f>E4/(COUNTIF(RawData!E2:E10000,"&gt;"&amp;0)-1)</f>
        <v>7.6580599283296378</v>
      </c>
      <c r="F5" s="4">
        <f>F4/(COUNTIF(RawData!F2:F10000,"&gt;"&amp;0)-1)</f>
        <v>5.6549648139954742</v>
      </c>
    </row>
    <row r="6" spans="1:6" x14ac:dyDescent="0.2">
      <c r="A6" s="4" t="s">
        <v>5</v>
      </c>
      <c r="B6" s="4">
        <f>COUNTIF(RawData!B2:B10000,"&gt;"&amp;0)-1</f>
        <v>322</v>
      </c>
      <c r="C6" s="4">
        <f>COUNTIF(RawData!C2:C10000,"&gt;"&amp;0)-1</f>
        <v>31</v>
      </c>
      <c r="D6" s="4">
        <f>COUNTIF(RawData!D2:D10000,"&gt;"&amp;0)-1</f>
        <v>40</v>
      </c>
      <c r="E6" s="4">
        <f>COUNTIF(RawData!E2:E10000,"&gt;"&amp;0)-1</f>
        <v>31</v>
      </c>
      <c r="F6" s="4">
        <f>COUNTIF(RawData!F2:F10000,"&gt;"&amp;0)-1</f>
        <v>18</v>
      </c>
    </row>
    <row r="7" spans="1:6" x14ac:dyDescent="0.2">
      <c r="D7" s="1"/>
    </row>
    <row r="8" spans="1:6" x14ac:dyDescent="0.2">
      <c r="D8" s="1"/>
    </row>
    <row r="9" spans="1:6" x14ac:dyDescent="0.2">
      <c r="D9" s="1"/>
    </row>
    <row r="10" spans="1:6" x14ac:dyDescent="0.2">
      <c r="D10" s="1"/>
    </row>
    <row r="11" spans="1:6" x14ac:dyDescent="0.2">
      <c r="D1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77BD-4FD3-4852-9F91-4718FD720A85}">
  <dimension ref="A1:H10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25.1640625" bestFit="1" customWidth="1"/>
    <col min="2" max="2" width="9.83203125" bestFit="1" customWidth="1"/>
    <col min="8" max="8" width="12" bestFit="1" customWidth="1"/>
  </cols>
  <sheetData>
    <row r="1" spans="1:8" x14ac:dyDescent="0.2">
      <c r="A1" t="s">
        <v>8</v>
      </c>
      <c r="B1" t="s">
        <v>7</v>
      </c>
      <c r="C1" t="s">
        <v>10</v>
      </c>
      <c r="D1" t="s">
        <v>12</v>
      </c>
      <c r="G1" t="s">
        <v>22</v>
      </c>
      <c r="H1">
        <f>H4*H5</f>
        <v>2.25751520497528</v>
      </c>
    </row>
    <row r="2" spans="1:8" x14ac:dyDescent="0.2">
      <c r="A2" t="s">
        <v>9</v>
      </c>
      <c r="B2">
        <v>5361</v>
      </c>
      <c r="C2">
        <f t="shared" ref="C2:C10" si="0">B2*$H$1*0.8172+436.14</f>
        <v>10326.334882136587</v>
      </c>
      <c r="G2" t="s">
        <v>16</v>
      </c>
      <c r="H2">
        <f>MAX(C2:C10)</f>
        <v>22378.683914965972</v>
      </c>
    </row>
    <row r="3" spans="1:8" x14ac:dyDescent="0.2">
      <c r="A3" t="s">
        <v>11</v>
      </c>
      <c r="B3">
        <v>2874</v>
      </c>
      <c r="C3">
        <f t="shared" si="0"/>
        <v>5738.2142569036669</v>
      </c>
    </row>
    <row r="4" spans="1:8" x14ac:dyDescent="0.2">
      <c r="A4" t="s">
        <v>11</v>
      </c>
      <c r="B4">
        <v>10542</v>
      </c>
      <c r="C4">
        <f t="shared" si="0"/>
        <v>19884.458307682129</v>
      </c>
      <c r="G4" t="s">
        <v>21</v>
      </c>
      <c r="H4">
        <v>0.71435381238498596</v>
      </c>
    </row>
    <row r="5" spans="1:8" x14ac:dyDescent="0.2">
      <c r="A5" t="s">
        <v>13</v>
      </c>
      <c r="B5">
        <v>6221</v>
      </c>
      <c r="C5">
        <f t="shared" si="0"/>
        <v>11912.898508071574</v>
      </c>
      <c r="G5" t="s">
        <v>23</v>
      </c>
      <c r="H5">
        <f>3.16022</f>
        <v>3.1602199999999998</v>
      </c>
    </row>
    <row r="6" spans="1:8" x14ac:dyDescent="0.2">
      <c r="A6" t="s">
        <v>13</v>
      </c>
      <c r="B6">
        <v>11185</v>
      </c>
      <c r="C6">
        <f t="shared" si="0"/>
        <v>21070.691344282361</v>
      </c>
    </row>
    <row r="7" spans="1:8" x14ac:dyDescent="0.2">
      <c r="A7" t="s">
        <v>13</v>
      </c>
      <c r="B7">
        <v>11894</v>
      </c>
      <c r="C7">
        <f t="shared" si="0"/>
        <v>22378.683914965972</v>
      </c>
    </row>
    <row r="8" spans="1:8" x14ac:dyDescent="0.2">
      <c r="A8" t="s">
        <v>14</v>
      </c>
      <c r="B8">
        <v>9613</v>
      </c>
      <c r="C8">
        <f t="shared" si="0"/>
        <v>18170.600623387243</v>
      </c>
    </row>
    <row r="9" spans="1:8" x14ac:dyDescent="0.2">
      <c r="A9" t="s">
        <v>14</v>
      </c>
      <c r="B9">
        <v>7656</v>
      </c>
      <c r="C9">
        <f t="shared" si="0"/>
        <v>14560.245953672396</v>
      </c>
    </row>
    <row r="10" spans="1:8" x14ac:dyDescent="0.2">
      <c r="A10" t="s">
        <v>15</v>
      </c>
      <c r="B10">
        <v>2366</v>
      </c>
      <c r="C10">
        <f t="shared" si="0"/>
        <v>4801.0348127467205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E5DC-4884-45E3-ADD6-608ABE8F5E1C}">
  <dimension ref="A1:B26"/>
  <sheetViews>
    <sheetView topLeftCell="A13" workbookViewId="0">
      <selection activeCell="A27" sqref="A27"/>
    </sheetView>
  </sheetViews>
  <sheetFormatPr baseColWidth="10" defaultColWidth="8.83203125" defaultRowHeight="15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2640</v>
      </c>
    </row>
    <row r="3" spans="1:2" x14ac:dyDescent="0.2">
      <c r="A3">
        <v>2146</v>
      </c>
    </row>
    <row r="4" spans="1:2" x14ac:dyDescent="0.2">
      <c r="A4">
        <v>496</v>
      </c>
    </row>
    <row r="5" spans="1:2" x14ac:dyDescent="0.2">
      <c r="A5">
        <v>1584</v>
      </c>
    </row>
    <row r="6" spans="1:2" x14ac:dyDescent="0.2">
      <c r="A6">
        <v>2423</v>
      </c>
    </row>
    <row r="7" spans="1:2" x14ac:dyDescent="0.2">
      <c r="A7">
        <v>467</v>
      </c>
    </row>
    <row r="8" spans="1:2" x14ac:dyDescent="0.2">
      <c r="A8">
        <v>819</v>
      </c>
    </row>
    <row r="9" spans="1:2" x14ac:dyDescent="0.2">
      <c r="A9">
        <v>765</v>
      </c>
    </row>
    <row r="10" spans="1:2" x14ac:dyDescent="0.2">
      <c r="A10">
        <v>3404</v>
      </c>
    </row>
    <row r="11" spans="1:2" x14ac:dyDescent="0.2">
      <c r="A11">
        <v>440</v>
      </c>
    </row>
    <row r="12" spans="1:2" x14ac:dyDescent="0.2">
      <c r="A12">
        <v>780</v>
      </c>
    </row>
    <row r="13" spans="1:2" x14ac:dyDescent="0.2">
      <c r="A13">
        <v>3192</v>
      </c>
    </row>
    <row r="14" spans="1:2" x14ac:dyDescent="0.2">
      <c r="A14">
        <v>486</v>
      </c>
    </row>
    <row r="15" spans="1:2" x14ac:dyDescent="0.2">
      <c r="A15">
        <v>615</v>
      </c>
    </row>
    <row r="16" spans="1:2" x14ac:dyDescent="0.2">
      <c r="A16">
        <v>880</v>
      </c>
    </row>
    <row r="17" spans="1:1" x14ac:dyDescent="0.2">
      <c r="A17">
        <v>1985</v>
      </c>
    </row>
    <row r="18" spans="1:1" x14ac:dyDescent="0.2">
      <c r="A18">
        <v>2461</v>
      </c>
    </row>
    <row r="19" spans="1:1" x14ac:dyDescent="0.2">
      <c r="A19">
        <v>1851</v>
      </c>
    </row>
    <row r="20" spans="1:1" x14ac:dyDescent="0.2">
      <c r="A20">
        <v>2385</v>
      </c>
    </row>
    <row r="21" spans="1:1" x14ac:dyDescent="0.2">
      <c r="A21">
        <v>845</v>
      </c>
    </row>
    <row r="22" spans="1:1" x14ac:dyDescent="0.2">
      <c r="A22">
        <v>6324</v>
      </c>
    </row>
    <row r="23" spans="1:1" x14ac:dyDescent="0.2">
      <c r="A23">
        <v>5769</v>
      </c>
    </row>
    <row r="24" spans="1:1" x14ac:dyDescent="0.2">
      <c r="A24">
        <v>6877</v>
      </c>
    </row>
    <row r="25" spans="1:1" x14ac:dyDescent="0.2">
      <c r="A25">
        <v>916</v>
      </c>
    </row>
    <row r="26" spans="1:1" x14ac:dyDescent="0.2">
      <c r="A26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1A9B-80D3-4876-9EBE-0A26403BD415}">
  <dimension ref="A1:B40"/>
  <sheetViews>
    <sheetView topLeftCell="A4"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 t="s">
        <v>20</v>
      </c>
      <c r="B1" t="s">
        <v>17</v>
      </c>
    </row>
    <row r="2" spans="1:2" x14ac:dyDescent="0.2">
      <c r="A2">
        <v>1</v>
      </c>
      <c r="B2">
        <v>427</v>
      </c>
    </row>
    <row r="3" spans="1:2" x14ac:dyDescent="0.2">
      <c r="A3">
        <v>1</v>
      </c>
      <c r="B3">
        <v>478</v>
      </c>
    </row>
    <row r="4" spans="1:2" x14ac:dyDescent="0.2">
      <c r="A4">
        <v>1</v>
      </c>
      <c r="B4">
        <v>429</v>
      </c>
    </row>
    <row r="5" spans="1:2" x14ac:dyDescent="0.2">
      <c r="A5">
        <v>1</v>
      </c>
      <c r="B5">
        <v>341</v>
      </c>
    </row>
    <row r="6" spans="1:2" x14ac:dyDescent="0.2">
      <c r="A6">
        <v>1</v>
      </c>
      <c r="B6">
        <v>384</v>
      </c>
    </row>
    <row r="7" spans="1:2" x14ac:dyDescent="0.2">
      <c r="A7">
        <v>1</v>
      </c>
      <c r="B7">
        <v>210</v>
      </c>
    </row>
    <row r="8" spans="1:2" x14ac:dyDescent="0.2">
      <c r="A8">
        <v>1</v>
      </c>
      <c r="B8">
        <v>214</v>
      </c>
    </row>
    <row r="9" spans="1:2" x14ac:dyDescent="0.2">
      <c r="A9">
        <v>1</v>
      </c>
      <c r="B9">
        <v>428</v>
      </c>
    </row>
    <row r="10" spans="1:2" x14ac:dyDescent="0.2">
      <c r="A10">
        <v>1</v>
      </c>
      <c r="B10">
        <v>447</v>
      </c>
    </row>
    <row r="11" spans="1:2" x14ac:dyDescent="0.2">
      <c r="A11">
        <v>1</v>
      </c>
      <c r="B11">
        <v>788</v>
      </c>
    </row>
    <row r="12" spans="1:2" x14ac:dyDescent="0.2">
      <c r="A12">
        <v>1</v>
      </c>
      <c r="B12">
        <v>474</v>
      </c>
    </row>
    <row r="13" spans="1:2" x14ac:dyDescent="0.2">
      <c r="A13">
        <v>1</v>
      </c>
      <c r="B13">
        <v>162</v>
      </c>
    </row>
    <row r="14" spans="1:2" x14ac:dyDescent="0.2">
      <c r="A14">
        <v>1</v>
      </c>
      <c r="B14">
        <v>140</v>
      </c>
    </row>
    <row r="15" spans="1:2" x14ac:dyDescent="0.2">
      <c r="A15">
        <v>1</v>
      </c>
      <c r="B15">
        <v>170</v>
      </c>
    </row>
    <row r="16" spans="1:2" x14ac:dyDescent="0.2">
      <c r="A16">
        <v>2</v>
      </c>
      <c r="B16">
        <v>132</v>
      </c>
    </row>
    <row r="17" spans="1:2" x14ac:dyDescent="0.2">
      <c r="A17">
        <v>2</v>
      </c>
      <c r="B17">
        <v>145</v>
      </c>
    </row>
    <row r="18" spans="1:2" x14ac:dyDescent="0.2">
      <c r="A18">
        <v>2</v>
      </c>
      <c r="B18">
        <v>204</v>
      </c>
    </row>
    <row r="19" spans="1:2" x14ac:dyDescent="0.2">
      <c r="A19">
        <v>2</v>
      </c>
      <c r="B19">
        <v>200</v>
      </c>
    </row>
    <row r="20" spans="1:2" x14ac:dyDescent="0.2">
      <c r="A20">
        <v>2</v>
      </c>
      <c r="B20">
        <v>180</v>
      </c>
    </row>
    <row r="21" spans="1:2" x14ac:dyDescent="0.2">
      <c r="A21">
        <v>2</v>
      </c>
      <c r="B21">
        <v>366</v>
      </c>
    </row>
    <row r="22" spans="1:2" x14ac:dyDescent="0.2">
      <c r="A22">
        <v>2</v>
      </c>
      <c r="B22">
        <v>437</v>
      </c>
    </row>
    <row r="23" spans="1:2" x14ac:dyDescent="0.2">
      <c r="A23">
        <v>2</v>
      </c>
      <c r="B23">
        <v>164</v>
      </c>
    </row>
    <row r="24" spans="1:2" x14ac:dyDescent="0.2">
      <c r="A24">
        <v>2</v>
      </c>
      <c r="B24">
        <v>153</v>
      </c>
    </row>
    <row r="25" spans="1:2" x14ac:dyDescent="0.2">
      <c r="A25">
        <v>2</v>
      </c>
      <c r="B25">
        <v>716</v>
      </c>
    </row>
    <row r="26" spans="1:2" x14ac:dyDescent="0.2">
      <c r="A26">
        <v>3</v>
      </c>
      <c r="B26">
        <v>1425</v>
      </c>
    </row>
    <row r="27" spans="1:2" x14ac:dyDescent="0.2">
      <c r="A27">
        <v>3</v>
      </c>
      <c r="B27">
        <v>2638</v>
      </c>
    </row>
    <row r="28" spans="1:2" x14ac:dyDescent="0.2">
      <c r="A28">
        <v>3</v>
      </c>
      <c r="B28">
        <v>2756</v>
      </c>
    </row>
    <row r="29" spans="1:2" x14ac:dyDescent="0.2">
      <c r="A29">
        <v>3</v>
      </c>
      <c r="B29">
        <v>348</v>
      </c>
    </row>
    <row r="30" spans="1:2" x14ac:dyDescent="0.2">
      <c r="A30">
        <v>3</v>
      </c>
      <c r="B30">
        <v>175</v>
      </c>
    </row>
    <row r="31" spans="1:2" x14ac:dyDescent="0.2">
      <c r="A31">
        <v>3</v>
      </c>
      <c r="B31">
        <v>125</v>
      </c>
    </row>
    <row r="32" spans="1:2" x14ac:dyDescent="0.2">
      <c r="A32">
        <v>3</v>
      </c>
      <c r="B32">
        <v>384</v>
      </c>
    </row>
    <row r="33" spans="1:2" x14ac:dyDescent="0.2">
      <c r="A33">
        <v>3</v>
      </c>
      <c r="B33">
        <v>185</v>
      </c>
    </row>
    <row r="34" spans="1:2" x14ac:dyDescent="0.2">
      <c r="A34">
        <v>3</v>
      </c>
      <c r="B34">
        <v>159</v>
      </c>
    </row>
    <row r="35" spans="1:2" x14ac:dyDescent="0.2">
      <c r="A35">
        <v>3</v>
      </c>
      <c r="B35">
        <v>133</v>
      </c>
    </row>
    <row r="36" spans="1:2" x14ac:dyDescent="0.2">
      <c r="A36">
        <v>3</v>
      </c>
      <c r="B36">
        <v>162</v>
      </c>
    </row>
    <row r="37" spans="1:2" x14ac:dyDescent="0.2">
      <c r="A37">
        <v>3</v>
      </c>
      <c r="B37">
        <v>173</v>
      </c>
    </row>
    <row r="38" spans="1:2" x14ac:dyDescent="0.2">
      <c r="A38">
        <v>3</v>
      </c>
      <c r="B38">
        <v>125</v>
      </c>
    </row>
    <row r="39" spans="1:2" x14ac:dyDescent="0.2">
      <c r="A39">
        <v>4</v>
      </c>
      <c r="B39">
        <v>3273</v>
      </c>
    </row>
    <row r="40" spans="1:2" x14ac:dyDescent="0.2">
      <c r="A40">
        <v>4</v>
      </c>
      <c r="B40">
        <v>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ProcData</vt:lpstr>
      <vt:lpstr>Fit</vt:lpstr>
      <vt:lpstr>BcLOV_Max</vt:lpstr>
      <vt:lpstr>BcLOV Concentration</vt:lpstr>
      <vt:lpstr>BcLOV Concentration 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Kuznetsov</dc:creator>
  <cp:lastModifiedBy>Microsoft Office User</cp:lastModifiedBy>
  <dcterms:created xsi:type="dcterms:W3CDTF">2020-10-04T02:05:38Z</dcterms:created>
  <dcterms:modified xsi:type="dcterms:W3CDTF">2021-05-01T07:19:36Z</dcterms:modified>
</cp:coreProperties>
</file>