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bjc7m\Desktop\"/>
    </mc:Choice>
  </mc:AlternateContent>
  <bookViews>
    <workbookView xWindow="0" yWindow="0" windowWidth="23040" windowHeight="9408"/>
  </bookViews>
  <sheets>
    <sheet name="Summary by Service Line " sheetId="7" r:id="rId1"/>
    <sheet name="Summary by KTLO vs Project" sheetId="4" r:id="rId2"/>
    <sheet name="Sheet1" sheetId="2" r:id="rId3"/>
    <sheet name="Sheet2" sheetId="3" r:id="rId4"/>
    <sheet name="ITSM" sheetId="1" r:id="rId5"/>
  </sheets>
  <definedNames>
    <definedName name="_xlnm._FilterDatabase" localSheetId="4" hidden="1">ITSM!$A$1:$P$1321</definedName>
    <definedName name="_xlnm._FilterDatabase" localSheetId="1" hidden="1">'Summary by KTLO vs Project'!$A$1:$G$113</definedName>
    <definedName name="_xlnm.Print_Area" localSheetId="1">'Summary by KTLO vs Project'!$B$1:$F$121</definedName>
    <definedName name="_xlnm.Print_Area" localSheetId="0">'Summary by Service Line '!$A$1:$E$129</definedName>
  </definedNames>
  <calcPr calcId="152511" concurrentCalc="0"/>
  <pivotCaches>
    <pivotCache cacheId="2" r:id="rId6"/>
    <pivotCache cacheId="137" r:id="rId7"/>
  </pivotCaches>
</workbook>
</file>

<file path=xl/calcChain.xml><?xml version="1.0" encoding="utf-8"?>
<calcChain xmlns="http://schemas.openxmlformats.org/spreadsheetml/2006/main">
  <c r="D46" i="4" l="1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6" i="4"/>
  <c r="C25" i="4"/>
  <c r="C23" i="4"/>
  <c r="C22" i="4"/>
  <c r="C88" i="4"/>
  <c r="C73" i="4"/>
  <c r="C72" i="4"/>
  <c r="C70" i="4"/>
  <c r="C71" i="4"/>
  <c r="D70" i="4"/>
  <c r="D71" i="4"/>
  <c r="D72" i="4"/>
  <c r="D73" i="4"/>
  <c r="D69" i="4"/>
  <c r="D1" i="7"/>
  <c r="D49" i="4"/>
  <c r="C49" i="4"/>
  <c r="D50" i="4"/>
  <c r="C50" i="4"/>
  <c r="D51" i="4"/>
  <c r="C51" i="4"/>
  <c r="D52" i="4"/>
  <c r="C52" i="4"/>
  <c r="D53" i="4"/>
  <c r="C53" i="4"/>
  <c r="D54" i="4"/>
  <c r="C54" i="4"/>
  <c r="D55" i="4"/>
  <c r="C55" i="4"/>
  <c r="D56" i="4"/>
  <c r="C56" i="4"/>
  <c r="D57" i="4"/>
  <c r="C57" i="4"/>
  <c r="D58" i="4"/>
  <c r="C58" i="4"/>
  <c r="D59" i="4"/>
  <c r="C59" i="4"/>
  <c r="D60" i="4"/>
  <c r="C60" i="4"/>
  <c r="D61" i="4"/>
  <c r="C61" i="4"/>
  <c r="D62" i="4"/>
  <c r="C62" i="4"/>
  <c r="D63" i="4"/>
  <c r="C63" i="4"/>
  <c r="D64" i="4"/>
  <c r="C64" i="4"/>
  <c r="D65" i="4"/>
  <c r="C65" i="4"/>
  <c r="D66" i="4"/>
  <c r="C66" i="4"/>
  <c r="D67" i="4"/>
  <c r="C67" i="4"/>
  <c r="D68" i="4"/>
  <c r="C68" i="4"/>
  <c r="D48" i="4"/>
  <c r="C48" i="4"/>
  <c r="D5" i="7"/>
  <c r="D79" i="4"/>
  <c r="D80" i="4"/>
  <c r="D81" i="4"/>
  <c r="D82" i="4"/>
  <c r="D83" i="4"/>
  <c r="D84" i="4"/>
  <c r="D85" i="4"/>
  <c r="D78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91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C79" i="4"/>
  <c r="C80" i="4"/>
  <c r="C81" i="4"/>
  <c r="C82" i="4"/>
  <c r="C83" i="4"/>
  <c r="C84" i="4"/>
  <c r="C85" i="4"/>
  <c r="C78" i="4"/>
  <c r="D7" i="4"/>
  <c r="D8" i="4"/>
  <c r="D10" i="4"/>
  <c r="D11" i="4"/>
  <c r="D12" i="4"/>
  <c r="D13" i="4"/>
  <c r="D14" i="4"/>
  <c r="D15" i="4"/>
  <c r="D16" i="4"/>
  <c r="D17" i="4"/>
  <c r="D18" i="4"/>
  <c r="D19" i="4"/>
  <c r="D20" i="4"/>
  <c r="D21" i="4"/>
  <c r="D5" i="4"/>
  <c r="C87" i="4"/>
  <c r="C2" i="4"/>
  <c r="C47" i="4"/>
  <c r="F5" i="2"/>
  <c r="G5" i="2"/>
  <c r="H5" i="2"/>
  <c r="F6" i="2"/>
  <c r="G6" i="2"/>
  <c r="H6" i="2"/>
  <c r="F7" i="2"/>
  <c r="G7" i="2"/>
  <c r="H7" i="2"/>
  <c r="F8" i="2"/>
  <c r="G8" i="2"/>
  <c r="H8" i="2"/>
  <c r="F4" i="2"/>
  <c r="G4" i="2"/>
  <c r="H4" i="2"/>
  <c r="G9" i="2"/>
  <c r="H9" i="2"/>
</calcChain>
</file>

<file path=xl/sharedStrings.xml><?xml version="1.0" encoding="utf-8"?>
<sst xmlns="http://schemas.openxmlformats.org/spreadsheetml/2006/main" count="13662" uniqueCount="3371">
  <si>
    <t>TicketType</t>
  </si>
  <si>
    <t>Assignee Group</t>
  </si>
  <si>
    <t>ID</t>
  </si>
  <si>
    <t>Summary</t>
  </si>
  <si>
    <t>ConsolidatedStatus</t>
  </si>
  <si>
    <t>Create Date</t>
  </si>
  <si>
    <t>Last Modified Date</t>
  </si>
  <si>
    <t>Assignee Login ID</t>
  </si>
  <si>
    <t>Customer First Name</t>
  </si>
  <si>
    <t>Customer Last Name</t>
  </si>
  <si>
    <t>Product Name</t>
  </si>
  <si>
    <t>Categorization Tier 1</t>
  </si>
  <si>
    <t>Categorization Tier 2</t>
  </si>
  <si>
    <t>Categorization Tier 3</t>
  </si>
  <si>
    <t>Change</t>
  </si>
  <si>
    <t>Clinical Business Intelligence</t>
  </si>
  <si>
    <t>CRQ000000021967</t>
  </si>
  <si>
    <t>Data field for an EPIC report - Dr. Hellems</t>
  </si>
  <si>
    <t>Closed</t>
  </si>
  <si>
    <t>cmk6t</t>
  </si>
  <si>
    <t>Brittany</t>
  </si>
  <si>
    <t>Shuey</t>
  </si>
  <si>
    <t>Request - Software</t>
  </si>
  <si>
    <t>Epic</t>
  </si>
  <si>
    <t>Install</t>
  </si>
  <si>
    <t>CRQ000000024310</t>
  </si>
  <si>
    <t>Report: AP Count of Cases, Blocks and Slides</t>
  </si>
  <si>
    <t>Planning In Progress</t>
  </si>
  <si>
    <t>det9r</t>
  </si>
  <si>
    <t>Gayle</t>
  </si>
  <si>
    <t>Usher</t>
  </si>
  <si>
    <t>Change - Software</t>
  </si>
  <si>
    <t>Application</t>
  </si>
  <si>
    <t>CRQ000000024312</t>
  </si>
  <si>
    <t>Report: AP Specimen Count by Class</t>
  </si>
  <si>
    <t>CRQ000000024313</t>
  </si>
  <si>
    <t>Report: AP Case Block Volume</t>
  </si>
  <si>
    <t>CRQ000000024315</t>
  </si>
  <si>
    <t>Report: AP CAP Count of amended reports by res name</t>
  </si>
  <si>
    <t>CRQ000000024316</t>
  </si>
  <si>
    <t>Report: AP Frozen section discrepancy report by res name</t>
  </si>
  <si>
    <t>Cancelled</t>
  </si>
  <si>
    <t>CRQ000000025066</t>
  </si>
  <si>
    <t>PLV1 RPT need a report that shows all AP flags, case, task, specimen all in one view.</t>
  </si>
  <si>
    <t>Operational Business Intelligence</t>
  </si>
  <si>
    <t>CRQ000000021681</t>
  </si>
  <si>
    <t>Optimization Report Request- Identify patients with birthday</t>
  </si>
  <si>
    <t>bjc7m</t>
  </si>
  <si>
    <t>Brian</t>
  </si>
  <si>
    <t>Costello</t>
  </si>
  <si>
    <t>Epic Grand Central</t>
  </si>
  <si>
    <t>Epic Phase2 GoLive</t>
  </si>
  <si>
    <t>Reporting</t>
  </si>
  <si>
    <t>CRQ000000021730</t>
  </si>
  <si>
    <t>Optimization Report Request- REPORTING BILLING MGR Charge Reconciliation</t>
  </si>
  <si>
    <t>Bonnie</t>
  </si>
  <si>
    <t>Hudik</t>
  </si>
  <si>
    <t>Epic Resolute Professional Billing</t>
  </si>
  <si>
    <t>CRQ000000021793</t>
  </si>
  <si>
    <t>Optimization Report Request- Review cost outlier</t>
  </si>
  <si>
    <t>CRQ000000021804</t>
  </si>
  <si>
    <t>Optimization Report Request- Quality Performance</t>
  </si>
  <si>
    <t>Epic Reporting Workbench</t>
  </si>
  <si>
    <t>Reporting Workbench Issue</t>
  </si>
  <si>
    <t>CRQ000000021930</t>
  </si>
  <si>
    <t>Optimization Report Request- HIM - IR, Cath, EP, DH Validation Report</t>
  </si>
  <si>
    <t>Epic Health Information Management</t>
  </si>
  <si>
    <t>CRQ000000021932</t>
  </si>
  <si>
    <t>Optimization Report Request- Needed for Coding Productivity</t>
  </si>
  <si>
    <t>Epic Home Health</t>
  </si>
  <si>
    <t>New Report Request</t>
  </si>
  <si>
    <t>CRQ000000022015</t>
  </si>
  <si>
    <t>Optimization Extract Request- Re-build of CGCAHPS extract</t>
  </si>
  <si>
    <t>Epic Cadence</t>
  </si>
  <si>
    <t>CRQ000000022204</t>
  </si>
  <si>
    <t>Optimization Report Request EP Referrals- Monitor Referral Process Efficiency Using New Crystal Rpt</t>
  </si>
  <si>
    <t>Incident</t>
  </si>
  <si>
    <t>INC000000089185</t>
  </si>
  <si>
    <t>Report Update- The 2 endoscopy procedures performed yesterday did not pull data</t>
  </si>
  <si>
    <t>dm2nb</t>
  </si>
  <si>
    <t>Susan</t>
  </si>
  <si>
    <t>Gayda</t>
  </si>
  <si>
    <t>Epic OpTime</t>
  </si>
  <si>
    <t>Modify Report Request</t>
  </si>
  <si>
    <t>INC000000092413</t>
  </si>
  <si>
    <t>Phase 2 Grand Central Report Issue: Reporting 3.0 dashboard - census not updating</t>
  </si>
  <si>
    <t>Heather</t>
  </si>
  <si>
    <t>Blanch</t>
  </si>
  <si>
    <t>Failure - Software</t>
  </si>
  <si>
    <t>Reporting Issue</t>
  </si>
  <si>
    <t>INC000000093152</t>
  </si>
  <si>
    <t>Chart Audit ID Travelers</t>
  </si>
  <si>
    <t>Jeanell</t>
  </si>
  <si>
    <t>Webb-Jones</t>
  </si>
  <si>
    <t>Business Intelligence</t>
  </si>
  <si>
    <t>Request - Assistance</t>
  </si>
  <si>
    <t>Question</t>
  </si>
  <si>
    <t>INC000000093305</t>
  </si>
  <si>
    <t>Phase 1 Report Group Access: Need access to opioid chart audit and Pain management chart audit:</t>
  </si>
  <si>
    <t>Kenneth</t>
  </si>
  <si>
    <t>Allmon</t>
  </si>
  <si>
    <t>Epic Inpatient</t>
  </si>
  <si>
    <t>Access Issue</t>
  </si>
  <si>
    <t>INC000000096086</t>
  </si>
  <si>
    <t>2EPIC Reporting Issue</t>
  </si>
  <si>
    <t>Epic Clin Doc</t>
  </si>
  <si>
    <t>Inpatient Issue</t>
  </si>
  <si>
    <t>INC000000097560</t>
  </si>
  <si>
    <t>Report Request- Question about Beaker replacing Epidemiology Fax report</t>
  </si>
  <si>
    <t>Assigned</t>
  </si>
  <si>
    <t>Cosner</t>
  </si>
  <si>
    <t>Epic Beaker</t>
  </si>
  <si>
    <t>INC000000097797</t>
  </si>
  <si>
    <t>2Epic Submission - Reporting &amp; Dashboards</t>
  </si>
  <si>
    <t>jc4yw</t>
  </si>
  <si>
    <t>Catherine</t>
  </si>
  <si>
    <t>Elmore</t>
  </si>
  <si>
    <t>Epic Ambulatory</t>
  </si>
  <si>
    <t>INC000000098249</t>
  </si>
  <si>
    <t>Dashboard Fix- Cardiologist Reporting Home dashboard has 3 broken User Role pointers in IDM 250.</t>
  </si>
  <si>
    <t>Alaina</t>
  </si>
  <si>
    <t>Martinez</t>
  </si>
  <si>
    <t>INC000000100381</t>
  </si>
  <si>
    <t>Chart Audit Ambulatory</t>
  </si>
  <si>
    <t>Patricia</t>
  </si>
  <si>
    <t>Bullock</t>
  </si>
  <si>
    <t>INC000000100684</t>
  </si>
  <si>
    <t>Jeanne</t>
  </si>
  <si>
    <t>Bird</t>
  </si>
  <si>
    <t>INC000000101663</t>
  </si>
  <si>
    <t>Report Update- Changes needed to "Obstetrical Census Reports" from UVA Reporting Dashboard 3.0</t>
  </si>
  <si>
    <t>mbj3f</t>
  </si>
  <si>
    <t>Vanessa</t>
  </si>
  <si>
    <t>Gregg</t>
  </si>
  <si>
    <t>INC000000102289</t>
  </si>
  <si>
    <t>called to report when she run the Respiratory  therapy charge, all unit for inpatient don't pull</t>
  </si>
  <si>
    <t>Doorley</t>
  </si>
  <si>
    <t>Epic Resolute Hospital Billing</t>
  </si>
  <si>
    <t>Resolute HB Other</t>
  </si>
  <si>
    <t>INC000000102844</t>
  </si>
  <si>
    <t>ao4uc</t>
  </si>
  <si>
    <t>Other</t>
  </si>
  <si>
    <t>INC000000102849</t>
  </si>
  <si>
    <t>Chart Audit TCH</t>
  </si>
  <si>
    <t>INC000000104380</t>
  </si>
  <si>
    <t>Report Request- Quality Performance</t>
  </si>
  <si>
    <t>rjr2k</t>
  </si>
  <si>
    <t>Leavell-Myers</t>
  </si>
  <si>
    <t>INC000000104381</t>
  </si>
  <si>
    <t>Reminders by PREP</t>
  </si>
  <si>
    <t>Julia</t>
  </si>
  <si>
    <t>Taylor</t>
  </si>
  <si>
    <t>INC000000105416</t>
  </si>
  <si>
    <t>FB 50386</t>
  </si>
  <si>
    <t>INC000000106324</t>
  </si>
  <si>
    <t>Slicer Dicer Security-</t>
  </si>
  <si>
    <t>Melanie</t>
  </si>
  <si>
    <t>Bonner</t>
  </si>
  <si>
    <t>INC000000108702</t>
  </si>
  <si>
    <t>Extract Update- Surg Profitability Compass Testing</t>
  </si>
  <si>
    <t>INC000000113736</t>
  </si>
  <si>
    <t>2Epic Submission - Ambulatory Clinical</t>
  </si>
  <si>
    <t>Sheryl</t>
  </si>
  <si>
    <t>Feggans</t>
  </si>
  <si>
    <t>INC000000113778</t>
  </si>
  <si>
    <t>Radiology POD manager dashboard reports contains contracts departments</t>
  </si>
  <si>
    <t>David</t>
  </si>
  <si>
    <t>Roberts</t>
  </si>
  <si>
    <t>Epic Issue</t>
  </si>
  <si>
    <t>INC000000114241</t>
  </si>
  <si>
    <t>Report Security - Inpatient Clinical</t>
  </si>
  <si>
    <t>Kathleen</t>
  </si>
  <si>
    <t>Rea</t>
  </si>
  <si>
    <t>INC000000114674</t>
  </si>
  <si>
    <t>Report Request- Isolation Pt Identification</t>
  </si>
  <si>
    <t>Shannon</t>
  </si>
  <si>
    <t>Horton</t>
  </si>
  <si>
    <t>INC000000114680</t>
  </si>
  <si>
    <t>Report Request- Preop &amp; Phase I &amp; II</t>
  </si>
  <si>
    <t>In Progress</t>
  </si>
  <si>
    <t>Sue</t>
  </si>
  <si>
    <t>Brady</t>
  </si>
  <si>
    <t>INC000000120027</t>
  </si>
  <si>
    <t>Training:  needs to be shown how to access his old schedule (probably in a different DEP).</t>
  </si>
  <si>
    <t>Jeffrey</t>
  </si>
  <si>
    <t>Tingen</t>
  </si>
  <si>
    <t>Can't schedule appointment</t>
  </si>
  <si>
    <t>INC000000121622</t>
  </si>
  <si>
    <t>Narcotic prescriptions writing in a day and if associate with or w/out visit</t>
  </si>
  <si>
    <t>Jennifer</t>
  </si>
  <si>
    <t>Mellott</t>
  </si>
  <si>
    <t>Epic Willow Inpatient</t>
  </si>
  <si>
    <t>INC000000123958</t>
  </si>
  <si>
    <t>Report Fix- Additional fields for existing report</t>
  </si>
  <si>
    <t>Kelly</t>
  </si>
  <si>
    <t>Bell</t>
  </si>
  <si>
    <t>INC000000124362</t>
  </si>
  <si>
    <t>Report Request- Patient Flow Duration In-Facility</t>
  </si>
  <si>
    <t>Kristin</t>
  </si>
  <si>
    <t>Brooks</t>
  </si>
  <si>
    <t>INC000000127293</t>
  </si>
  <si>
    <t>FB 53104</t>
  </si>
  <si>
    <t>Kristina</t>
  </si>
  <si>
    <t>Bennett</t>
  </si>
  <si>
    <t>INC000000127298</t>
  </si>
  <si>
    <t>FB 53105</t>
  </si>
  <si>
    <t>INC000000128094</t>
  </si>
  <si>
    <t>Report Update- Issues with Chart Audit Sedation report</t>
  </si>
  <si>
    <t>INC000000128836</t>
  </si>
  <si>
    <t>3- Report Request- Activity Report by Date and Employee and Site</t>
  </si>
  <si>
    <t>Elizabeth</t>
  </si>
  <si>
    <t>Hall</t>
  </si>
  <si>
    <t>INC000000128837</t>
  </si>
  <si>
    <t>Report Request- Rooms Running by Time of Day</t>
  </si>
  <si>
    <t>INC000000128841</t>
  </si>
  <si>
    <t>Report Update- Modify existing PACU Holds Anesthesia Resident report</t>
  </si>
  <si>
    <t>Amir</t>
  </si>
  <si>
    <t>Abdel Malek</t>
  </si>
  <si>
    <t>Epic Anesthesia</t>
  </si>
  <si>
    <t>INC000000129144</t>
  </si>
  <si>
    <t>2- Report Request- OR Stats report</t>
  </si>
  <si>
    <t>INC000000132174</t>
  </si>
  <si>
    <t>1- Report Request- Surgical Outcome Export Utility</t>
  </si>
  <si>
    <t>INC000000132199</t>
  </si>
  <si>
    <t>Report Update- PT_OT_SLP_Therapist_Charge_Report_(group).</t>
  </si>
  <si>
    <t>Patrick</t>
  </si>
  <si>
    <t>Hennelly</t>
  </si>
  <si>
    <t>INC000000134146</t>
  </si>
  <si>
    <t>FB 53443</t>
  </si>
  <si>
    <t>Gina</t>
  </si>
  <si>
    <t>Engel</t>
  </si>
  <si>
    <t>INC000000134653</t>
  </si>
  <si>
    <t>Report Request- Report Scheduled vs Actual Block Utilization Last Quarter by Location, Block is not</t>
  </si>
  <si>
    <t>INC000000134656</t>
  </si>
  <si>
    <t>Report Update- Report Block Release Last Month by Location, Block w/ Details is not working</t>
  </si>
  <si>
    <t>Report or dashboard not running</t>
  </si>
  <si>
    <t>INC000000136058</t>
  </si>
  <si>
    <t>FB 53844</t>
  </si>
  <si>
    <t>April</t>
  </si>
  <si>
    <t>Howell</t>
  </si>
  <si>
    <t>INC000000137575</t>
  </si>
  <si>
    <t>Report Request- all biologic medications</t>
  </si>
  <si>
    <t>Kyle</t>
  </si>
  <si>
    <t>Robb</t>
  </si>
  <si>
    <t>Epic Willow Ambulatory</t>
  </si>
  <si>
    <t>INC000000138206</t>
  </si>
  <si>
    <t>user created an My influzenza report under the my dashboards and says now 8tempary and pemu are now</t>
  </si>
  <si>
    <t>Steck</t>
  </si>
  <si>
    <t>INC000000138639</t>
  </si>
  <si>
    <t>FB 53385</t>
  </si>
  <si>
    <t>Esther</t>
  </si>
  <si>
    <t>Thatcher</t>
  </si>
  <si>
    <t>INC000000139636</t>
  </si>
  <si>
    <t>Inpatient Clinical</t>
  </si>
  <si>
    <t>Kate</t>
  </si>
  <si>
    <t>Willcutts</t>
  </si>
  <si>
    <t>INC000000141292</t>
  </si>
  <si>
    <t>Executive Summary Report- Continue Development</t>
  </si>
  <si>
    <t>INC000000141350</t>
  </si>
  <si>
    <t>Report Fix- Add HPV vaccine date as option to add to display of reporting workbench report</t>
  </si>
  <si>
    <t>Michael</t>
  </si>
  <si>
    <t>Ellwood</t>
  </si>
  <si>
    <t>INC000000142906</t>
  </si>
  <si>
    <t>Report Fix- Influenza Dashboard report</t>
  </si>
  <si>
    <t>Donna</t>
  </si>
  <si>
    <t>Randall</t>
  </si>
  <si>
    <t>INC000000143856</t>
  </si>
  <si>
    <t>High Priority - Daily Volumes Script Verification: 4 stored procedures not working correctly</t>
  </si>
  <si>
    <t>Adefolarin</t>
  </si>
  <si>
    <t>Oyebanjo</t>
  </si>
  <si>
    <t>INC000000144195</t>
  </si>
  <si>
    <t>I need to have all of my WOC Team members with access to the WOC Verification Report in EPIC.</t>
  </si>
  <si>
    <t>Janette</t>
  </si>
  <si>
    <t>Dietzler-Otte</t>
  </si>
  <si>
    <t>INC000000144328</t>
  </si>
  <si>
    <t>Verify the QC rate for cytotechnologist for pap screening is 10%</t>
  </si>
  <si>
    <t>Dawn</t>
  </si>
  <si>
    <t>Brancely</t>
  </si>
  <si>
    <t>Not Working / Other</t>
  </si>
  <si>
    <t>INC000000145096</t>
  </si>
  <si>
    <t>FB 56341</t>
  </si>
  <si>
    <t>Derrick</t>
  </si>
  <si>
    <t>Many</t>
  </si>
  <si>
    <t>Epic Clarity</t>
  </si>
  <si>
    <t>INC000000145491</t>
  </si>
  <si>
    <t>The Paraffin Embedded Molecular Tests Dashboard is down</t>
  </si>
  <si>
    <t>Joseph</t>
  </si>
  <si>
    <t>Coppock</t>
  </si>
  <si>
    <t>Failure - Connectivity</t>
  </si>
  <si>
    <t>Network</t>
  </si>
  <si>
    <t>Connection</t>
  </si>
  <si>
    <t>INC000000146181</t>
  </si>
  <si>
    <t>report requst- telephone encounters sent to clinical pool within the dates of 9/25/17- 10/6/17</t>
  </si>
  <si>
    <t>ll2n</t>
  </si>
  <si>
    <t>Rojas</t>
  </si>
  <si>
    <t>INC000000149861</t>
  </si>
  <si>
    <t>2Epic Reporting Issue</t>
  </si>
  <si>
    <t>Angela</t>
  </si>
  <si>
    <t>Elliott</t>
  </si>
  <si>
    <t>INC000000150617</t>
  </si>
  <si>
    <t>User wants to look at her patient history from 3 years ago</t>
  </si>
  <si>
    <t>Joanna</t>
  </si>
  <si>
    <t>Lott</t>
  </si>
  <si>
    <t>Ordering Issue</t>
  </si>
  <si>
    <t>INC000000150702</t>
  </si>
  <si>
    <t>Heinze</t>
  </si>
  <si>
    <t>INC000000151447</t>
  </si>
  <si>
    <t>Veronica</t>
  </si>
  <si>
    <t>Brill</t>
  </si>
  <si>
    <t>INC000000152198</t>
  </si>
  <si>
    <t>FB 53996</t>
  </si>
  <si>
    <t>Sierra</t>
  </si>
  <si>
    <t>Lee</t>
  </si>
  <si>
    <t>INC000000152302</t>
  </si>
  <si>
    <t>I am hoping that that the EPIC team can assist in creating a reports for our DH quality metrics.</t>
  </si>
  <si>
    <t>INC000000152400</t>
  </si>
  <si>
    <t>INC000000152876</t>
  </si>
  <si>
    <t>PAU needs real time report of treatment protocol changes</t>
  </si>
  <si>
    <t>Ferreri-Hanberry</t>
  </si>
  <si>
    <t>Epic Orders</t>
  </si>
  <si>
    <t>INC000000155201</t>
  </si>
  <si>
    <t>(Case 54067) Update NSI BOL2Y tables using new census tables - 10/27/2107</t>
  </si>
  <si>
    <t>Marlene</t>
  </si>
  <si>
    <t>Jones</t>
  </si>
  <si>
    <t>SQL Server</t>
  </si>
  <si>
    <t>INC000000156131</t>
  </si>
  <si>
    <t>.user is trying to extract ER data from charts trying to get all data and trying to put it to an exc</t>
  </si>
  <si>
    <t>Hyojung</t>
  </si>
  <si>
    <t>Kang</t>
  </si>
  <si>
    <t>INC000000156588</t>
  </si>
  <si>
    <t>OR/Anesthesia report doesn't make sense- would like clarification</t>
  </si>
  <si>
    <t>INC000000157786</t>
  </si>
  <si>
    <t>INC000000158257</t>
  </si>
  <si>
    <t>uspSrc_OR_Case - May not be returning correct records</t>
  </si>
  <si>
    <t>Kamran</t>
  </si>
  <si>
    <t>Khan</t>
  </si>
  <si>
    <t>INC000000159364</t>
  </si>
  <si>
    <t>.user does not access to the Micro biology report under my dashboards 3.0</t>
  </si>
  <si>
    <t>Kristee</t>
  </si>
  <si>
    <t>May</t>
  </si>
  <si>
    <t>INC000000160085</t>
  </si>
  <si>
    <t>Wants to send email to patients with dialysis II for less then ten years.</t>
  </si>
  <si>
    <t>Daniel</t>
  </si>
  <si>
    <t>Cox</t>
  </si>
  <si>
    <t>INC000000162225</t>
  </si>
  <si>
    <t>Hositpal medical records Stats report is not correct.</t>
  </si>
  <si>
    <t>Janis</t>
  </si>
  <si>
    <t>Churchman</t>
  </si>
  <si>
    <t>INC000000162353</t>
  </si>
  <si>
    <t>Sonya</t>
  </si>
  <si>
    <t>Hodgen</t>
  </si>
  <si>
    <t>INC000000163025</t>
  </si>
  <si>
    <t>.Distress/.Support Report inaccuracy</t>
  </si>
  <si>
    <t>Pending</t>
  </si>
  <si>
    <t>Hansen</t>
  </si>
  <si>
    <t>INC000000163064</t>
  </si>
  <si>
    <t>User would like report created or modified</t>
  </si>
  <si>
    <t>INC000000163067</t>
  </si>
  <si>
    <t>My Patients Mailing list for Retiring Provider</t>
  </si>
  <si>
    <t>INC000000163069</t>
  </si>
  <si>
    <t>INC000000163671</t>
  </si>
  <si>
    <t>Slicer Dicer location</t>
  </si>
  <si>
    <t>Robert</t>
  </si>
  <si>
    <t>Fitzgerald</t>
  </si>
  <si>
    <t>INC000000164260</t>
  </si>
  <si>
    <t>Open Encounter Report by Location and Resource</t>
  </si>
  <si>
    <t>Cash</t>
  </si>
  <si>
    <t>INC000000164453</t>
  </si>
  <si>
    <t>Requesting a list of system @OBJECTS@ and/or other resources for creating efficient (dot)phrases.</t>
  </si>
  <si>
    <t>Gregory</t>
  </si>
  <si>
    <t>Streeter</t>
  </si>
  <si>
    <t>INC000000165877</t>
  </si>
  <si>
    <t>Dialysis Patients on Microbiology report attributed to incorrect facility</t>
  </si>
  <si>
    <t>Claudia</t>
  </si>
  <si>
    <t>StJohn</t>
  </si>
  <si>
    <t>INC000000167234</t>
  </si>
  <si>
    <t>Debbie</t>
  </si>
  <si>
    <t>Cheney</t>
  </si>
  <si>
    <t>INC000000167366</t>
  </si>
  <si>
    <t>user needs report on data for blood draws and other thing. see note</t>
  </si>
  <si>
    <t>INC000000168389</t>
  </si>
  <si>
    <t>Report Dashboard -ERAS by MRN or any other report will not open</t>
  </si>
  <si>
    <t>INC000000169742</t>
  </si>
  <si>
    <t>Christa</t>
  </si>
  <si>
    <t>Mazur</t>
  </si>
  <si>
    <t>INC000000171873</t>
  </si>
  <si>
    <t>procedure catalog to find all sub categories of labs.</t>
  </si>
  <si>
    <t>Stacy</t>
  </si>
  <si>
    <t>Harper</t>
  </si>
  <si>
    <t>INC000000173288</t>
  </si>
  <si>
    <t>hazardous drug report</t>
  </si>
  <si>
    <t>Emilia</t>
  </si>
  <si>
    <t>Braun</t>
  </si>
  <si>
    <t>INC000000189636</t>
  </si>
  <si>
    <t>I am looking for the possibility to create report to see blood orders (future, active, cancelled, et</t>
  </si>
  <si>
    <t>Galina</t>
  </si>
  <si>
    <t>Diakova</t>
  </si>
  <si>
    <t>INC000000192939</t>
  </si>
  <si>
    <t>Would like a report for PhQ 2 and PHQ9 Questionnaires</t>
  </si>
  <si>
    <t>Lisa</t>
  </si>
  <si>
    <t>Repaske</t>
  </si>
  <si>
    <t>INC000000196111</t>
  </si>
  <si>
    <t>FB 56428</t>
  </si>
  <si>
    <t>Alfredo</t>
  </si>
  <si>
    <t>Lopez</t>
  </si>
  <si>
    <t>INC000000198754</t>
  </si>
  <si>
    <t>Report Request A1c tracking for DEMP</t>
  </si>
  <si>
    <t>Teresa</t>
  </si>
  <si>
    <t>Breen</t>
  </si>
  <si>
    <t>INC000000200927</t>
  </si>
  <si>
    <t>print a list of Medication administered during patient's last hospitalization?</t>
  </si>
  <si>
    <t>Amelia</t>
  </si>
  <si>
    <t>Hodson</t>
  </si>
  <si>
    <t>INC000000202196</t>
  </si>
  <si>
    <t>MIPS report</t>
  </si>
  <si>
    <t>Martinelli</t>
  </si>
  <si>
    <t>INC000000203987</t>
  </si>
  <si>
    <t>when pulling Ventilator time report it does not have any data on it.</t>
  </si>
  <si>
    <t>INC000000204509</t>
  </si>
  <si>
    <t>Update to ITSM Incident Ticket 143861</t>
  </si>
  <si>
    <t>INC000000207573</t>
  </si>
  <si>
    <t>You has questions about how to look up how many patients she has seen in the last 3 years</t>
  </si>
  <si>
    <t>Mamta</t>
  </si>
  <si>
    <t>Pandya</t>
  </si>
  <si>
    <t>INC000000210356</t>
  </si>
  <si>
    <t>Deborah</t>
  </si>
  <si>
    <t>Grady</t>
  </si>
  <si>
    <t>INC000000211135</t>
  </si>
  <si>
    <t>query by user name (nurse) the usage of a SmartPhrase.</t>
  </si>
  <si>
    <t>Data Operations</t>
  </si>
  <si>
    <t>INC000000091751</t>
  </si>
  <si>
    <t>Phase 2 Cogito BO Issue: BOE not completing Epic-Crystal batches in PRD</t>
  </si>
  <si>
    <t>jsc3h</t>
  </si>
  <si>
    <t>Failure - Hardware</t>
  </si>
  <si>
    <t>Not Working</t>
  </si>
  <si>
    <t>INC000000091784</t>
  </si>
  <si>
    <t>Increate to daemons in RWPROD from 1 to 2</t>
  </si>
  <si>
    <t>INC000000093034</t>
  </si>
  <si>
    <t>RPTG.vwAll_chg_Tx_plus is not pulling non charge related transactions (PMT and DNL)</t>
  </si>
  <si>
    <t>tbh6s</t>
  </si>
  <si>
    <t>Christopher</t>
  </si>
  <si>
    <t>Berry</t>
  </si>
  <si>
    <t>INC000000093106</t>
  </si>
  <si>
    <t>Remigrate stored proc from TST to PRD</t>
  </si>
  <si>
    <t>Grondin</t>
  </si>
  <si>
    <t>Clarity Issue</t>
  </si>
  <si>
    <t>INC000000093176</t>
  </si>
  <si>
    <t>Update PRD Stored Procedure</t>
  </si>
  <si>
    <t>INC000000093976</t>
  </si>
  <si>
    <t>Phase 2 HB Cube Issue: HB Accounts Receivable</t>
  </si>
  <si>
    <t>Diego</t>
  </si>
  <si>
    <t>Diaz</t>
  </si>
  <si>
    <t>Epic Cogito</t>
  </si>
  <si>
    <t>INC000000098737</t>
  </si>
  <si>
    <t>Update Clarity App stored procedure</t>
  </si>
  <si>
    <t>BDD8T</t>
  </si>
  <si>
    <t>INC000000101207</t>
  </si>
  <si>
    <t>Migrate SP uspSrc_ERS_1_Charges to PROD</t>
  </si>
  <si>
    <t>Richard</t>
  </si>
  <si>
    <t>Van Hook</t>
  </si>
  <si>
    <t>INC000000103983</t>
  </si>
  <si>
    <t>Need job run</t>
  </si>
  <si>
    <t>Sudduth L</t>
  </si>
  <si>
    <t>INC000000105321</t>
  </si>
  <si>
    <t>Whenever I try to run a report it sits in the queue for hours .</t>
  </si>
  <si>
    <t>Sherminta</t>
  </si>
  <si>
    <t>Lawrence</t>
  </si>
  <si>
    <t>INC000000105623</t>
  </si>
  <si>
    <t>Re-extract CLARITY_TDL_AGE for June 2017 data.</t>
  </si>
  <si>
    <t>INC000000105789</t>
  </si>
  <si>
    <t>Migrate SP Rptg.uspSrc_HB_Guarantors_wOverlapping_FPL_Dates</t>
  </si>
  <si>
    <t>INC000000107212</t>
  </si>
  <si>
    <t>FTP update for Trackcore</t>
  </si>
  <si>
    <t>Vincent</t>
  </si>
  <si>
    <t>Verbeke</t>
  </si>
  <si>
    <t>INC000000108928</t>
  </si>
  <si>
    <t>Need three Clarity tables populated</t>
  </si>
  <si>
    <t>INC000000111105</t>
  </si>
  <si>
    <t>Clarity_App update stored procedure:  [ETL].[uspSrc_Acustream_3_Charges_ChargesHB]</t>
  </si>
  <si>
    <t>INC000000111501</t>
  </si>
  <si>
    <t>Stored Proc Migration- Need three stored procedures migrated to Prod</t>
  </si>
  <si>
    <t>INC000000112596</t>
  </si>
  <si>
    <t>Need stored procedure moved to PROD and all ABCO files generated for the month of July and Ftp'd to</t>
  </si>
  <si>
    <t>INC000000112749</t>
  </si>
  <si>
    <t>Migrate TST Stored Proc to Production</t>
  </si>
  <si>
    <t>INC000000114702</t>
  </si>
  <si>
    <t>Extract File transfer to Finance Job not completed yesterday.</t>
  </si>
  <si>
    <t>Gnanasriya</t>
  </si>
  <si>
    <t>Amarasinghe</t>
  </si>
  <si>
    <t>INC000000114819</t>
  </si>
  <si>
    <t>Data Warehouse load</t>
  </si>
  <si>
    <t>Form</t>
  </si>
  <si>
    <t>INC000000115286</t>
  </si>
  <si>
    <t>FIX:  Issue with prod clarity missing data?</t>
  </si>
  <si>
    <t>INC000000117720</t>
  </si>
  <si>
    <t>Mapping work for RL solutions</t>
  </si>
  <si>
    <t>NSC6X</t>
  </si>
  <si>
    <t>Joanne</t>
  </si>
  <si>
    <t>Casey</t>
  </si>
  <si>
    <t>INC000000121660</t>
  </si>
  <si>
    <t>SPC Files for Advisory Board</t>
  </si>
  <si>
    <t>INC000000123242</t>
  </si>
  <si>
    <t>Update to CLARITY PRD Stored Proc</t>
  </si>
  <si>
    <t>INC000000123627</t>
  </si>
  <si>
    <t>Use clarity ICU_DEPT_YN, instead of request for report grouper to identify ICU units</t>
  </si>
  <si>
    <t>Neena</t>
  </si>
  <si>
    <t>Chacko</t>
  </si>
  <si>
    <t>INC000000126782</t>
  </si>
  <si>
    <t>Extract Update- SG2 Legacy &amp; Epic Source Changes needed</t>
  </si>
  <si>
    <t>WDR4F</t>
  </si>
  <si>
    <t>INC000000126834</t>
  </si>
  <si>
    <t>#2630 Store Proc Migration Requests</t>
  </si>
  <si>
    <t>INC000000127276</t>
  </si>
  <si>
    <t>The permissions granted to user 'HSCDOM\HSCSP3532' are insufficient for performing this operation.</t>
  </si>
  <si>
    <t>Sandra</t>
  </si>
  <si>
    <t>Schwaner</t>
  </si>
  <si>
    <t>INC000000127787</t>
  </si>
  <si>
    <t>Need FTP job set up to transfer rpts from Epic server to O drive</t>
  </si>
  <si>
    <t>wdr4f</t>
  </si>
  <si>
    <t>Edward</t>
  </si>
  <si>
    <t>Henderson</t>
  </si>
  <si>
    <t>INC000000128266</t>
  </si>
  <si>
    <t>Cube Update- for Additions to Cube Data</t>
  </si>
  <si>
    <t>Sally</t>
  </si>
  <si>
    <t>Evans</t>
  </si>
  <si>
    <t>INC000000134729</t>
  </si>
  <si>
    <t>Reporting General- DRG data is problematic for some patient accounts in the Data Warehouse.</t>
  </si>
  <si>
    <t>Tom</t>
  </si>
  <si>
    <t>Beck</t>
  </si>
  <si>
    <t>INC000000136405</t>
  </si>
  <si>
    <t>2 Epic Reporting &amp; Dashboards</t>
  </si>
  <si>
    <t>dmo3c</t>
  </si>
  <si>
    <t>Jacqueline</t>
  </si>
  <si>
    <t>Martin</t>
  </si>
  <si>
    <t>INC000000137652</t>
  </si>
  <si>
    <t>Acustream Resubmission - Fix delimiter from comma to pipe</t>
  </si>
  <si>
    <t>Extracts</t>
  </si>
  <si>
    <t>INC000000138103</t>
  </si>
  <si>
    <t>Acustream Fix extract delimiter and resend</t>
  </si>
  <si>
    <t>INC000000146827</t>
  </si>
  <si>
    <t>Mortality Registry ETL failed this morning</t>
  </si>
  <si>
    <t>Bryan</t>
  </si>
  <si>
    <t>Dunn</t>
  </si>
  <si>
    <t>Troubleshooting</t>
  </si>
  <si>
    <t>INC000000148569</t>
  </si>
  <si>
    <t>Network printer is printing reams of paper, print outs from a Batch job</t>
  </si>
  <si>
    <t>Corb</t>
  </si>
  <si>
    <t>Ardrey</t>
  </si>
  <si>
    <t>Printing - Epic</t>
  </si>
  <si>
    <t>Output Formatting</t>
  </si>
  <si>
    <t>INC000000153126</t>
  </si>
  <si>
    <t>Investigate and fix ODS Base load process</t>
  </si>
  <si>
    <t>INC000000153134</t>
  </si>
  <si>
    <t>MDM setup failure</t>
  </si>
  <si>
    <t>INC000000153145</t>
  </si>
  <si>
    <t>Daily_Extract_Fin3_WrkHrs_Staged Setup failure</t>
  </si>
  <si>
    <t>INC000000154074</t>
  </si>
  <si>
    <t>Refresh_EDW_Clarity setup failure</t>
  </si>
  <si>
    <t>INC000000155071</t>
  </si>
  <si>
    <t>Fogbugz Case 53791  HIM Routing Notes</t>
  </si>
  <si>
    <t>INC000000155195</t>
  </si>
  <si>
    <t>TMI RL Daily Specs- TMI Daily Changes - Part 2 - KB #1529 - 10/27/2017</t>
  </si>
  <si>
    <t>INC000000155198</t>
  </si>
  <si>
    <t>(Case 52428) FY18 Sepsis Meds in 1 hr - KB# 1042 - 10/27/2017</t>
  </si>
  <si>
    <t>INC000000157630</t>
  </si>
  <si>
    <t>Would like to have a testing environment for a report</t>
  </si>
  <si>
    <t>kk4sy</t>
  </si>
  <si>
    <t>INC000000158657</t>
  </si>
  <si>
    <t>Migrate Stored Procs/ Re-run Acustream Extract (7/1 - today)</t>
  </si>
  <si>
    <t>INC000000160512</t>
  </si>
  <si>
    <t>Request for New Field in PB Cubes</t>
  </si>
  <si>
    <t>Keith</t>
  </si>
  <si>
    <t>Sohr</t>
  </si>
  <si>
    <t>INC000000162701</t>
  </si>
  <si>
    <t>PB Cubes - Expected Amount</t>
  </si>
  <si>
    <t>INC000000163437</t>
  </si>
  <si>
    <t>SSRS report folder permissions clarity/UPG.</t>
  </si>
  <si>
    <t>Elfrida</t>
  </si>
  <si>
    <t>Tandar</t>
  </si>
  <si>
    <t>INC000000165122</t>
  </si>
  <si>
    <t>Need 9 Updated Stored Procs moved to PRD</t>
  </si>
  <si>
    <t>Rickles</t>
  </si>
  <si>
    <t>INC000000165195</t>
  </si>
  <si>
    <t>Assist in morning ETL failure recovery</t>
  </si>
  <si>
    <t>INC000000165497</t>
  </si>
  <si>
    <t>Denial Cube Modifications</t>
  </si>
  <si>
    <t>INC000000165792</t>
  </si>
  <si>
    <t>Load_Dash_Admits_Tile SSIS package failed in morning ETL</t>
  </si>
  <si>
    <t>INC000000166046</t>
  </si>
  <si>
    <t>Credit Corp sFTP Errors (Epic PB Collection Agency)</t>
  </si>
  <si>
    <t>Madeline</t>
  </si>
  <si>
    <t>Warneke</t>
  </si>
  <si>
    <t>WS_FTP</t>
  </si>
  <si>
    <t>INC000000166152</t>
  </si>
  <si>
    <t>Lack of location-specific data for outpatients in the Data Warehouse</t>
  </si>
  <si>
    <t>Kathryn</t>
  </si>
  <si>
    <t>Reilley</t>
  </si>
  <si>
    <t>INC000000168376</t>
  </si>
  <si>
    <t>Improve Care Now (ICN) data feed</t>
  </si>
  <si>
    <t>INC000000169197</t>
  </si>
  <si>
    <t>ETL Failures morning of 12/01/2017</t>
  </si>
  <si>
    <t>INC000000170271</t>
  </si>
  <si>
    <t>Need 6 stored procedures updated for the ABCO Surgical Profitability Compass Extract</t>
  </si>
  <si>
    <t>INC000000171445</t>
  </si>
  <si>
    <t>Change Scheduled Task time for Epic to TrackCore data extract</t>
  </si>
  <si>
    <t>Trackcore</t>
  </si>
  <si>
    <t>INC000000171687</t>
  </si>
  <si>
    <t>New Epic sFTP import setup with a current server connection: Bull City Financial</t>
  </si>
  <si>
    <t>INC000000172107</t>
  </si>
  <si>
    <t>Need the order_display_name added to the order tables. Currently only have the order_description but</t>
  </si>
  <si>
    <t>O'Malley</t>
  </si>
  <si>
    <t>Server</t>
  </si>
  <si>
    <t>Add/Move/Change</t>
  </si>
  <si>
    <t>INC000000174151</t>
  </si>
  <si>
    <t>INC000000175016</t>
  </si>
  <si>
    <t>Request for new table in DW</t>
  </si>
  <si>
    <t>Ling</t>
  </si>
  <si>
    <t>INC000000176786</t>
  </si>
  <si>
    <t>DW ETL Failures Saturday Dec 16</t>
  </si>
  <si>
    <t>INC000000177061</t>
  </si>
  <si>
    <t>New Epic sFTP export for Glasser and Glasser</t>
  </si>
  <si>
    <t>INC000000177139</t>
  </si>
  <si>
    <t>Text message for extract sFTP failure is unnecessary</t>
  </si>
  <si>
    <t>INC000000177309</t>
  </si>
  <si>
    <t>RCS extract failure</t>
  </si>
  <si>
    <t>INC000000178735</t>
  </si>
  <si>
    <t>REDCap SSIS package fix</t>
  </si>
  <si>
    <t>Fauzia</t>
  </si>
  <si>
    <t>REDCap</t>
  </si>
  <si>
    <t>INC000000191014</t>
  </si>
  <si>
    <t>ETO_PVT Report View Page won't load</t>
  </si>
  <si>
    <t>Matthew</t>
  </si>
  <si>
    <t>Caldwell</t>
  </si>
  <si>
    <t>WWW</t>
  </si>
  <si>
    <t>Intranet</t>
  </si>
  <si>
    <t>INC000000199032</t>
  </si>
  <si>
    <t>Rerun FTP for prod RCS files</t>
  </si>
  <si>
    <t>INC000000199308</t>
  </si>
  <si>
    <t>INC000000207187</t>
  </si>
  <si>
    <t>Need access to database on server</t>
  </si>
  <si>
    <t>INC000000207877</t>
  </si>
  <si>
    <t>Change Scheduled Copy Time for Epic Extract to TrackCore to 2:30 AM</t>
  </si>
  <si>
    <t>INC000000089094</t>
  </si>
  <si>
    <t>Phase 2 Cogito Dashboard Request: Custom Metrics for COO reporting</t>
  </si>
  <si>
    <t>dsd5b</t>
  </si>
  <si>
    <t>Matt</t>
  </si>
  <si>
    <t>Fink</t>
  </si>
  <si>
    <t>INC000000089107</t>
  </si>
  <si>
    <t>Phase 2 Cogito Dashboard Access: CNO access to ADT Capacity planning dashboard</t>
  </si>
  <si>
    <t>INC000000089125</t>
  </si>
  <si>
    <t>Phase 2 Metrics: Financial Metrics Benchmarking is not enabled in PRD</t>
  </si>
  <si>
    <t>INC000000089139</t>
  </si>
  <si>
    <t>Phase 2 PB Clarity: TDL_TRAN and TDL_SUM Clarity Tables are out of Sync</t>
  </si>
  <si>
    <t>INC000000089181</t>
  </si>
  <si>
    <t>Phase 2 O/A Report Request: Criteria modification for daily report</t>
  </si>
  <si>
    <t>sls5yj</t>
  </si>
  <si>
    <t>Christine</t>
  </si>
  <si>
    <t>Moubray</t>
  </si>
  <si>
    <t>INC000000089581</t>
  </si>
  <si>
    <t>Phase 2 Dashboards: Need to assign dashboards to EMP at the user level</t>
  </si>
  <si>
    <t>INC000000089714</t>
  </si>
  <si>
    <t>Phase 2 Cadence/ADT Dashboard Access: Updating access to PAU dashboards</t>
  </si>
  <si>
    <t>INC000000089921</t>
  </si>
  <si>
    <t>Phase 2 Beaker Report Build: Working Drafts not crossing over to AP History Report</t>
  </si>
  <si>
    <t>DET9R</t>
  </si>
  <si>
    <t>Pat</t>
  </si>
  <si>
    <t>Toms</t>
  </si>
  <si>
    <t>INC000000090000</t>
  </si>
  <si>
    <t>Phase 2 HH Template Edit: Typo in the Library Name</t>
  </si>
  <si>
    <t>Laurelyn</t>
  </si>
  <si>
    <t>Pratt</t>
  </si>
  <si>
    <t>Incorrect information</t>
  </si>
  <si>
    <t>INC000000090284</t>
  </si>
  <si>
    <t>Phase 2 Beaker Report Request: Respiratory Virus Report for VDH parameter updates</t>
  </si>
  <si>
    <t>Melinda</t>
  </si>
  <si>
    <t>Poulter</t>
  </si>
  <si>
    <t>INC000000091227</t>
  </si>
  <si>
    <t>Phase 2 Cadence Report Request: Appointments where attending provider is being bypassed</t>
  </si>
  <si>
    <t>jrk5g</t>
  </si>
  <si>
    <t>Brent</t>
  </si>
  <si>
    <t>McGhee</t>
  </si>
  <si>
    <t>INC000000091385</t>
  </si>
  <si>
    <t>Phase 2 HB Report Request: Missing patient information</t>
  </si>
  <si>
    <t>John</t>
  </si>
  <si>
    <t>Kellner</t>
  </si>
  <si>
    <t>INC000000091650</t>
  </si>
  <si>
    <t>Phase 2 Cogito BOE: DAILY batch ECI reports did not run</t>
  </si>
  <si>
    <t>INC000000091752</t>
  </si>
  <si>
    <t>Phase 2 Cogito Queues: RPT updates needed for Set Queue Order</t>
  </si>
  <si>
    <t>INC000000092287</t>
  </si>
  <si>
    <t>Phase 2 Beaker Report Request: Missing daily crystal report CDIFF PCR</t>
  </si>
  <si>
    <t>Order or result not visible</t>
  </si>
  <si>
    <t>INC000000093201</t>
  </si>
  <si>
    <t>Update Capacity Mgmt DB to include all User Roles with access to Radar</t>
  </si>
  <si>
    <t>INC000000093213</t>
  </si>
  <si>
    <t>Provide Capacity Mgmt Dashboard report access</t>
  </si>
  <si>
    <t>Williams</t>
  </si>
  <si>
    <t>INC000000093624</t>
  </si>
  <si>
    <t>Phase 2 O/A Report Request: List of PRCs and all values in the record</t>
  </si>
  <si>
    <t>Genevieve</t>
  </si>
  <si>
    <t>Blair</t>
  </si>
  <si>
    <t>INC000000093628</t>
  </si>
  <si>
    <t>OPTIMIZATION: Report Request- Block List with everything in the record</t>
  </si>
  <si>
    <t>INC000000093631</t>
  </si>
  <si>
    <t>Phase 2 O/A Report Request: Visit Types to Blocks</t>
  </si>
  <si>
    <t>INC000000093636</t>
  </si>
  <si>
    <t>Phase 2 O/A Report Request: Provider to Blocks</t>
  </si>
  <si>
    <t>INC000000093917</t>
  </si>
  <si>
    <t>RTV7Y</t>
  </si>
  <si>
    <t>Scott</t>
  </si>
  <si>
    <t>INC000000095495</t>
  </si>
  <si>
    <t>Capacity Mgmt Dashboard report access for Transport Mgr</t>
  </si>
  <si>
    <t>Jamie</t>
  </si>
  <si>
    <t>Hughes</t>
  </si>
  <si>
    <t>INC000000095661</t>
  </si>
  <si>
    <t>Extract Request- HIM - VA Cares Report needs ICD-10 Dx</t>
  </si>
  <si>
    <t>Paula</t>
  </si>
  <si>
    <t>Hathorn</t>
  </si>
  <si>
    <t>HIM Other</t>
  </si>
  <si>
    <t>INC000000095690</t>
  </si>
  <si>
    <t>Dashboard Email- Set up Operations Dashboard email  for Bill Fulkerson (OPTIMIZATION)</t>
  </si>
  <si>
    <t>Bakich</t>
  </si>
  <si>
    <t>INC000000095824</t>
  </si>
  <si>
    <t>syg2d</t>
  </si>
  <si>
    <t>INC000000095873</t>
  </si>
  <si>
    <t>SYG2D</t>
  </si>
  <si>
    <t>Labish</t>
  </si>
  <si>
    <t>INC000000095975</t>
  </si>
  <si>
    <t>User has questions about an Epic report.</t>
  </si>
  <si>
    <t>Douglas</t>
  </si>
  <si>
    <t>Thaggard</t>
  </si>
  <si>
    <t>INC000000096405</t>
  </si>
  <si>
    <t>User can not export a report to excel it changes the range. Non evasive critical result.</t>
  </si>
  <si>
    <t>Tammy</t>
  </si>
  <si>
    <t>Leconte</t>
  </si>
  <si>
    <t>INC000000096443</t>
  </si>
  <si>
    <t>Remove Open Visits from the Visits not Linked to Visit Set Report</t>
  </si>
  <si>
    <t>Tobi</t>
  </si>
  <si>
    <t>Holloway</t>
  </si>
  <si>
    <t>INC000000096446</t>
  </si>
  <si>
    <t>EMP Template Updates to Reporting &amp; Reporting Workbench ECLs Requested</t>
  </si>
  <si>
    <t>INC000000097171</t>
  </si>
  <si>
    <t>Create dashboard component for TAT KPIs</t>
  </si>
  <si>
    <t>INC000000097236</t>
  </si>
  <si>
    <t>INC000000097292</t>
  </si>
  <si>
    <t>Pudhorodsky</t>
  </si>
  <si>
    <t>INC000000097849</t>
  </si>
  <si>
    <t>Update EMP Radar ECLs in POC &amp; TST</t>
  </si>
  <si>
    <t>INC000000097909</t>
  </si>
  <si>
    <t>Need access to Capacity Mgmt reports</t>
  </si>
  <si>
    <t>INC000000097912</t>
  </si>
  <si>
    <t>need access to bed planning dashboard</t>
  </si>
  <si>
    <t>INC000000097919</t>
  </si>
  <si>
    <t>Dashboard name updates for Lab and other P2 apps</t>
  </si>
  <si>
    <t>INC000000098217</t>
  </si>
  <si>
    <t>Chilmaid</t>
  </si>
  <si>
    <t>INC000000098252</t>
  </si>
  <si>
    <t>Dashboard Security- EVS dashboard issue</t>
  </si>
  <si>
    <t>INC000000098433</t>
  </si>
  <si>
    <t>Phase 2 O/A Report Security: help with export file from epic</t>
  </si>
  <si>
    <t>Pennock</t>
  </si>
  <si>
    <t>INC000000098503</t>
  </si>
  <si>
    <t>HIM - Need the report "Account Worklog Completed Today (Coder View)" made public</t>
  </si>
  <si>
    <t>Monique</t>
  </si>
  <si>
    <t>INC000000098708</t>
  </si>
  <si>
    <t>REPORTING: metrics not populating</t>
  </si>
  <si>
    <t>INC000000098752</t>
  </si>
  <si>
    <t>Dashboard Security- Michael Chilmaid for bed planning reporting</t>
  </si>
  <si>
    <t>Epic Prelude</t>
  </si>
  <si>
    <t>INC000000098854</t>
  </si>
  <si>
    <t>Reporting Workbench &amp; Radar ECL Cleanup in POC, TST, and PRD</t>
  </si>
  <si>
    <t>INC000000099188</t>
  </si>
  <si>
    <t>Can you help me get access to these dashboards?  I also need HB coding and Access-ADT dashboards.\</t>
  </si>
  <si>
    <t>Mark</t>
  </si>
  <si>
    <t>Pulczinski</t>
  </si>
  <si>
    <t>INC000000099874</t>
  </si>
  <si>
    <t>Phase 2 HB Report Access: Update UVA TEMPLATE HB T1088002 to include these report groups</t>
  </si>
  <si>
    <t>INC000000099955</t>
  </si>
  <si>
    <t>Extract Update- Press Ganey extract criteria updates/corrections</t>
  </si>
  <si>
    <t>gha4r</t>
  </si>
  <si>
    <t>INC000000101142</t>
  </si>
  <si>
    <t>Dashboard Security- DASHBOARD/REPORTING Radar Dashboard Access</t>
  </si>
  <si>
    <t>Leisa</t>
  </si>
  <si>
    <t>Gonnella</t>
  </si>
  <si>
    <t>INC000000101199</t>
  </si>
  <si>
    <t>INC000000101298</t>
  </si>
  <si>
    <t>access to capacity management metrics</t>
  </si>
  <si>
    <t>Daniels</t>
  </si>
  <si>
    <t>INC000000101351</t>
  </si>
  <si>
    <t>INC000000101617</t>
  </si>
  <si>
    <t>Extract Testing- HHCAPHS submissions</t>
  </si>
  <si>
    <t>Harris</t>
  </si>
  <si>
    <t>Home Health Issue</t>
  </si>
  <si>
    <t>INC000000102432</t>
  </si>
  <si>
    <t>Dashboard Security- OR Manager dashboard access</t>
  </si>
  <si>
    <t>INC000000102484</t>
  </si>
  <si>
    <t>General Problem Investigation</t>
  </si>
  <si>
    <t>Dominic</t>
  </si>
  <si>
    <t>Paris</t>
  </si>
  <si>
    <t>Billing Issue</t>
  </si>
  <si>
    <t>INC000000103023</t>
  </si>
  <si>
    <t>Report Request- needs help running some teletracking reports within Epic</t>
  </si>
  <si>
    <t>GHA4R</t>
  </si>
  <si>
    <t>Batt</t>
  </si>
  <si>
    <t>INC000000103098</t>
  </si>
  <si>
    <t>Coded Accounts reports for Mark P.</t>
  </si>
  <si>
    <t>INC000000103574</t>
  </si>
  <si>
    <t>Report Request- Needed for HH Coding Productivity</t>
  </si>
  <si>
    <t>INC000000103678</t>
  </si>
  <si>
    <t>Scheduling DM modifications</t>
  </si>
  <si>
    <t>ayb6u</t>
  </si>
  <si>
    <t>INC000000103682</t>
  </si>
  <si>
    <t>Megginson</t>
  </si>
  <si>
    <t>INC000000103908</t>
  </si>
  <si>
    <t>add WQ 3230 PAU Bedded Plastic Surgery to the PAU Dasboard</t>
  </si>
  <si>
    <t>Chad</t>
  </si>
  <si>
    <t>O'Brien</t>
  </si>
  <si>
    <t>Cadence Other</t>
  </si>
  <si>
    <t>INC000000104039</t>
  </si>
  <si>
    <t>Unable to access Epic cubes</t>
  </si>
  <si>
    <t>Pamela</t>
  </si>
  <si>
    <t>Sclater</t>
  </si>
  <si>
    <t>INC000000105047</t>
  </si>
  <si>
    <t>Webi Universe Update -  Aging Date error, Aging Date param, Aging Month Abbr</t>
  </si>
  <si>
    <t>INC000000105463</t>
  </si>
  <si>
    <t>Dashboard Security - POD manager view for more users.</t>
  </si>
  <si>
    <t>Christina</t>
  </si>
  <si>
    <t>Knicely</t>
  </si>
  <si>
    <t>INC000000105870</t>
  </si>
  <si>
    <t>Cash Drawer Recon report</t>
  </si>
  <si>
    <t>INC000000105950</t>
  </si>
  <si>
    <t>Data Clean up- Pod Dashboards</t>
  </si>
  <si>
    <t>Bailey</t>
  </si>
  <si>
    <t>INC000000105992</t>
  </si>
  <si>
    <t>Report Security- Anesthesiologist</t>
  </si>
  <si>
    <t>Bethany</t>
  </si>
  <si>
    <t>Sarosiek</t>
  </si>
  <si>
    <t>Cannot find or perform procedure</t>
  </si>
  <si>
    <t>INC000000106171</t>
  </si>
  <si>
    <t>Inpatient Admits &amp; Discharges SSRS Report Parameter update</t>
  </si>
  <si>
    <t>INC000000106337</t>
  </si>
  <si>
    <t>Dashboard Security</t>
  </si>
  <si>
    <t>INC000000106338</t>
  </si>
  <si>
    <t>Claire</t>
  </si>
  <si>
    <t>O'Donnell</t>
  </si>
  <si>
    <t>INC000000106691</t>
  </si>
  <si>
    <t>Dashboard Security- Add Dashboard access</t>
  </si>
  <si>
    <t>Fredrick</t>
  </si>
  <si>
    <t>Rollins</t>
  </si>
  <si>
    <t>INC000000107771</t>
  </si>
  <si>
    <t>Report Security- User needs access to safe private export with share</t>
  </si>
  <si>
    <t>Lauren</t>
  </si>
  <si>
    <t>Hinds</t>
  </si>
  <si>
    <t>INC000000107802</t>
  </si>
  <si>
    <t>Dashboard Security- Please grant access to HB dashboards to PAU Supervisor template</t>
  </si>
  <si>
    <t>Julie Lyn</t>
  </si>
  <si>
    <t>Keseday</t>
  </si>
  <si>
    <t>INC000000107859</t>
  </si>
  <si>
    <t>Report Request- Mileage Report</t>
  </si>
  <si>
    <t>rtv7y</t>
  </si>
  <si>
    <t>INC000000108544</t>
  </si>
  <si>
    <t>Data Clean up- FPL /Medicaid wo coverage</t>
  </si>
  <si>
    <t>Bret</t>
  </si>
  <si>
    <t>Stearns</t>
  </si>
  <si>
    <t>INC000000108550</t>
  </si>
  <si>
    <t>Report Request- HARS with Effective FPL and expired CVG Verification</t>
  </si>
  <si>
    <t>INC000000108560</t>
  </si>
  <si>
    <t>Report Request- Data Clean Up - SVC &amp; Claims</t>
  </si>
  <si>
    <t>Shifflett</t>
  </si>
  <si>
    <t>INC000000108883</t>
  </si>
  <si>
    <t>Becker</t>
  </si>
  <si>
    <t>INC000000109167</t>
  </si>
  <si>
    <t>Dashboard Security- Rad Mgr DB access</t>
  </si>
  <si>
    <t>Tracey</t>
  </si>
  <si>
    <t>Justus</t>
  </si>
  <si>
    <t>INC000000109708</t>
  </si>
  <si>
    <t>Report Request- User needs Epic to generate lab reference values report</t>
  </si>
  <si>
    <t>Mary</t>
  </si>
  <si>
    <t>Marshall</t>
  </si>
  <si>
    <t>INC000000109897</t>
  </si>
  <si>
    <t>Report Fix- Home Health All Contacts Report (OPTIMIZATION)</t>
  </si>
  <si>
    <t>INC000000110118</t>
  </si>
  <si>
    <t>Report Fix- Paraffin embedded molecular tests</t>
  </si>
  <si>
    <t>Ju</t>
  </si>
  <si>
    <t>INC000000110121</t>
  </si>
  <si>
    <t>Report Fix- Visit Type to Provider and Department Report</t>
  </si>
  <si>
    <t>Amaris</t>
  </si>
  <si>
    <t>INC000000110135</t>
  </si>
  <si>
    <t>Report Request- Copay Collection %</t>
  </si>
  <si>
    <t>Barbara</t>
  </si>
  <si>
    <t>Petitt</t>
  </si>
  <si>
    <t>INC000000110850</t>
  </si>
  <si>
    <t>Dashboard Security- Add userrole to Cadence POD Manager Dashboard</t>
  </si>
  <si>
    <t>Collin</t>
  </si>
  <si>
    <t>Murray</t>
  </si>
  <si>
    <t>INC000000110864</t>
  </si>
  <si>
    <t>Pod - Surgery - Update POD Manager template with Report Groups: OR Management, PB Charge Capture</t>
  </si>
  <si>
    <t>Janet</t>
  </si>
  <si>
    <t>Heinzmann</t>
  </si>
  <si>
    <t>INC000000110917</t>
  </si>
  <si>
    <t>Report Request- Pediatric Expected Cases &amp; Admissions for Tomorrow</t>
  </si>
  <si>
    <t>Linda</t>
  </si>
  <si>
    <t>INC000000111065</t>
  </si>
  <si>
    <t>Report Request- CPT report</t>
  </si>
  <si>
    <t>Deanna</t>
  </si>
  <si>
    <t>Chyn</t>
  </si>
  <si>
    <t>INC000000111301</t>
  </si>
  <si>
    <t>Report Request- GYN cases with specific columns</t>
  </si>
  <si>
    <t>Olivia</t>
  </si>
  <si>
    <t>Moskowitz</t>
  </si>
  <si>
    <t>INC000000111933</t>
  </si>
  <si>
    <t>Dashboard Security- OR Manager &amp; Metrics DBs</t>
  </si>
  <si>
    <t>INC000000111973</t>
  </si>
  <si>
    <t>Report Request- for a list of all patients under Provider Sandra Johnson, she's leaving the clinic</t>
  </si>
  <si>
    <t>Ambulatory Issue</t>
  </si>
  <si>
    <t>INC000000112075</t>
  </si>
  <si>
    <t>Report Request- Preauth for surg cases</t>
  </si>
  <si>
    <t>Zhaohui</t>
  </si>
  <si>
    <t>Sun</t>
  </si>
  <si>
    <t>INC000000112317</t>
  </si>
  <si>
    <t>Report Fix- Dept Accessibility Report</t>
  </si>
  <si>
    <t>Frey</t>
  </si>
  <si>
    <t>INC000000112339</t>
  </si>
  <si>
    <t>Dashboard Security- Request access</t>
  </si>
  <si>
    <t>Virginia</t>
  </si>
  <si>
    <t>INC000000112766</t>
  </si>
  <si>
    <t>Report Security- Add Lab reports access for QPI</t>
  </si>
  <si>
    <t>Tony</t>
  </si>
  <si>
    <t>Jordan</t>
  </si>
  <si>
    <t>INC000000113294</t>
  </si>
  <si>
    <t>Report Request- User has questions about searching for patient's by address in Epic.</t>
  </si>
  <si>
    <t>Adrienne</t>
  </si>
  <si>
    <t>Stimson</t>
  </si>
  <si>
    <t>INC000000114321</t>
  </si>
  <si>
    <t>Report Fix- dashboard not showing patient list to run monthly reports. Regular Epic</t>
  </si>
  <si>
    <t>INC000000114821</t>
  </si>
  <si>
    <t>Report Requests- Orange Pediatrics</t>
  </si>
  <si>
    <t>Martha</t>
  </si>
  <si>
    <t>Hellems</t>
  </si>
  <si>
    <t>INC000000115229</t>
  </si>
  <si>
    <t>Report Request- Home health aide supervisory visits needed</t>
  </si>
  <si>
    <t>Lorie</t>
  </si>
  <si>
    <t>Koch</t>
  </si>
  <si>
    <t>INC000000115494</t>
  </si>
  <si>
    <t>Report Request- user needs access to a report that gives monthly admissions and discharges</t>
  </si>
  <si>
    <t>Gloria</t>
  </si>
  <si>
    <t>Johnson</t>
  </si>
  <si>
    <t>INC000000115637</t>
  </si>
  <si>
    <t>I need to fax Medicaid a list of patients inhouse with New Report Medicaid or Medicaid replacements.</t>
  </si>
  <si>
    <t>Cheryl</t>
  </si>
  <si>
    <t>Horn</t>
  </si>
  <si>
    <t>INC000000115641</t>
  </si>
  <si>
    <t>Report Request- Review cost outlier (OPTIMIZATION)</t>
  </si>
  <si>
    <t>Annterese</t>
  </si>
  <si>
    <t>Mozden Throop</t>
  </si>
  <si>
    <t>INC000000115929</t>
  </si>
  <si>
    <t>INC000000115971</t>
  </si>
  <si>
    <t>Extract Testing- Epic/Advisory Board data validation</t>
  </si>
  <si>
    <t>Morris</t>
  </si>
  <si>
    <t>INC000000116287</t>
  </si>
  <si>
    <t>Report Request- late charge reports</t>
  </si>
  <si>
    <t>INC000000117255</t>
  </si>
  <si>
    <t>Report Request- Cash Drawer audit report</t>
  </si>
  <si>
    <t>INC000000117287</t>
  </si>
  <si>
    <t>Report Request- AGED_CHG_REVIEW_BY_FLEXIBLE_GROUP</t>
  </si>
  <si>
    <t>Brigitte</t>
  </si>
  <si>
    <t>Mehl</t>
  </si>
  <si>
    <t>INC000000118024</t>
  </si>
  <si>
    <t>Report Security- PB Report Access</t>
  </si>
  <si>
    <t>INC000000118066</t>
  </si>
  <si>
    <t>INC000000118111</t>
  </si>
  <si>
    <t>Report Request- Anes Outcome Export Utility</t>
  </si>
  <si>
    <t>INC000000118114</t>
  </si>
  <si>
    <t>Report Request- Anes Outcome Export Utility w/ FSR</t>
  </si>
  <si>
    <t>INC000000118118</t>
  </si>
  <si>
    <t>Report Request- Anes Outcome Export Utility w/ Anes Events</t>
  </si>
  <si>
    <t>INC000000118123</t>
  </si>
  <si>
    <t>Report Request- Anesthesia FSR</t>
  </si>
  <si>
    <t>INC000000118127</t>
  </si>
  <si>
    <t>Report Request- Anesthesia Events</t>
  </si>
  <si>
    <t>INC000000118193</t>
  </si>
  <si>
    <t>Report Request- Locating reminder calls report</t>
  </si>
  <si>
    <t>Geary</t>
  </si>
  <si>
    <t>Coles</t>
  </si>
  <si>
    <t>INC000000118459</t>
  </si>
  <si>
    <t>Report Security- Update all Project team templates to see all Dashboards</t>
  </si>
  <si>
    <t>INC000000118790</t>
  </si>
  <si>
    <t>INC000000118797</t>
  </si>
  <si>
    <t>Report Request- Open Anesthesia Encounters</t>
  </si>
  <si>
    <t>INC000000118956</t>
  </si>
  <si>
    <t>Dashboard Fix- PAU</t>
  </si>
  <si>
    <t>INC000000119150</t>
  </si>
  <si>
    <t>Report Request- would like a report if possible to show % of patients that fit a specific demographc</t>
  </si>
  <si>
    <t>INC000000119945</t>
  </si>
  <si>
    <t>Report Fix- HealthSouth billing Report ? missing records</t>
  </si>
  <si>
    <t>James</t>
  </si>
  <si>
    <t>Myers</t>
  </si>
  <si>
    <t>INC000000120029</t>
  </si>
  <si>
    <t>General Reporting Question- Workflow Productivity report</t>
  </si>
  <si>
    <t>Brown</t>
  </si>
  <si>
    <t>INC000000120031</t>
  </si>
  <si>
    <t>Report Fix-  Clinic Bypassed registration report</t>
  </si>
  <si>
    <t>INC000000120126</t>
  </si>
  <si>
    <t>Extract Fix- Health foundation missing Census Date</t>
  </si>
  <si>
    <t>Joby</t>
  </si>
  <si>
    <t>Giacalone</t>
  </si>
  <si>
    <t>INC000000120129</t>
  </si>
  <si>
    <t>Extract Fix- StrataJazz Encounter query update</t>
  </si>
  <si>
    <t>INC000000120337</t>
  </si>
  <si>
    <t>Report Request- Pharmacy CPT Modifer / Transaction data</t>
  </si>
  <si>
    <t>Boyers</t>
  </si>
  <si>
    <t>INC000000120559</t>
  </si>
  <si>
    <t>Dashboard is down since 9:00 a.m.; user cannot run report</t>
  </si>
  <si>
    <t>Beaker Other</t>
  </si>
  <si>
    <t>INC000000121167</t>
  </si>
  <si>
    <t>Report Fix- having a issue running a Clarity report.</t>
  </si>
  <si>
    <t>Edenfield</t>
  </si>
  <si>
    <t>INC000000121283</t>
  </si>
  <si>
    <t>Report Request- iDialer report</t>
  </si>
  <si>
    <t>INC000000121286</t>
  </si>
  <si>
    <t>Extract Request- Interpreters Extract</t>
  </si>
  <si>
    <t>INC000000121336</t>
  </si>
  <si>
    <t>Report Update- NHSN_Census_Data_Gathering_____Admits_and_PtDays_by_Floor_Units.xlsm</t>
  </si>
  <si>
    <t>Warren</t>
  </si>
  <si>
    <t>Nicholson</t>
  </si>
  <si>
    <t>INC000000121870</t>
  </si>
  <si>
    <t>Report Request- Second Visit report</t>
  </si>
  <si>
    <t>Sheffield</t>
  </si>
  <si>
    <t>INC000000122239</t>
  </si>
  <si>
    <t>Report Request- Inbasket functionality</t>
  </si>
  <si>
    <t>INC000000122634</t>
  </si>
  <si>
    <t>Report Fix- Approved Refund Report</t>
  </si>
  <si>
    <t>Betsy</t>
  </si>
  <si>
    <t>Kirby</t>
  </si>
  <si>
    <t>INC000000122912</t>
  </si>
  <si>
    <t>Webi Universe Update -  Aging Date param</t>
  </si>
  <si>
    <t>INC000000123180</t>
  </si>
  <si>
    <t>INC000000123448</t>
  </si>
  <si>
    <t>Customer having issues saving file in Epic - see work detail</t>
  </si>
  <si>
    <t>INC000000123826</t>
  </si>
  <si>
    <t>Reporting General Inquiry- Receives an email from prev system; needs to have distribution stopped</t>
  </si>
  <si>
    <t>Fay</t>
  </si>
  <si>
    <t>Shipp</t>
  </si>
  <si>
    <t>INC000000123944</t>
  </si>
  <si>
    <t>Report Request- UMA patients arrive late</t>
  </si>
  <si>
    <t>INC000000123953</t>
  </si>
  <si>
    <t>Report Fix- Copay Collections for Prior 3 Months RCA - Monthly UVA</t>
  </si>
  <si>
    <t>INC000000123979</t>
  </si>
  <si>
    <t>Report Request- Patient List for M Lippin</t>
  </si>
  <si>
    <t>INC000000124530</t>
  </si>
  <si>
    <t>POD-Cancer- access request to both second visit report for all cancer center core staff/coordinators</t>
  </si>
  <si>
    <t>INC000000124623</t>
  </si>
  <si>
    <t>Report Fix- transfer from O drive , CSN is coming in as a generic number</t>
  </si>
  <si>
    <t>White</t>
  </si>
  <si>
    <t>Resolute PB Other</t>
  </si>
  <si>
    <t>INC000000124703</t>
  </si>
  <si>
    <t>Report Request- For an audit and under locations, no Emergency Room</t>
  </si>
  <si>
    <t>Bard</t>
  </si>
  <si>
    <t>INC000000124715</t>
  </si>
  <si>
    <t>Report Request- AP Working Draft</t>
  </si>
  <si>
    <t>INC000000124735</t>
  </si>
  <si>
    <t>Report Security- I have attached the required list.  SEE WORK DETAIL.</t>
  </si>
  <si>
    <t>INC000000125371</t>
  </si>
  <si>
    <t>Report Fix- PBB Report Update</t>
  </si>
  <si>
    <t>INC000000125414</t>
  </si>
  <si>
    <t>Report Request - WQ 272 report</t>
  </si>
  <si>
    <t>INC000000125738</t>
  </si>
  <si>
    <t>Report Update- Wants Fazzi info added to coding productivity report</t>
  </si>
  <si>
    <t>INC000000125937</t>
  </si>
  <si>
    <t>1 - Dashboard Update- PAU Report and Dashboard Updates</t>
  </si>
  <si>
    <t>la5up</t>
  </si>
  <si>
    <t>INC000000126003</t>
  </si>
  <si>
    <t>Extract Update- Interpreters</t>
  </si>
  <si>
    <t>INC000000126778</t>
  </si>
  <si>
    <t>Reporting General  Assistance- Cadence report review</t>
  </si>
  <si>
    <t>INC000000127324</t>
  </si>
  <si>
    <t>Report Request- Default denial record</t>
  </si>
  <si>
    <t>Dias</t>
  </si>
  <si>
    <t>INC000000127649</t>
  </si>
  <si>
    <t>Report Request- report of an employees log in times to Epic.</t>
  </si>
  <si>
    <t>Bonefonte</t>
  </si>
  <si>
    <t>INC000000127687</t>
  </si>
  <si>
    <t xml:space="preserve">2Epic Submission - Billing – Hospital </t>
  </si>
  <si>
    <t>Sarah</t>
  </si>
  <si>
    <t>Souder</t>
  </si>
  <si>
    <t>INC000000127706</t>
  </si>
  <si>
    <t>Report Update- two locations are missing for POCT- Rapid strips test Audit</t>
  </si>
  <si>
    <t>Denise</t>
  </si>
  <si>
    <t>Eavers</t>
  </si>
  <si>
    <t>INC000000127938</t>
  </si>
  <si>
    <t>Report Fix- Alternative way to obtain path reslts</t>
  </si>
  <si>
    <t>INC000000128835</t>
  </si>
  <si>
    <t>Report Request- Report needed for Surgeon/Service Volume</t>
  </si>
  <si>
    <t>INC000000128838</t>
  </si>
  <si>
    <t>Report Request- For several research projects</t>
  </si>
  <si>
    <t>INC000000128839</t>
  </si>
  <si>
    <t>Amir? Report Request- Post-op Pain Scores recorded in PACU only</t>
  </si>
  <si>
    <t>INC000000128840</t>
  </si>
  <si>
    <t>Amir? Report Request- Post-op nausea/vomiting events recorded in PACU</t>
  </si>
  <si>
    <t>INC000000128842</t>
  </si>
  <si>
    <t>Amir? Report Request- NMB/TOF (Neuromuscular Blockade Test),</t>
  </si>
  <si>
    <t>INC000000128843</t>
  </si>
  <si>
    <t>Amir? Report Request- Cardiopulmonary-Bypass Start and Stop Events,</t>
  </si>
  <si>
    <t>INC000000128845</t>
  </si>
  <si>
    <t>Amir? Report Request- Antibiotic type and administration time compared to Case Start time</t>
  </si>
  <si>
    <t>INC000000128846</t>
  </si>
  <si>
    <t>Amir? Report Request- Airway / Intubation difficulty and number of attempts</t>
  </si>
  <si>
    <t>INC000000128847</t>
  </si>
  <si>
    <t>Amir? Report Request- Extubation time &amp; location (OR, PACU, ICU, floor, etc.)</t>
  </si>
  <si>
    <t>INC000000128848</t>
  </si>
  <si>
    <t>Amir? Report Request- BP (Mean Arterial and/or NiBP) raw values/timestamps, and summary</t>
  </si>
  <si>
    <t>INC000000128849</t>
  </si>
  <si>
    <t>Amir? Report Request- Post-op AKI indicators (labs) compared to intra-op MAPs</t>
  </si>
  <si>
    <t>INC000000128850</t>
  </si>
  <si>
    <t>Amir? Report Request- Heart Rate report similar to BP report</t>
  </si>
  <si>
    <t>INC000000128851</t>
  </si>
  <si>
    <t>Amir? Report Request- Intra-op patient temperatures</t>
  </si>
  <si>
    <t>INC000000128853</t>
  </si>
  <si>
    <t>Amir? Report Request- Monthly Report to count/list cases multiple ways</t>
  </si>
  <si>
    <t>INC000000128854</t>
  </si>
  <si>
    <t>Amir? Report Request- Weekly Report on Anesthesia Type, Epidural, Nerve Blocks/laterality by case lo</t>
  </si>
  <si>
    <t>INC000000128855</t>
  </si>
  <si>
    <t>General Reporting Help- Locating/mapping/linking data elements that are flowing to the DW</t>
  </si>
  <si>
    <t>INC000000128856</t>
  </si>
  <si>
    <t>General Reporting Help- Help troubleshoot and bring online the OR Case ‘remediation’ tables in Data</t>
  </si>
  <si>
    <t>INC000000129128</t>
  </si>
  <si>
    <t>Report Update- Dialysis start date not pulling into reporting workbench report for single patient.</t>
  </si>
  <si>
    <t>Cody</t>
  </si>
  <si>
    <t>Lester</t>
  </si>
  <si>
    <t>INC000000129340</t>
  </si>
  <si>
    <t>Tiffany</t>
  </si>
  <si>
    <t>Hunter</t>
  </si>
  <si>
    <t>INC000000129618</t>
  </si>
  <si>
    <t>Report Request- Clarity report to show how many appts.reg that have no physical address, only a temp</t>
  </si>
  <si>
    <t>Letetia</t>
  </si>
  <si>
    <t>Matula</t>
  </si>
  <si>
    <t>INC000000130422</t>
  </si>
  <si>
    <t>Report Update- User not receiving reports from Epic.</t>
  </si>
  <si>
    <t>Tyree</t>
  </si>
  <si>
    <t>INC000000130705</t>
  </si>
  <si>
    <t>Report Update- Changes to ADT inhouse Patients with Medicaid report</t>
  </si>
  <si>
    <t>INC000000131191</t>
  </si>
  <si>
    <t>Reporting General Assistance- Queue Performance</t>
  </si>
  <si>
    <t>Andrew</t>
  </si>
  <si>
    <t>Rutter</t>
  </si>
  <si>
    <t>INC000000131372</t>
  </si>
  <si>
    <t>Report Update- TCH Preliminary DRG Report</t>
  </si>
  <si>
    <t>Monica</t>
  </si>
  <si>
    <t>INC000000131384</t>
  </si>
  <si>
    <t>Report Request-  report on appointment</t>
  </si>
  <si>
    <t>Karen</t>
  </si>
  <si>
    <t>Measells</t>
  </si>
  <si>
    <t>Epic Cupid</t>
  </si>
  <si>
    <t>INC000000131773</t>
  </si>
  <si>
    <t>Report Request- We need to reconcile our charges (PB &amp;HB) between Mosaiq and Epic</t>
  </si>
  <si>
    <t>Margrey</t>
  </si>
  <si>
    <t>INC000000131923</t>
  </si>
  <si>
    <t>Report Security - Update access</t>
  </si>
  <si>
    <t>Cecile</t>
  </si>
  <si>
    <t>Favreau</t>
  </si>
  <si>
    <t>INC000000133315</t>
  </si>
  <si>
    <t>Reporting General Question- Unmapped GL keys</t>
  </si>
  <si>
    <t>Yash</t>
  </si>
  <si>
    <t>Agrawal</t>
  </si>
  <si>
    <t>INC000000133327</t>
  </si>
  <si>
    <t>3 - RAPTR HH Report Request- Case Manager - Weekly Summary Report</t>
  </si>
  <si>
    <t>INC000000133384</t>
  </si>
  <si>
    <t>Reporting General Question- Bad Debt &amp; Indigent Care</t>
  </si>
  <si>
    <t>INC000000133570</t>
  </si>
  <si>
    <t>Report Update - Bypassed Warnings reports</t>
  </si>
  <si>
    <t>INC000000133599</t>
  </si>
  <si>
    <t>Report Request- patients seen by a provider w General PCP, Attending PCP and Insurance PCP</t>
  </si>
  <si>
    <t>INC000000133966</t>
  </si>
  <si>
    <t>Extract Update- Press Ganey: departments not extracted in non-survey designator file</t>
  </si>
  <si>
    <t>Margaret</t>
  </si>
  <si>
    <t>Broadhurst</t>
  </si>
  <si>
    <t>INC000000134409</t>
  </si>
  <si>
    <t>Report Update- HH UOS Report</t>
  </si>
  <si>
    <t>INC000000134424</t>
  </si>
  <si>
    <t>Report Request- Detailed Tx Reports needed</t>
  </si>
  <si>
    <t>Hurley</t>
  </si>
  <si>
    <t>INC000000134750</t>
  </si>
  <si>
    <t>Report Security- Cathy Shifflett</t>
  </si>
  <si>
    <t>Cathy</t>
  </si>
  <si>
    <t>INC000000135235</t>
  </si>
  <si>
    <t>Report Request- Duplicate patients by user and departments</t>
  </si>
  <si>
    <t>Epic Identity</t>
  </si>
  <si>
    <t>INC000000135296</t>
  </si>
  <si>
    <t>Report Request- 5 Late cancellation rate &lt; 48 hours (SSRS)</t>
  </si>
  <si>
    <t>INC000000135297</t>
  </si>
  <si>
    <t>Report Request- 3 3rd next available appointment (SSRS)</t>
  </si>
  <si>
    <t>INC000000135298</t>
  </si>
  <si>
    <t>Report Request- 4 Cycle Time (SSRS)</t>
  </si>
  <si>
    <t>INC000000135299</t>
  </si>
  <si>
    <t>Report Request- 2 No Show Rate (SSRS)</t>
  </si>
  <si>
    <t>INC000000135351</t>
  </si>
  <si>
    <t>Reporting &amp; Dashboards</t>
  </si>
  <si>
    <t>Harlow</t>
  </si>
  <si>
    <t>INC000000135353</t>
  </si>
  <si>
    <t>2Epic Submission</t>
  </si>
  <si>
    <t>INC000000135354</t>
  </si>
  <si>
    <t>2 EpicReporting &amp; Dashboards</t>
  </si>
  <si>
    <t>INC000000135356</t>
  </si>
  <si>
    <t>INC000000135401</t>
  </si>
  <si>
    <t>Report Request- 6 Expected volume (based on scheduling template) (SSRS)</t>
  </si>
  <si>
    <t>INC000000135505</t>
  </si>
  <si>
    <t>Report Update- Add Svc Date column</t>
  </si>
  <si>
    <t>INC000000135507</t>
  </si>
  <si>
    <t>Report Request-Infusion Report - HARs with encounters in Infusion Depts with no Infusion CPT charge</t>
  </si>
  <si>
    <t>INC000000135630</t>
  </si>
  <si>
    <t>Report Update- ECCC Second Visit Report criteria</t>
  </si>
  <si>
    <t>INC000000135722</t>
  </si>
  <si>
    <t>Report Request: List of  patient name and address for UVWC Urology</t>
  </si>
  <si>
    <t>INC000000136410</t>
  </si>
  <si>
    <t>INC000000136932</t>
  </si>
  <si>
    <t>Reporting General- Need a way to identify patients who want to Opt out of Surveys</t>
  </si>
  <si>
    <t>INC000000136943</t>
  </si>
  <si>
    <t>Report Request- Home Health All Contacts Report</t>
  </si>
  <si>
    <t>INC000000137379</t>
  </si>
  <si>
    <t>New Report Request: for a list of user IDs for pods/hubs</t>
  </si>
  <si>
    <t>INC000000137525</t>
  </si>
  <si>
    <t>Reporting Security- access to Cubes
Reporting Security training and access</t>
  </si>
  <si>
    <t>INC000000137594</t>
  </si>
  <si>
    <t>Report Request-  We are requesting a scheduling report for all UVA Pods.</t>
  </si>
  <si>
    <t>Grace</t>
  </si>
  <si>
    <t>Bernier</t>
  </si>
  <si>
    <t>INC000000137684</t>
  </si>
  <si>
    <t>5 - Report modification- TCH Stat Reort</t>
  </si>
  <si>
    <t>INC000000137929</t>
  </si>
  <si>
    <t>Report Request: Outpatient surgery cases for Department 'UVHE OR' for Press Ganey</t>
  </si>
  <si>
    <t>INC000000138131</t>
  </si>
  <si>
    <t>Report Request- Days to RAP Payment</t>
  </si>
  <si>
    <t>INC000000138231</t>
  </si>
  <si>
    <t>Report Update- troubleshoot: multiple doctor names in Inpatient Comment Raw data file</t>
  </si>
  <si>
    <t>Andrea</t>
  </si>
  <si>
    <t>Burton</t>
  </si>
  <si>
    <t>INC000000138617</t>
  </si>
  <si>
    <t>3 - Report Request-  need data beginning July 1, 2016 through June 30, 2016 from A2K3</t>
  </si>
  <si>
    <t>tmb4f</t>
  </si>
  <si>
    <t>Constance</t>
  </si>
  <si>
    <t>Critzer</t>
  </si>
  <si>
    <t>INC000000138899</t>
  </si>
  <si>
    <t>Report Request- list of users who have a cash drawer but aren’t collecting any money.</t>
  </si>
  <si>
    <t>INC000000139028</t>
  </si>
  <si>
    <t>Report Request- HH Mileage Audit Detail</t>
  </si>
  <si>
    <t>INC000000139032</t>
  </si>
  <si>
    <t>Report Request- Kant Lin patients scheduled</t>
  </si>
  <si>
    <t>INC000000139035</t>
  </si>
  <si>
    <t>Access to the Plastic Surgery Case Schedule UVA repor</t>
  </si>
  <si>
    <t>INC000000139746</t>
  </si>
  <si>
    <t>Report Request- Copay Collection report</t>
  </si>
  <si>
    <t>INC000000139928</t>
  </si>
  <si>
    <t>Reporting General- Discontinue "lab sterility" report</t>
  </si>
  <si>
    <t>Kimberly</t>
  </si>
  <si>
    <t>Custer</t>
  </si>
  <si>
    <t>INC000000140097</t>
  </si>
  <si>
    <t>General Questions- 3rd Available Appt report</t>
  </si>
  <si>
    <t>Amy</t>
  </si>
  <si>
    <t>Isakson</t>
  </si>
  <si>
    <t>INC000000140100</t>
  </si>
  <si>
    <t>Making a report available via dashboard or automatically faxed to designated employees</t>
  </si>
  <si>
    <t>INC000000140146</t>
  </si>
  <si>
    <t>Report Fix- IDS Pharmacy Study patients today.</t>
  </si>
  <si>
    <t>Jovan</t>
  </si>
  <si>
    <t>INC000000140189</t>
  </si>
  <si>
    <t>Report Fix- Beaker Phlebotomy Workload Report: times incorrect?</t>
  </si>
  <si>
    <t>Maxton</t>
  </si>
  <si>
    <t>Change Request</t>
  </si>
  <si>
    <t>INC000000140299</t>
  </si>
  <si>
    <t>Report Fix- Active Airborne LT Isolation patients</t>
  </si>
  <si>
    <t>Stuart</t>
  </si>
  <si>
    <t>Hutter</t>
  </si>
  <si>
    <t>INC000000140387</t>
  </si>
  <si>
    <t>Report Request- Dr. Upchurch Patient List</t>
  </si>
  <si>
    <t>Lorna</t>
  </si>
  <si>
    <t>INC000000140533</t>
  </si>
  <si>
    <t>Report Fix- Paraffin Embedded Molecular Tests off of SSRS dashboard</t>
  </si>
  <si>
    <t>INC000000140601</t>
  </si>
  <si>
    <t>B - Report Request- to track the providers movements.</t>
  </si>
  <si>
    <t>Moore</t>
  </si>
  <si>
    <t>INC000000140810</t>
  </si>
  <si>
    <t>Waddill</t>
  </si>
  <si>
    <t>Stewart</t>
  </si>
  <si>
    <t>INC000000140872</t>
  </si>
  <si>
    <t>Dashboard Access- PFA Exec DB</t>
  </si>
  <si>
    <t>INC000000140876</t>
  </si>
  <si>
    <t>Report Request-  Monthly reports for Registration / Appointment stats</t>
  </si>
  <si>
    <t>INC000000141191</t>
  </si>
  <si>
    <t>Report Fix- Need TCH WQ Report To Filter non TCH inpatient account totals</t>
  </si>
  <si>
    <t>INC000000141510</t>
  </si>
  <si>
    <t>Report Request- Appt Search UVA report for each POD</t>
  </si>
  <si>
    <t>INC000000141754</t>
  </si>
  <si>
    <t>Report Request- Stuarts Draft Fam Med</t>
  </si>
  <si>
    <t>Nickell</t>
  </si>
  <si>
    <t>INC000000141758</t>
  </si>
  <si>
    <t>Report Request- Hi, Elizabeth Pinkston, MD</t>
  </si>
  <si>
    <t>INC000000142044</t>
  </si>
  <si>
    <t>Caroline</t>
  </si>
  <si>
    <t>Clark</t>
  </si>
  <si>
    <t>INC000000143048</t>
  </si>
  <si>
    <t>Report Fix- TCH Combined Coding reporting</t>
  </si>
  <si>
    <t>INC000000143551</t>
  </si>
  <si>
    <t>Report Request- I need a No show report broken down by Epic Department and Provider for all clinics</t>
  </si>
  <si>
    <t>Vickie</t>
  </si>
  <si>
    <t>Vess</t>
  </si>
  <si>
    <t>INC000000144010</t>
  </si>
  <si>
    <t>Report Request- Dr Gomez</t>
  </si>
  <si>
    <t>Tonya</t>
  </si>
  <si>
    <t>Simmons</t>
  </si>
  <si>
    <t>INC000000144079</t>
  </si>
  <si>
    <t>INC000000144091</t>
  </si>
  <si>
    <t>INC000000144184</t>
  </si>
  <si>
    <t>Assistance in defining bad debt write offs and indigent care comparing legacy to epic</t>
  </si>
  <si>
    <t>INC000000144271</t>
  </si>
  <si>
    <t>Update Overruled Warnings report</t>
  </si>
  <si>
    <t>INC000000144355</t>
  </si>
  <si>
    <t>Imaging report access</t>
  </si>
  <si>
    <t>Amanda</t>
  </si>
  <si>
    <t>Epic Radiant</t>
  </si>
  <si>
    <t>INC000000144378</t>
  </si>
  <si>
    <t>LCT's to add to HH SSRS/Clarity reports</t>
  </si>
  <si>
    <t>INC000000144408</t>
  </si>
  <si>
    <t>Need to print Schedules for f500 clinic at fontaine</t>
  </si>
  <si>
    <t>INC000000145128</t>
  </si>
  <si>
    <t>Access to EVS Clarity reports</t>
  </si>
  <si>
    <t>Lucian</t>
  </si>
  <si>
    <t>Tyson</t>
  </si>
  <si>
    <t>INC000000146519</t>
  </si>
  <si>
    <t>Extract Modification: CGCAHPS</t>
  </si>
  <si>
    <t>INC000000146903</t>
  </si>
  <si>
    <t>New Report Request: Current inhouse NICU Babies</t>
  </si>
  <si>
    <t>INC000000147537</t>
  </si>
  <si>
    <t>Report modification: Press ganey  Extract</t>
  </si>
  <si>
    <t>INC000000147931</t>
  </si>
  <si>
    <t>Requesting report for PCP patient panel for each provider at University Physicians Orange</t>
  </si>
  <si>
    <t>INC000000149131</t>
  </si>
  <si>
    <t>Not able to query the data warehouse</t>
  </si>
  <si>
    <t>INC000000149221</t>
  </si>
  <si>
    <t>5 Report Request: Payor Plan Volumes</t>
  </si>
  <si>
    <t>Sheila</t>
  </si>
  <si>
    <t>INC000000149346</t>
  </si>
  <si>
    <t>Report- patients that preseitn to triage with specific Behavioral/MH/Substance abuse complaints</t>
  </si>
  <si>
    <t>Cunningham</t>
  </si>
  <si>
    <t>INC000000149701</t>
  </si>
  <si>
    <t>INC000000150123</t>
  </si>
  <si>
    <t>Report Request - CF.PL list  Need this by Monday, to do a mass mailing to patient.</t>
  </si>
  <si>
    <t>Flood</t>
  </si>
  <si>
    <t>INC000000151512</t>
  </si>
  <si>
    <t>Denials Query in Hyperspace (under hospital billing reports)</t>
  </si>
  <si>
    <t>INC000000151835</t>
  </si>
  <si>
    <t>INC000000151837</t>
  </si>
  <si>
    <t>INC000000152175</t>
  </si>
  <si>
    <t>old Epic department showing up in report and not new Epic department</t>
  </si>
  <si>
    <t>Wade</t>
  </si>
  <si>
    <t>INC000000152811</t>
  </si>
  <si>
    <t>Write offs tied to a HAR/discharging department</t>
  </si>
  <si>
    <t>INC000000152862</t>
  </si>
  <si>
    <t>New report request: patient list for Pantops location and 545 Location</t>
  </si>
  <si>
    <t>Sherri</t>
  </si>
  <si>
    <t>Gustke</t>
  </si>
  <si>
    <t>INC000000153112</t>
  </si>
  <si>
    <t>SQL View for Medicare/Medicaid Compliance Outlier Recertification</t>
  </si>
  <si>
    <t>INC000000153728</t>
  </si>
  <si>
    <t>New Report Request: Patient list</t>
  </si>
  <si>
    <t>INC000000153784</t>
  </si>
  <si>
    <t>Clarity Report: Mileage displaying duplicates and addendums</t>
  </si>
  <si>
    <t>INC000000154571</t>
  </si>
  <si>
    <t>Report/Audit capability to review Recertification status of the following BPAs</t>
  </si>
  <si>
    <t>INC000000155278</t>
  </si>
  <si>
    <t>4 - New Report Request: Transport monthly</t>
  </si>
  <si>
    <t>Whyte</t>
  </si>
  <si>
    <t>INC000000155336</t>
  </si>
  <si>
    <t>Accounts for Dept 2790</t>
  </si>
  <si>
    <t>Stephanie</t>
  </si>
  <si>
    <t>Baker</t>
  </si>
  <si>
    <t>INC000000156761</t>
  </si>
  <si>
    <t>INC000000156765</t>
  </si>
  <si>
    <t>Transitional care report does not pull by pcp anymore</t>
  </si>
  <si>
    <t>Gibson</t>
  </si>
  <si>
    <t>INC000000157796</t>
  </si>
  <si>
    <t>3 - family medicine discharges from the dashboard UVA Reporting Dashboard 3.0. report fix</t>
  </si>
  <si>
    <t>INC000000158454</t>
  </si>
  <si>
    <t>WebI: 9-Add Secondary Coverage Information to WebI</t>
  </si>
  <si>
    <t>INC000000158457</t>
  </si>
  <si>
    <t>WebI: 5-Net Payments in WebI Calculating Incorrectly</t>
  </si>
  <si>
    <t>INC000000158459</t>
  </si>
  <si>
    <t>5 - WebI: 3-Add details identifying the individual plan ID and personal ID of the covered person.</t>
  </si>
  <si>
    <t>INC000000158461</t>
  </si>
  <si>
    <t>WebI: 6-Review Logic Used to Create 'Refund Amount' Field in WebI</t>
  </si>
  <si>
    <t>INC000000159377</t>
  </si>
  <si>
    <t>Report Request: MyChart  all patients that are ages 18-65 years old,  have an email address, and</t>
  </si>
  <si>
    <t>INC000000159725</t>
  </si>
  <si>
    <t>Schedule/batch and email private reports</t>
  </si>
  <si>
    <t>Victoria</t>
  </si>
  <si>
    <t>Kielar</t>
  </si>
  <si>
    <t>INC000000160647</t>
  </si>
  <si>
    <t>Clinical reports</t>
  </si>
  <si>
    <t>INC000000160981</t>
  </si>
  <si>
    <t>Conversion of data to excel</t>
  </si>
  <si>
    <t>Thessa</t>
  </si>
  <si>
    <t>Churillo</t>
  </si>
  <si>
    <t>INC000000161652</t>
  </si>
  <si>
    <t>Rpt Question: Scheduling &amp; Registration</t>
  </si>
  <si>
    <t>Scheduling Template</t>
  </si>
  <si>
    <t>INC000000161907</t>
  </si>
  <si>
    <t>Error accessing PB cubes link on Dashboard</t>
  </si>
  <si>
    <t>Tammie</t>
  </si>
  <si>
    <t>Campbell</t>
  </si>
  <si>
    <t>INC000000162383</t>
  </si>
  <si>
    <t>FPSC/UHC Extract validation issue</t>
  </si>
  <si>
    <t>Rhonda</t>
  </si>
  <si>
    <t>INC000000162395</t>
  </si>
  <si>
    <t>Extract: Update CMGA Extract Logic</t>
  </si>
  <si>
    <t>Resolved</t>
  </si>
  <si>
    <t>INC000000162703</t>
  </si>
  <si>
    <t>WebI: 4-Allowed Amount Contracted, Possible Duplication</t>
  </si>
  <si>
    <t>INC000000162708</t>
  </si>
  <si>
    <t>Report Request  Add Visit Types to CAD reports</t>
  </si>
  <si>
    <t>Beach</t>
  </si>
  <si>
    <t>INC000000162710</t>
  </si>
  <si>
    <t>WebI: 1-Add Fac vs NF Expected Reimbursement field</t>
  </si>
  <si>
    <t>INC000000163047</t>
  </si>
  <si>
    <t>a report patient list run for Dr. W. Kline Bolton for patient seen in the last 18 months.</t>
  </si>
  <si>
    <t>INC000000163088</t>
  </si>
  <si>
    <t>POD - W&amp;C - SCHEDULING VOLUME REPORT REQUEST</t>
  </si>
  <si>
    <t>INC000000163611</t>
  </si>
  <si>
    <t>access to RX Beacon Summary report</t>
  </si>
  <si>
    <t>Alexandra</t>
  </si>
  <si>
    <t>Doonis</t>
  </si>
  <si>
    <t>Epic Beacon</t>
  </si>
  <si>
    <t>INC000000163695</t>
  </si>
  <si>
    <t>Liz Shifflett is unable to access the UPG unclosed encounters SSRS report. Can you investigate?</t>
  </si>
  <si>
    <t>INC000000163720</t>
  </si>
  <si>
    <t>report for the breast program. it's for how many mammogram have been build or charged</t>
  </si>
  <si>
    <t>Gaspard</t>
  </si>
  <si>
    <t>INC000000163753</t>
  </si>
  <si>
    <t>Rsch chrgs mnthly rpt needed</t>
  </si>
  <si>
    <t>Kim</t>
  </si>
  <si>
    <t>Mayo</t>
  </si>
  <si>
    <t>INC000000163792</t>
  </si>
  <si>
    <t>2 - Assistance Needed for PAU reports</t>
  </si>
  <si>
    <t>Suzanne</t>
  </si>
  <si>
    <t>Traylor</t>
  </si>
  <si>
    <t>INC000000163862</t>
  </si>
  <si>
    <t>Dr. Cline Bolton wants to have a report created for When his Letter was sent to other providers</t>
  </si>
  <si>
    <t>Ernest (Trip)</t>
  </si>
  <si>
    <t>Campbell III</t>
  </si>
  <si>
    <t>INC000000164864</t>
  </si>
  <si>
    <t>WebI: Error for Serv Prov Parameter</t>
  </si>
  <si>
    <t>INC000000165688</t>
  </si>
  <si>
    <t>3 - Rpt Request: HH Add to Existing productivity detail report and update to Productivity Summary rp</t>
  </si>
  <si>
    <t>INC000000167270</t>
  </si>
  <si>
    <t>Open Billable Encounter report error</t>
  </si>
  <si>
    <t>Drumheller</t>
  </si>
  <si>
    <t>INC000000167293</t>
  </si>
  <si>
    <t>Cannot sort reports and/or run due to error</t>
  </si>
  <si>
    <t>Kristal</t>
  </si>
  <si>
    <t>Seymour</t>
  </si>
  <si>
    <t>INC000000168300</t>
  </si>
  <si>
    <t>4 - Rpt - a list of patients that were seen by provider Lisa Shkoda and Diana Gulotta</t>
  </si>
  <si>
    <t>Mabe</t>
  </si>
  <si>
    <t>INC000000168551</t>
  </si>
  <si>
    <t>User is stating the link for PB CUBES on the PB Department Billing Manager dashboard is not working.</t>
  </si>
  <si>
    <t>Kathi</t>
  </si>
  <si>
    <t>Dunsmore</t>
  </si>
  <si>
    <t>INC000000168657</t>
  </si>
  <si>
    <t>WebI: Field Required (Fac vs NF RVUs)</t>
  </si>
  <si>
    <t>INC000000169446</t>
  </si>
  <si>
    <t>1 - Need new report created for appts scheduled</t>
  </si>
  <si>
    <t>INC000000169745</t>
  </si>
  <si>
    <t>Reporting: Unsigned Encounters</t>
  </si>
  <si>
    <t>INC000000169765</t>
  </si>
  <si>
    <t>INC000000169785</t>
  </si>
  <si>
    <t>Adding Attending physician field to the Late charge report</t>
  </si>
  <si>
    <t>INC000000170715</t>
  </si>
  <si>
    <t>Looking for an easier way to track two things for Digestive Health</t>
  </si>
  <si>
    <t>INC000000171032</t>
  </si>
  <si>
    <t>i need two reports from Dr. William Evans (retired)</t>
  </si>
  <si>
    <t>INC000000171112</t>
  </si>
  <si>
    <t>Gamma Knife related charges that are being billed by Anesthesiology and Radiology</t>
  </si>
  <si>
    <t>INC000000171320</t>
  </si>
  <si>
    <t>: report of patients mailing list</t>
  </si>
  <si>
    <t>Clara</t>
  </si>
  <si>
    <t>Coscia</t>
  </si>
  <si>
    <t>INC000000171353</t>
  </si>
  <si>
    <t>5 - trying to review provider patient panels in Epic but I am unable to find the report I need.</t>
  </si>
  <si>
    <t>INC000000172011</t>
  </si>
  <si>
    <t>Need imaging accessibility report to understand time to 3rd available appointment for radiology</t>
  </si>
  <si>
    <t>INC000000172299</t>
  </si>
  <si>
    <t>WebI: 7-The unique records prompt is pulling it's list from service provider rather than PCP</t>
  </si>
  <si>
    <t>INC000000173464</t>
  </si>
  <si>
    <t>Add dashboard to user, Katie Fellows.</t>
  </si>
  <si>
    <t>INC000000174611</t>
  </si>
  <si>
    <t>3 - RAPTR HH: Coding productivity clarity report</t>
  </si>
  <si>
    <t>INC000000174632</t>
  </si>
  <si>
    <t>Bad debt number validation</t>
  </si>
  <si>
    <t>INC000000174762</t>
  </si>
  <si>
    <t>Report: Patient List for Dr. Ferris Endo clinic</t>
  </si>
  <si>
    <t>Latasha</t>
  </si>
  <si>
    <t>Braxton</t>
  </si>
  <si>
    <t>INC000000174774</t>
  </si>
  <si>
    <t>Requesting to have a customized report made based on the "Appointment Statistics by Month YTD"</t>
  </si>
  <si>
    <t>INC000000174956</t>
  </si>
  <si>
    <t>User is unable to open SAP Webi report. It's a clinical billing report.</t>
  </si>
  <si>
    <t>INC000000176129</t>
  </si>
  <si>
    <t>HH Clarity: Change default begin date on HHA Supervisory visit report</t>
  </si>
  <si>
    <t>INC000000177738</t>
  </si>
  <si>
    <t>Please add a field fPlease add a field for the patient's enterprise ID number to the Interpreter Sch</t>
  </si>
  <si>
    <t>INC000000178094</t>
  </si>
  <si>
    <t>User has questions about accessing WEBI.</t>
  </si>
  <si>
    <t>Barrick</t>
  </si>
  <si>
    <t>INC000000178123</t>
  </si>
  <si>
    <t>Please grant me access to the basic Pod Manager dashboards</t>
  </si>
  <si>
    <t>Derrico III</t>
  </si>
  <si>
    <t>INC000000178152</t>
  </si>
  <si>
    <t>3 New Clarity Research Rpts for Coordinators</t>
  </si>
  <si>
    <t>Lori</t>
  </si>
  <si>
    <t>Elder</t>
  </si>
  <si>
    <t>INC000000178159</t>
  </si>
  <si>
    <t>Unable to share Epic RWB report.</t>
  </si>
  <si>
    <t>INC000000178910</t>
  </si>
  <si>
    <t>Build request for report to track Attempt Visit for PT/OT/SLP</t>
  </si>
  <si>
    <t>Henahan</t>
  </si>
  <si>
    <t>INC000000179681</t>
  </si>
  <si>
    <t>Rpt - ADV Criteria Change</t>
  </si>
  <si>
    <t>Mercedes</t>
  </si>
  <si>
    <t>Armstrong</t>
  </si>
  <si>
    <t>INC000000181190</t>
  </si>
  <si>
    <t>Trying to get into website and does not have access.</t>
  </si>
  <si>
    <t>Error Message</t>
  </si>
  <si>
    <t>INC000000189329</t>
  </si>
  <si>
    <t>Addition of physicians and locations to the EPIC 2nd visit report</t>
  </si>
  <si>
    <t>INC000000189863</t>
  </si>
  <si>
    <t>Add Client/Billing rpt for Deb to Rptg 3.0 db</t>
  </si>
  <si>
    <t>INC000000190296</t>
  </si>
  <si>
    <t>6 - I would like a grand central report demonstrating transport times</t>
  </si>
  <si>
    <t>Thomas</t>
  </si>
  <si>
    <t>Miller</t>
  </si>
  <si>
    <t>INC000000191095</t>
  </si>
  <si>
    <t>Need to run two reports; one on clinic visits per attending and the other on no show rates</t>
  </si>
  <si>
    <t>INC000000191849</t>
  </si>
  <si>
    <t>6 - data drop of all ASL patient appointments</t>
  </si>
  <si>
    <t>INC000000192562</t>
  </si>
  <si>
    <t>Surgical/Procedural Pod Scheduling UVA report</t>
  </si>
  <si>
    <t>INC000000192563</t>
  </si>
  <si>
    <t>clinic sessions a provider canceled</t>
  </si>
  <si>
    <t>INC000000195210</t>
  </si>
  <si>
    <t>Hannah</t>
  </si>
  <si>
    <t>Fitzhugh</t>
  </si>
  <si>
    <t>INC000000196002</t>
  </si>
  <si>
    <t>UMA patients to get a rough estimate</t>
  </si>
  <si>
    <t>Powell</t>
  </si>
  <si>
    <t>INC000000197585</t>
  </si>
  <si>
    <t>6 - Awaiting Spec. monthly report on total claim dollars submitted</t>
  </si>
  <si>
    <t>INC000000197917</t>
  </si>
  <si>
    <t>UPG Open Billable Enc Summary</t>
  </si>
  <si>
    <t>Crow</t>
  </si>
  <si>
    <t>INC000000198410</t>
  </si>
  <si>
    <t>we need every account that was an inpatient, by fiscal year quarter, by hospital unit</t>
  </si>
  <si>
    <t>INC000000198618</t>
  </si>
  <si>
    <t>Export HB Charge Lag Days for Prior Month UVa</t>
  </si>
  <si>
    <t>INC000000199170</t>
  </si>
  <si>
    <t>Epic Cubes for reporting purposes.</t>
  </si>
  <si>
    <t>Loraine</t>
  </si>
  <si>
    <t>Pelzer</t>
  </si>
  <si>
    <t>INC000000199269</t>
  </si>
  <si>
    <t>Row limit for Open Denials Line Level by Discharge report</t>
  </si>
  <si>
    <t>INC000000200761</t>
  </si>
  <si>
    <t>Need additional fields to be be added to the filtering Criteria for Imaging Master Status  by Pod; R</t>
  </si>
  <si>
    <t>INC000000200964</t>
  </si>
  <si>
    <t>Referral Report by Provider</t>
  </si>
  <si>
    <t>Danielle</t>
  </si>
  <si>
    <t>Carey Ferguson</t>
  </si>
  <si>
    <t>INC000000201016</t>
  </si>
  <si>
    <t>Rpt ? Fix:  Naveos Extract not returning expected record volumes.</t>
  </si>
  <si>
    <t>Peggy</t>
  </si>
  <si>
    <t>Hardy</t>
  </si>
  <si>
    <t>INC000000201909</t>
  </si>
  <si>
    <t>RCA Excel HB Charge Lag Days for Prior Month UVA</t>
  </si>
  <si>
    <t>INC000000202482</t>
  </si>
  <si>
    <t>We need a list of Epic providers</t>
  </si>
  <si>
    <t>INC000000202902</t>
  </si>
  <si>
    <t>2 - PFA Administrator has requested a listing of all Epic DEP'</t>
  </si>
  <si>
    <t>INC000000203811</t>
  </si>
  <si>
    <t>Please batch report - Epic Cadence, see work detail</t>
  </si>
  <si>
    <t>INC000000204081</t>
  </si>
  <si>
    <t>8 - how many patients have been checked in/out, scheduled &amp; registered by team.</t>
  </si>
  <si>
    <t>Teshema</t>
  </si>
  <si>
    <t>Anderson</t>
  </si>
  <si>
    <t>INC000000204099</t>
  </si>
  <si>
    <t>verification on user login</t>
  </si>
  <si>
    <t>Bub</t>
  </si>
  <si>
    <t>INC000000204697</t>
  </si>
  <si>
    <t>4 - Need Access to UVA Reporting Dashboard 3.0 to access report</t>
  </si>
  <si>
    <t>INC000000205058</t>
  </si>
  <si>
    <t>B - One of my Providers is asking if we can search for patient's that he has performed a Bone Marrow</t>
  </si>
  <si>
    <t>Shelby</t>
  </si>
  <si>
    <t>Spradlin</t>
  </si>
  <si>
    <t>INC000000205082</t>
  </si>
  <si>
    <t>B- Master Imaging Report not found in library.</t>
  </si>
  <si>
    <t>Melissa</t>
  </si>
  <si>
    <t>Stanley</t>
  </si>
  <si>
    <t>INC000000205317</t>
  </si>
  <si>
    <t>Alestia</t>
  </si>
  <si>
    <t>Lovelace</t>
  </si>
  <si>
    <t>INC000000205342</t>
  </si>
  <si>
    <t>Client Guarantors pricing pkg Clarity Rpt</t>
  </si>
  <si>
    <t>Request - Accounts</t>
  </si>
  <si>
    <t>Access</t>
  </si>
  <si>
    <t>INC000000205440</t>
  </si>
  <si>
    <t>User thinks a report and/or dashboard has incorrect information.</t>
  </si>
  <si>
    <t>Laura</t>
  </si>
  <si>
    <t>Pearson</t>
  </si>
  <si>
    <t>INC000000205661</t>
  </si>
  <si>
    <t>INC000000205891</t>
  </si>
  <si>
    <t>Reporting - Imaging Accessibility Reports for all Modalities</t>
  </si>
  <si>
    <t>INC000000206579</t>
  </si>
  <si>
    <t>B - No Show rate – Monthly (Crystal) allows me to choose multiple locations. However, it does not al</t>
  </si>
  <si>
    <t>Frances</t>
  </si>
  <si>
    <t>Gilbert</t>
  </si>
  <si>
    <t>INC000000207410</t>
  </si>
  <si>
    <t>CPG family practice and internal medicine practices provide Medicare annual wellness visits</t>
  </si>
  <si>
    <t>INC000000209516</t>
  </si>
  <si>
    <t>B - User needs help with report that she can't run.</t>
  </si>
  <si>
    <t>Nichole</t>
  </si>
  <si>
    <t>Snell</t>
  </si>
  <si>
    <t>INC000000209544</t>
  </si>
  <si>
    <t>B - Unable to run report keeps saying waiting to run.</t>
  </si>
  <si>
    <t>INC000000209944</t>
  </si>
  <si>
    <t>B - Unable to request again nor edit.</t>
  </si>
  <si>
    <t>INC000000209948</t>
  </si>
  <si>
    <t>B - Only option for completed visits is weekly</t>
  </si>
  <si>
    <t>INC000000210335</t>
  </si>
  <si>
    <t>is there a report available by dept to determien volume of patiets arriving late to scheduled appts</t>
  </si>
  <si>
    <t>INC000000210348</t>
  </si>
  <si>
    <t>report on WQ volumes and performance</t>
  </si>
  <si>
    <t>INC000000210350</t>
  </si>
  <si>
    <t>B - how to use schedule utilization report to see infusion template utilization by department</t>
  </si>
  <si>
    <t>Solution</t>
  </si>
  <si>
    <t>SDB000000000302</t>
  </si>
  <si>
    <t>Requesting modifications to the Scheduling Mart sourced from Cadence.  I have updated attached the u</t>
  </si>
  <si>
    <t>Inactive</t>
  </si>
  <si>
    <t>Work Order</t>
  </si>
  <si>
    <t>WO0000000073769</t>
  </si>
  <si>
    <t>Beaker Report: Preliminary Autopsy Diagnosis TAT</t>
  </si>
  <si>
    <t>WO0000000081136</t>
  </si>
  <si>
    <t>Report Request- Gross Room Statistics</t>
  </si>
  <si>
    <t>WO0000000134509</t>
  </si>
  <si>
    <t>Report Request- Average critical call time with comm log report</t>
  </si>
  <si>
    <t>Gwendolyn</t>
  </si>
  <si>
    <t>Ferguson</t>
  </si>
  <si>
    <t>WO0000000134510</t>
  </si>
  <si>
    <t>Report Request- All flags: specimen, task, and case report</t>
  </si>
  <si>
    <t>WO0000000134512</t>
  </si>
  <si>
    <t>Cancelled Tests with Comm log</t>
  </si>
  <si>
    <t>Minor</t>
  </si>
  <si>
    <t>Monge</t>
  </si>
  <si>
    <t>WO0000000143075</t>
  </si>
  <si>
    <t>Report Request- Cytotech slide count by case type per day</t>
  </si>
  <si>
    <t>WO0000000143083</t>
  </si>
  <si>
    <t>Report Request- Cytotech QC statistics</t>
  </si>
  <si>
    <t>WO0000000143085</t>
  </si>
  <si>
    <t>Report Request- Cytology diagnostic category breakdown</t>
  </si>
  <si>
    <t>WO0000000145547</t>
  </si>
  <si>
    <t>FB 53065</t>
  </si>
  <si>
    <t>WO0000000146906</t>
  </si>
  <si>
    <t>Calorie count orders at the TCH</t>
  </si>
  <si>
    <t>WO0000000147169</t>
  </si>
  <si>
    <t>Report Request: Bone Marrow / Parathyroid TAT</t>
  </si>
  <si>
    <t>Walter</t>
  </si>
  <si>
    <t>Oliveira</t>
  </si>
  <si>
    <t>WO0000000147281</t>
  </si>
  <si>
    <t>iQueue Daily Data Feed</t>
  </si>
  <si>
    <t>Grossman</t>
  </si>
  <si>
    <t>WO0000000147418</t>
  </si>
  <si>
    <t>Report Request- Home Health used to get a Crystal Report from Sunquest with their critical values.</t>
  </si>
  <si>
    <t>WO0000000148701</t>
  </si>
  <si>
    <t>Treatment Summaries Due</t>
  </si>
  <si>
    <t>Gosse</t>
  </si>
  <si>
    <t>WO0000000148941</t>
  </si>
  <si>
    <t>Beaker report request: rejected urine cultures in (inside vs outside collections)</t>
  </si>
  <si>
    <t>Joesph</t>
  </si>
  <si>
    <t>Wiencek</t>
  </si>
  <si>
    <t>WO0000000149003</t>
  </si>
  <si>
    <t>Beaker Working Draft Report update: add 3 Cytology discrete result components to the report</t>
  </si>
  <si>
    <t>Marilou</t>
  </si>
  <si>
    <t>Maglione</t>
  </si>
  <si>
    <t>WO0000000150255</t>
  </si>
  <si>
    <t>The paraffin embedded molecular requests dashboard report function is down</t>
  </si>
  <si>
    <t>WO0000000152388</t>
  </si>
  <si>
    <t>Analytics Report Request</t>
  </si>
  <si>
    <t>WO0000000152397</t>
  </si>
  <si>
    <t>Need a report generated for HealthSouth criticals from 7/1/17 to 11/30/17.</t>
  </si>
  <si>
    <t>Waiting Approval</t>
  </si>
  <si>
    <t>Crystal Report</t>
  </si>
  <si>
    <t>WO0000000152398</t>
  </si>
  <si>
    <t>Need a monthly Health South critical values report.</t>
  </si>
  <si>
    <t>WO0000000154612</t>
  </si>
  <si>
    <t>Rapid Strep Audit report missing Northridge Community</t>
  </si>
  <si>
    <t>WO0000000155937</t>
  </si>
  <si>
    <t>Update lab report: Lab_Result_TAT_Test_Specific to add tests/columns</t>
  </si>
  <si>
    <t>WO0000000158487</t>
  </si>
  <si>
    <t>FB 56065</t>
  </si>
  <si>
    <t>Nancy</t>
  </si>
  <si>
    <t>Fauber</t>
  </si>
  <si>
    <t>WO0000000159911</t>
  </si>
  <si>
    <t>NSQIP labs needed for extract</t>
  </si>
  <si>
    <t>William</t>
  </si>
  <si>
    <t>Reed</t>
  </si>
  <si>
    <t>WO0000000160211</t>
  </si>
  <si>
    <t>Electrocardiographic and pulmonary monitoring Business Intelligence Report Request</t>
  </si>
  <si>
    <t>WO0000000162910</t>
  </si>
  <si>
    <t>Antibiogram report request</t>
  </si>
  <si>
    <t>Carroll</t>
  </si>
  <si>
    <t>WO0000000164518</t>
  </si>
  <si>
    <t>AP Cytology Case Count by Case Type, then breakout Cyto Non-Gyn cases by source</t>
  </si>
  <si>
    <t>WO0000000164521</t>
  </si>
  <si>
    <t>Transfusion Audit Report</t>
  </si>
  <si>
    <t>WO0000000170711</t>
  </si>
  <si>
    <t>Beaker Report: repeat blood cultures on patients after the first positive until cleaance</t>
  </si>
  <si>
    <t>WO0000000171615</t>
  </si>
  <si>
    <t>Report requested- QC Report</t>
  </si>
  <si>
    <t>WO0000000171616</t>
  </si>
  <si>
    <t>Report request- amended reports</t>
  </si>
  <si>
    <t>WO0000000171628</t>
  </si>
  <si>
    <t>Beaker report request: department count of specimens, lab collect vs clinic collect</t>
  </si>
  <si>
    <t>Burns</t>
  </si>
  <si>
    <t>WO0000000171632</t>
  </si>
  <si>
    <t>Business Intelligence Report Request</t>
  </si>
  <si>
    <t>Michelle</t>
  </si>
  <si>
    <t>Longley</t>
  </si>
  <si>
    <t>WO0000000171703</t>
  </si>
  <si>
    <t>6 reports for cytology, please assign to David Taylor</t>
  </si>
  <si>
    <t>WO0000000171706</t>
  </si>
  <si>
    <t>reports needed to list specimen flags and task flags- David Taylor</t>
  </si>
  <si>
    <t>WO0000000171709</t>
  </si>
  <si>
    <t>Report request-  Cytotech / Pathologist Agreement</t>
  </si>
  <si>
    <t>WO0000000171710</t>
  </si>
  <si>
    <t>report request- Who accessioned</t>
  </si>
  <si>
    <t>WO0000000171711</t>
  </si>
  <si>
    <t>report request- HPV results</t>
  </si>
  <si>
    <t>WO0000000171712</t>
  </si>
  <si>
    <t>report request - CYTO/Histo correlation.</t>
  </si>
  <si>
    <t>WO0000000179622</t>
  </si>
  <si>
    <t>Beaker Report Request: Accession Volume</t>
  </si>
  <si>
    <t>Stacie</t>
  </si>
  <si>
    <t>Edmonds</t>
  </si>
  <si>
    <t>WO0000000179660</t>
  </si>
  <si>
    <t>WO0000000179668</t>
  </si>
  <si>
    <t>THIS IS A TEST</t>
  </si>
  <si>
    <t>WO0000000180038</t>
  </si>
  <si>
    <t>Load_EVP_Rptg_QRTrack_Team_Safety_All_F2</t>
  </si>
  <si>
    <t>WO0000000181307</t>
  </si>
  <si>
    <t>Beaker Report Request: skilled nursing charges report (Colonnades)</t>
  </si>
  <si>
    <t>Lynne</t>
  </si>
  <si>
    <t>Foster</t>
  </si>
  <si>
    <t>WO0000000181309</t>
  </si>
  <si>
    <t>Beaker Report Request: New volume report for cases, blocks, HE, SS etc</t>
  </si>
  <si>
    <t>WO0000000066581</t>
  </si>
  <si>
    <t>FTP updates for Phase 2 PB-related jobs</t>
  </si>
  <si>
    <t>WO0000000066582</t>
  </si>
  <si>
    <t>FTP updates for Phase 2 Access-related jobs</t>
  </si>
  <si>
    <t>WO0000000066584</t>
  </si>
  <si>
    <t>FTP Updates for Epic Phase 2 HB-related jobs.</t>
  </si>
  <si>
    <t>WO0000000066586</t>
  </si>
  <si>
    <t>FTP updates for Epic Phase 2 Optime-related jobs</t>
  </si>
  <si>
    <t>WO0000000083611</t>
  </si>
  <si>
    <t>Cast 52237 - Move Respiratory Therapist Charges Report to prod</t>
  </si>
  <si>
    <t>WO0000000084821</t>
  </si>
  <si>
    <t>Need stored proc moved to PRD for Finance Report</t>
  </si>
  <si>
    <t>JSC3H</t>
  </si>
  <si>
    <t>WO0000000086208</t>
  </si>
  <si>
    <t>Apply modifications to the Scheduling Data Mart</t>
  </si>
  <si>
    <t>WO0000000086212</t>
  </si>
  <si>
    <t>Need 3 stored procs moved to PRD</t>
  </si>
  <si>
    <t>WO0000000086560</t>
  </si>
  <si>
    <t>Schedule a weekly email in BI Launchpad</t>
  </si>
  <si>
    <t>WO0000000088642</t>
  </si>
  <si>
    <t>This is an SSRS report that is currently on Clarity_App_Dev that needs to get moved into Production.</t>
  </si>
  <si>
    <t>WO0000000088644</t>
  </si>
  <si>
    <t>Need help with internal file movement of daily data file</t>
  </si>
  <si>
    <t>WO0000000093773</t>
  </si>
  <si>
    <t>Need 1 stored proc moved to PRD</t>
  </si>
  <si>
    <t>WO0000000101898</t>
  </si>
  <si>
    <t>Migrate CMGA sprocs and transfer files to vendor for July.</t>
  </si>
  <si>
    <t>WO0000000110337</t>
  </si>
  <si>
    <t>update stored procedure from clarity tst to clarity prd</t>
  </si>
  <si>
    <t>WO0000000132024</t>
  </si>
  <si>
    <t>Migrate Vizient SPs</t>
  </si>
  <si>
    <t>WO0000000134440</t>
  </si>
  <si>
    <t>Need 1 stored procedure moved to PRD</t>
  </si>
  <si>
    <t>WO0000000136442</t>
  </si>
  <si>
    <t>Update to Stored procedure [ETL].[uspSrc_ADT_GratefulPatientProgram]</t>
  </si>
  <si>
    <t>WO0000000138154</t>
  </si>
  <si>
    <t>Migrate SP uspSrc_Cadence_Scheduling_Extract</t>
  </si>
  <si>
    <t>WO0000000138156</t>
  </si>
  <si>
    <t>Update Daily Volume Related procs</t>
  </si>
  <si>
    <t>WO0000000138158</t>
  </si>
  <si>
    <t>Cancer Linq</t>
  </si>
  <si>
    <t>crv2r</t>
  </si>
  <si>
    <t>Lemieux</t>
  </si>
  <si>
    <t>WO0000000138162</t>
  </si>
  <si>
    <t>Reload HCAHPS Goals Table</t>
  </si>
  <si>
    <t>Mitchell</t>
  </si>
  <si>
    <t>WO0000000138172</t>
  </si>
  <si>
    <t>Migrate 3 Vizient SPs and rerun job</t>
  </si>
  <si>
    <t>WO0000000143015</t>
  </si>
  <si>
    <t>Migrate SPs for ERS and rerun for July/Aug</t>
  </si>
  <si>
    <t>WO0000000143025</t>
  </si>
  <si>
    <t>Request to migrate stored procedure to production</t>
  </si>
  <si>
    <t>WO0000000143027</t>
  </si>
  <si>
    <t>Case 52961 Change Locus Health stored proc</t>
  </si>
  <si>
    <t>WO0000000143034</t>
  </si>
  <si>
    <t>Migrate Vizient SP uspSrc_VizientUHC_05_PB_FPSC_PROV</t>
  </si>
  <si>
    <t>WO0000000143036</t>
  </si>
  <si>
    <t>Request for new Clarity X_RPT_MAP table)</t>
  </si>
  <si>
    <t>WO0000000143038</t>
  </si>
  <si>
    <t>Copy table and contents to Clarity_app</t>
  </si>
  <si>
    <t>Dayna</t>
  </si>
  <si>
    <t>Monaghan</t>
  </si>
  <si>
    <t>WO0000000143042</t>
  </si>
  <si>
    <t>Need 4 stored procs moved to PRD</t>
  </si>
  <si>
    <t>WO0000000143044</t>
  </si>
  <si>
    <t>Need sFTP setup for 4 stored procedures.</t>
  </si>
  <si>
    <t>WO0000000143048</t>
  </si>
  <si>
    <t>add stored procedure</t>
  </si>
  <si>
    <t>WO0000000143050</t>
  </si>
  <si>
    <t>Deploy package</t>
  </si>
  <si>
    <t>WO0000000143052</t>
  </si>
  <si>
    <t>WO0000000143072</t>
  </si>
  <si>
    <t>Clean up obsolete Readmissions and PatientDischargeByService objects</t>
  </si>
  <si>
    <t>Burgan</t>
  </si>
  <si>
    <t>WO0000000143081</t>
  </si>
  <si>
    <t>New file for interpreter scheduling - needs to be added to the package for file movement</t>
  </si>
  <si>
    <t>WO0000000143089</t>
  </si>
  <si>
    <t>Alter NSI HAPU Prevalence proc</t>
  </si>
  <si>
    <t>Rena</t>
  </si>
  <si>
    <t>Morse</t>
  </si>
  <si>
    <t>WO0000000143091</t>
  </si>
  <si>
    <t>Update INFC proc</t>
  </si>
  <si>
    <t>Ian</t>
  </si>
  <si>
    <t>German Mesner</t>
  </si>
  <si>
    <t>WO0000000145531</t>
  </si>
  <si>
    <t>Promote RSS_EDI report to production SSRS</t>
  </si>
  <si>
    <t>WO0000000145540</t>
  </si>
  <si>
    <t>Alter stored proc ED Throughput</t>
  </si>
  <si>
    <t>WO0000000145557</t>
  </si>
  <si>
    <t>Load August HAPU Prevalence data to dw</t>
  </si>
  <si>
    <t>WO0000000146770</t>
  </si>
  <si>
    <t>Need 5 stored process moved.</t>
  </si>
  <si>
    <t>WO0000000146775</t>
  </si>
  <si>
    <t>Replace production MDM SSRS report with new version</t>
  </si>
  <si>
    <t>WO0000000146783</t>
  </si>
  <si>
    <t>Alter Daily Volumes Stored Procs</t>
  </si>
  <si>
    <t>WO0000000146785</t>
  </si>
  <si>
    <t>Migrate SPs for Advisory Board CMGA</t>
  </si>
  <si>
    <t>WO0000000146788</t>
  </si>
  <si>
    <t>Reload Clarity tables due to Facility Structure Changes</t>
  </si>
  <si>
    <t>Carter</t>
  </si>
  <si>
    <t>WO0000000146791</t>
  </si>
  <si>
    <t>Reload Clarity tables due to changes in Facility Structure</t>
  </si>
  <si>
    <t>WO0000000146793</t>
  </si>
  <si>
    <t>Process changes to production Daily Volume stored procs</t>
  </si>
  <si>
    <t>WO0000000146796</t>
  </si>
  <si>
    <t>reload BLOCKS_OF_TIME.</t>
  </si>
  <si>
    <t>WO0000000146798</t>
  </si>
  <si>
    <t>Increase retention for RCS extract files from 7 days to 30</t>
  </si>
  <si>
    <t>WO0000000146800</t>
  </si>
  <si>
    <t>Case 52817 Chaplaincy Report Proc update</t>
  </si>
  <si>
    <t>WO0000000146804</t>
  </si>
  <si>
    <t>Migrate SPs for CMGA and disable job schedule</t>
  </si>
  <si>
    <t>WO0000000146806</t>
  </si>
  <si>
    <t>Update stored proc uspStats_Page_1_Inpatients</t>
  </si>
  <si>
    <t>Kay</t>
  </si>
  <si>
    <t>WO0000000146809</t>
  </si>
  <si>
    <t>Move tables and Contents to Clarity_App</t>
  </si>
  <si>
    <t>WO0000000147002</t>
  </si>
  <si>
    <t>Update store procedure [ETL].[uspSrc_ADT_GratefulPatientProgram]
 and table HSDO.ADT_GPP_Encounters</t>
  </si>
  <si>
    <t>WO0000000147111</t>
  </si>
  <si>
    <t>Cast (52817) Move RDL to production</t>
  </si>
  <si>
    <t>WO0000000147113</t>
  </si>
  <si>
    <t>Need 1 stored proc moved to prod.</t>
  </si>
  <si>
    <t>WO0000000147115</t>
  </si>
  <si>
    <t>Migrate SP for Advisory Board SPC</t>
  </si>
  <si>
    <t>WO0000000147117</t>
  </si>
  <si>
    <t>Assist in troubleshooting and updating Mortality Registry process</t>
  </si>
  <si>
    <t>Sean</t>
  </si>
  <si>
    <t>Mullane</t>
  </si>
  <si>
    <t>WO0000000147120</t>
  </si>
  <si>
    <t>Custom Epic-Crystal frequency for monthly on the 3rd</t>
  </si>
  <si>
    <t>WO0000000147121</t>
  </si>
  <si>
    <t>BOE Launchpad access requested for Richard Rickles</t>
  </si>
  <si>
    <t>WO0000000147123</t>
  </si>
  <si>
    <t>Add new registry for Chronic Care Management</t>
  </si>
  <si>
    <t>WO0000000147128</t>
  </si>
  <si>
    <t>Strata - change legacy process to exclude Epic sourced accounts</t>
  </si>
  <si>
    <t>WO0000000147130</t>
  </si>
  <si>
    <t>Alter TabRptg device HAPU tables (prod and test) to add numerator and denominator columns.</t>
  </si>
  <si>
    <t>Surusheh</t>
  </si>
  <si>
    <t>Covington</t>
  </si>
  <si>
    <t>WO0000000147132</t>
  </si>
  <si>
    <t>Alter proc INFC.uspSrc_RptgPatientDays for bug fix</t>
  </si>
  <si>
    <t>WO0000000147135</t>
  </si>
  <si>
    <t>WO0000000147138</t>
  </si>
  <si>
    <t>Feed Epic Audit data to Security.</t>
  </si>
  <si>
    <t>WO0000000147141</t>
  </si>
  <si>
    <t>Historical extract for ERS</t>
  </si>
  <si>
    <t>WO0000000147143</t>
  </si>
  <si>
    <t>Update uspSrc_Mort_Reg_Fpecs and rerun registry load</t>
  </si>
  <si>
    <t>WO0000000147145</t>
  </si>
  <si>
    <t>Load NHSN spreadsheets</t>
  </si>
  <si>
    <t>WO0000000147155</t>
  </si>
  <si>
    <t>Case (51974) create proc and load table</t>
  </si>
  <si>
    <t>WO0000000147157</t>
  </si>
  <si>
    <t>Modify and deploy package and setup job for Heart Center import</t>
  </si>
  <si>
    <t>WO0000000147159</t>
  </si>
  <si>
    <t>Cast (52817) Update Chaplaincy RDL</t>
  </si>
  <si>
    <t>WO0000000147161</t>
  </si>
  <si>
    <t>Add two new PCP columns to all registries</t>
  </si>
  <si>
    <t>WO0000000147163</t>
  </si>
  <si>
    <t>WO0000000147167</t>
  </si>
  <si>
    <t>Need 1 stored proc moved to prd</t>
  </si>
  <si>
    <t>WO0000000147173</t>
  </si>
  <si>
    <t>Update ETL.uspSrc_GenMed_ODS_Dash_Src in production</t>
  </si>
  <si>
    <t>Clay</t>
  </si>
  <si>
    <t>WO0000000147175</t>
  </si>
  <si>
    <t>Alter Grateful Patient tables and SSIS packages to include sk_Dim_Physcn</t>
  </si>
  <si>
    <t>WO0000000147182</t>
  </si>
  <si>
    <t>Move inpatient HCAHPs tile changes to production</t>
  </si>
  <si>
    <t>WO0000000147187</t>
  </si>
  <si>
    <t>Find source SQL for team safety in RL</t>
  </si>
  <si>
    <t>WO0000000147191</t>
  </si>
  <si>
    <t>Migrate SPs 1-5 for CMGA and resubmit files</t>
  </si>
  <si>
    <t>WO0000000147192</t>
  </si>
  <si>
    <t>Add columns to vwPatient_SchedulingCadenceSrce view</t>
  </si>
  <si>
    <t>Repass</t>
  </si>
  <si>
    <t>WO0000000147205</t>
  </si>
  <si>
    <t>(Case 52828) move palliative care sde to production</t>
  </si>
  <si>
    <t>WO0000000147207</t>
  </si>
  <si>
    <t>Alter Daily Volume Procs</t>
  </si>
  <si>
    <t>WO0000000147209</t>
  </si>
  <si>
    <t>Case (52817) move Chaplaincy rdl to production</t>
  </si>
  <si>
    <t>WO0000000147212</t>
  </si>
  <si>
    <t>Copy structure of DS_HSDM_TextSearch on HSTSDSSQLDWT</t>
  </si>
  <si>
    <t>WO0000000147227</t>
  </si>
  <si>
    <t>update and schedule AIS refunds SFTP jobs</t>
  </si>
  <si>
    <t>WO0000000147240</t>
  </si>
  <si>
    <t>Create DMT server test version of uspSrc_SvcLine_Inpatient_HCAHPS proc and use to load test table.</t>
  </si>
  <si>
    <t>WO0000000147242</t>
  </si>
  <si>
    <t>Move PT OT SLP Therapist Charge report to production SSRS</t>
  </si>
  <si>
    <t>WO0000000147265</t>
  </si>
  <si>
    <t>PB Cube Update - Add SER Financial Dimension (a SER Report Grouper)</t>
  </si>
  <si>
    <t>TBH6S</t>
  </si>
  <si>
    <t>Whitmer</t>
  </si>
  <si>
    <t>WO0000000147273</t>
  </si>
  <si>
    <t>Need SSRS report moved to PRD</t>
  </si>
  <si>
    <t>WO0000000147278</t>
  </si>
  <si>
    <t>WO0000000147283</t>
  </si>
  <si>
    <t>Alter proc usp_Staging_HSDO_UVa_Pt_Encounters</t>
  </si>
  <si>
    <t>WO0000000147285</t>
  </si>
  <si>
    <t>Update ods_genmed_dash_Src stored proc</t>
  </si>
  <si>
    <t>WO0000000147287</t>
  </si>
  <si>
    <t>SSRS Deploy: Lab_AP_Case_History_Working_Draft_MRN_sub.rdl</t>
  </si>
  <si>
    <t>WO0000000147297</t>
  </si>
  <si>
    <t>Update Grateful Patient SSIS package</t>
  </si>
  <si>
    <t>WO0000000147299</t>
  </si>
  <si>
    <t>Move Stored Proc and SSRS from TST to PRD</t>
  </si>
  <si>
    <t>WO0000000147301</t>
  </si>
  <si>
    <t>Create new vaccine audit stored proc</t>
  </si>
  <si>
    <t>WO0000000147304</t>
  </si>
  <si>
    <t>SSRS Deploy: Cadence Report</t>
  </si>
  <si>
    <t>WO0000000147306</t>
  </si>
  <si>
    <t>update PRD stored procs</t>
  </si>
  <si>
    <t>WO0000000147309</t>
  </si>
  <si>
    <t>Request - Data Science Vitals data into the DW</t>
  </si>
  <si>
    <t>WO0000000147313</t>
  </si>
  <si>
    <t>Create Grateful Patient Program view</t>
  </si>
  <si>
    <t>WO0000000147314</t>
  </si>
  <si>
    <t>Epic Cube Modification Request</t>
  </si>
  <si>
    <t>WO0000000147318</t>
  </si>
  <si>
    <t>Grant proc edit rights on test server db</t>
  </si>
  <si>
    <t>WO0000000147323</t>
  </si>
  <si>
    <t>Change Schedule on Load_UPG_Open_Encounters</t>
  </si>
  <si>
    <t>WO0000000147401</t>
  </si>
  <si>
    <t>Create influenza audit metric table load process</t>
  </si>
  <si>
    <t>WO0000000147403</t>
  </si>
  <si>
    <t>Need 3 SSRS reports deployed to PRD.</t>
  </si>
  <si>
    <t>WO0000000147404</t>
  </si>
  <si>
    <t>Update and rerun Balanced Scorecard Readmissions proc/ssis/tabcmd</t>
  </si>
  <si>
    <t>WO0000000147408</t>
  </si>
  <si>
    <t>Need 1 SSRS Report Deployed in PRD</t>
  </si>
  <si>
    <t>WO0000000147410</t>
  </si>
  <si>
    <t>Deploy Influenza Vaccine Audit Report</t>
  </si>
  <si>
    <t>WO0000000147421</t>
  </si>
  <si>
    <t>Update Big 6 Transplant Data mart source proc</t>
  </si>
  <si>
    <t>WO0000000147424</t>
  </si>
  <si>
    <t>Add Dtl_Chrg_map to vwDim_AccountClass</t>
  </si>
  <si>
    <t>WO0000000147426</t>
  </si>
  <si>
    <t>Need reason for admission in DW post Phase 2</t>
  </si>
  <si>
    <t>WO0000000148702</t>
  </si>
  <si>
    <t>Alter Balanced Scorecard and BeSafe Readmits procs, tables and tiles</t>
  </si>
  <si>
    <t>WO0000000148707</t>
  </si>
  <si>
    <t>Fix confusing event dates on CLABSI Metric Tile Details</t>
  </si>
  <si>
    <t>Crowell</t>
  </si>
  <si>
    <t>WO0000000148708</t>
  </si>
  <si>
    <t>Research Big6 Transplant Datamart SSIS package failure</t>
  </si>
  <si>
    <t>WO0000000148725</t>
  </si>
  <si>
    <t>Please move stored procedure  from TST to PRD</t>
  </si>
  <si>
    <t>WO0000000148727</t>
  </si>
  <si>
    <t>Need 1 SSRS report deployed to PRD</t>
  </si>
  <si>
    <t>WO0000000148730</t>
  </si>
  <si>
    <t>Need 1 SSRS report moved to PRD for HB</t>
  </si>
  <si>
    <t>WO0000000148733</t>
  </si>
  <si>
    <t>Alter and re-run CDiff Incidence Rate dashboard ETL</t>
  </si>
  <si>
    <t>WO0000000148739</t>
  </si>
  <si>
    <t>Portal columns sourced from MDM need to be mixed case not all upper</t>
  </si>
  <si>
    <t>WO0000000148741</t>
  </si>
  <si>
    <t>Run new invluenza proc, Tabcmd workbook</t>
  </si>
  <si>
    <t>WO0000000148750</t>
  </si>
  <si>
    <t>Alter reporting stored proc usp_ILI_Encounters_Detail</t>
  </si>
  <si>
    <t>WO0000000148773</t>
  </si>
  <si>
    <t>Beaker AP Text: add indexes to allow searching by pat_first_name and pat_last_name</t>
  </si>
  <si>
    <t>WO0000000148776</t>
  </si>
  <si>
    <t>Transplant data feed to LH</t>
  </si>
  <si>
    <t>WO0000000148784</t>
  </si>
  <si>
    <t>Refresh Text Search db from CoPath source</t>
  </si>
  <si>
    <t>WO0000000148786</t>
  </si>
  <si>
    <t>Need 1 SSRS report deployed to  PRD</t>
  </si>
  <si>
    <t>WO0000000148794</t>
  </si>
  <si>
    <t>Move vaccine SSRS report to production</t>
  </si>
  <si>
    <t>WO0000000148806</t>
  </si>
  <si>
    <t>Update MDM SSRS Report on production server</t>
  </si>
  <si>
    <t>WO0000000148813</t>
  </si>
  <si>
    <t>Grant profiler permissions on HSTSDSSQLDMT to SOMAdmins</t>
  </si>
  <si>
    <t>WO0000000148815</t>
  </si>
  <si>
    <t>Need 1 SSRS moved to PRD</t>
  </si>
  <si>
    <t>WO0000000148821</t>
  </si>
  <si>
    <t>Alter/Update stored proc usp_Staging_HSDO_UVa_Pt_Encounters</t>
  </si>
  <si>
    <t>WO0000000148823</t>
  </si>
  <si>
    <t>Tableau Service Account permissions to SOM_Staging db</t>
  </si>
  <si>
    <t>Phyllis</t>
  </si>
  <si>
    <t>Eanes</t>
  </si>
  <si>
    <t>WO0000000148827</t>
  </si>
  <si>
    <t>Run update proc against DM_Prod etl.HSDO_UVa_Pt_Encounters</t>
  </si>
  <si>
    <t>WO0000000148829</t>
  </si>
  <si>
    <t>Adjust UHC table column widths</t>
  </si>
  <si>
    <t>Chandra</t>
  </si>
  <si>
    <t>Vellampalli</t>
  </si>
  <si>
    <t>WO0000000148832</t>
  </si>
  <si>
    <t>Case (51903) - create proc and table for Radiology Falls</t>
  </si>
  <si>
    <t>WO0000000148835</t>
  </si>
  <si>
    <t>Case (50383) - investigate Dev error with new column</t>
  </si>
  <si>
    <t>WO0000000148838</t>
  </si>
  <si>
    <t>Need 1 stored proc and associated SSRS moved to PRD</t>
  </si>
  <si>
    <t>WO0000000148842</t>
  </si>
  <si>
    <t>SSRS deploy: Lab_Result_TAT_Previous_Day_Orders</t>
  </si>
  <si>
    <t>WO0000000148844</t>
  </si>
  <si>
    <t>SSRS report deploy: Lab_AP_Case_Search_by_Patient_Name</t>
  </si>
  <si>
    <t>WO0000000148861</t>
  </si>
  <si>
    <t>SSRS report deploy: Lab_Canceled_Tests</t>
  </si>
  <si>
    <t>WO0000000148864</t>
  </si>
  <si>
    <t>Stored procedure to PRD</t>
  </si>
  <si>
    <t>WO0000000148868</t>
  </si>
  <si>
    <t>Vaccination Audit - alter proc, reload, re-poke</t>
  </si>
  <si>
    <t>WO0000000148871</t>
  </si>
  <si>
    <t>Alter proc, reload reporting table, tabcmd CDiff Incidence Rate</t>
  </si>
  <si>
    <t>WO0000000148877</t>
  </si>
  <si>
    <t>Deploy Influenza SSRS report update</t>
  </si>
  <si>
    <t>WO0000000148879</t>
  </si>
  <si>
    <t>Update multiple CEO Daily Volume stored procs</t>
  </si>
  <si>
    <t>WO0000000148882</t>
  </si>
  <si>
    <t>Alter proc, reload and re-tabcmd cdiff incidence rate again</t>
  </si>
  <si>
    <t>WO0000000148887</t>
  </si>
  <si>
    <t>Assist troubleshooting DV SSRS Report</t>
  </si>
  <si>
    <t>WO0000000148889</t>
  </si>
  <si>
    <t>SSRS deploy: Lab_Timed_Draws</t>
  </si>
  <si>
    <t>WO0000000148898</t>
  </si>
  <si>
    <t>Add recipients to Patient Flags SSRS subscription</t>
  </si>
  <si>
    <t>WO0000000148900</t>
  </si>
  <si>
    <t>Fix and rerun broken CEO_Daily_Volume_Details procs and SSIS package</t>
  </si>
  <si>
    <t>WO0000000148902</t>
  </si>
  <si>
    <t>Optimize Clarity_App.Rptg.uspSrc_CEO_DV_Endoscopy proc</t>
  </si>
  <si>
    <t>WO0000000148904</t>
  </si>
  <si>
    <t>Update HAPU Prevalence tables from spreadsheet.</t>
  </si>
  <si>
    <t>WO0000000148906</t>
  </si>
  <si>
    <t>Create Genomic Tables</t>
  </si>
  <si>
    <t>WO0000000148908</t>
  </si>
  <si>
    <t>Rerun Vizient extract for Jul and Aug</t>
  </si>
  <si>
    <t>WO0000000148914</t>
  </si>
  <si>
    <t>Modify 340b script in production Clarity_App</t>
  </si>
  <si>
    <t>Terran</t>
  </si>
  <si>
    <t>Rice</t>
  </si>
  <si>
    <t>WO0000000148917</t>
  </si>
  <si>
    <t>Need 1 SSRS Report Moved to PRD - User Identified Mistake</t>
  </si>
  <si>
    <t>WO0000000148918</t>
  </si>
  <si>
    <t>Alter Daily Volume stored procs</t>
  </si>
  <si>
    <t>WO0000000148928</t>
  </si>
  <si>
    <t>Alter Grateful Patient proc</t>
  </si>
  <si>
    <t>WO0000000148932</t>
  </si>
  <si>
    <t>SSRS Deploy: HH_All_Contacts</t>
  </si>
  <si>
    <t>WO0000000148935</t>
  </si>
  <si>
    <t>Update sk_Dim_Physcn in HSDO_UVa_Pt_Encounters table</t>
  </si>
  <si>
    <t>WO0000000148937</t>
  </si>
  <si>
    <t>Alter proc on Clarity Rptg.usp_ILI_Flu_Encounters_Summary</t>
  </si>
  <si>
    <t>WO0000000148946</t>
  </si>
  <si>
    <t>Move 5 eScan stored procs to production server</t>
  </si>
  <si>
    <t>WO0000000148950</t>
  </si>
  <si>
    <t>CDiff Incidence Rates - Alter proc, reload table, re-Tabcmd</t>
  </si>
  <si>
    <t>WO0000000148951</t>
  </si>
  <si>
    <t>Load Pre-Computed metric values into stage table</t>
  </si>
  <si>
    <t>WO0000000148953</t>
  </si>
  <si>
    <t>Re-alter proc usp_ILI_Flu_Encounters_Summary</t>
  </si>
  <si>
    <t>WO0000000148955</t>
  </si>
  <si>
    <t>Move Stored Procedure to PRD</t>
  </si>
  <si>
    <t>WO0000000148957</t>
  </si>
  <si>
    <t>Add additional user to Flags report subscriptions</t>
  </si>
  <si>
    <t>WO0000000148962</t>
  </si>
  <si>
    <t>Case (50383) Alter TMI TCIR proc and tabrptg table</t>
  </si>
  <si>
    <t>WO0000000148964</t>
  </si>
  <si>
    <t>Alter 8 Daily Volume stored procs</t>
  </si>
  <si>
    <t>WO0000000148969</t>
  </si>
  <si>
    <t>Run update to Copath data in DS_HSDM_Textsearch</t>
  </si>
  <si>
    <t>WO0000000148973</t>
  </si>
  <si>
    <t>Deploy eScan_Extract to production</t>
  </si>
  <si>
    <t>WO0000000148983</t>
  </si>
  <si>
    <t>Deploy SSRS to PRD</t>
  </si>
  <si>
    <t>WO0000000148988</t>
  </si>
  <si>
    <t>Add yet another user to the Flags Reports SSRS subscriptions</t>
  </si>
  <si>
    <t>WO0000000148989</t>
  </si>
  <si>
    <t>Update rows in HSDO table</t>
  </si>
  <si>
    <t>WO0000000148991</t>
  </si>
  <si>
    <t>Migrate Stored Proc and SSRS from test to prod</t>
  </si>
  <si>
    <t>WO0000000148994</t>
  </si>
  <si>
    <t>Alter HCAHPS proc, reload table, re-tabcmd</t>
  </si>
  <si>
    <t>WO0000000148996</t>
  </si>
  <si>
    <t>Alter CGCAHPS proc, reload table, re-tabcmd workbook</t>
  </si>
  <si>
    <t>WO0000000148998</t>
  </si>
  <si>
    <t>sFTP setup for iQueue daily extract data feed</t>
  </si>
  <si>
    <t>WO0000000149000</t>
  </si>
  <si>
    <t>Remigration -  SSRS TST to PRD</t>
  </si>
  <si>
    <t>WO0000000149006</t>
  </si>
  <si>
    <t>Crystal Report in Hyperspace not picking up revised crystal.rpt file.</t>
  </si>
  <si>
    <t>WO0000000149313</t>
  </si>
  <si>
    <t>Alter Proc and reload HAPU Prevalence dashboard tile</t>
  </si>
  <si>
    <t>WO0000000150236</t>
  </si>
  <si>
    <t>Deploy SSRS Report to PRD</t>
  </si>
  <si>
    <t>WO0000000150239</t>
  </si>
  <si>
    <t>Fix Strata Costs Transactions Downloads</t>
  </si>
  <si>
    <t>WO0000000150241</t>
  </si>
  <si>
    <t>Move table and contents to prod server</t>
  </si>
  <si>
    <t>WO0000000150244</t>
  </si>
  <si>
    <t>Create new db on ODS server for Russ. Make him dbo.</t>
  </si>
  <si>
    <t>WO0000000150246</t>
  </si>
  <si>
    <t>Move refactored BeSafe Team Safety proc to production</t>
  </si>
  <si>
    <t>WO0000000150248</t>
  </si>
  <si>
    <t>Assist with JAMs processing of escan extract package</t>
  </si>
  <si>
    <t>WO0000000150250</t>
  </si>
  <si>
    <t>Move SSRS to production</t>
  </si>
  <si>
    <t>WO0000000150256</t>
  </si>
  <si>
    <t>Move Stored Procedure to Prod</t>
  </si>
  <si>
    <t>WO0000000150261</t>
  </si>
  <si>
    <t>SSRS report deploy: HH_Productivity, HH_Productivity_Detail</t>
  </si>
  <si>
    <t>WO0000000150271</t>
  </si>
  <si>
    <t>Migrate 2 SPs for ABCO CMGA</t>
  </si>
  <si>
    <t>WO0000000150297</t>
  </si>
  <si>
    <t>Move SSRS report to production</t>
  </si>
  <si>
    <t>WO0000000150308</t>
  </si>
  <si>
    <t>Unplanned Executions Portal tile - reload table and tabcmd</t>
  </si>
  <si>
    <t>WO0000000150311</t>
  </si>
  <si>
    <t>Alter ED Dash stored procs</t>
  </si>
  <si>
    <t>WO0000000150320</t>
  </si>
  <si>
    <t>Load Monthly HCAHPS Ranks</t>
  </si>
  <si>
    <t>WO0000000150327</t>
  </si>
  <si>
    <t>SSRS Deploy: Lab_Result_TAT_Percentiles_Ordering_Dept_Specific</t>
  </si>
  <si>
    <t>WO0000000150329</t>
  </si>
  <si>
    <t>Move Ortho_PreERAS table and contents to production</t>
  </si>
  <si>
    <t>WO0000000150334</t>
  </si>
  <si>
    <t>WO0000000150350</t>
  </si>
  <si>
    <t>Move SSRS to production, setup subscription and snapshot</t>
  </si>
  <si>
    <t>Stephen</t>
  </si>
  <si>
    <t>Simmers</t>
  </si>
  <si>
    <t>WO0000000150353</t>
  </si>
  <si>
    <t>Move altered MDM report to production SSRS</t>
  </si>
  <si>
    <t>WO0000000150358</t>
  </si>
  <si>
    <t>Create reporting stored proc in Clarity_App</t>
  </si>
  <si>
    <t>WO0000000150361</t>
  </si>
  <si>
    <t>File transfer job setup needed for Finance (high priority)</t>
  </si>
  <si>
    <t>WO0000000150363</t>
  </si>
  <si>
    <t>WO0000000150366</t>
  </si>
  <si>
    <t>Make a daily version of PE DVT dashboard table</t>
  </si>
  <si>
    <t>WO0000000150371</t>
  </si>
  <si>
    <t>Migrate 2 SSRS reports for UPG Unsigned Encounters</t>
  </si>
  <si>
    <t>WO0000000150373</t>
  </si>
  <si>
    <t>Download SSIS package production version</t>
  </si>
  <si>
    <t>WO0000000150375</t>
  </si>
  <si>
    <t>Move Potential VAE SSRS to production</t>
  </si>
  <si>
    <t>WO0000000150383</t>
  </si>
  <si>
    <t>Move Store Proc to Production</t>
  </si>
  <si>
    <t>WO0000000150390</t>
  </si>
  <si>
    <t>Alter stored procs for ABCO SPC extract</t>
  </si>
  <si>
    <t>WO0000000150392</t>
  </si>
  <si>
    <t>KB 1456 - alter daily team safety stored proc</t>
  </si>
  <si>
    <t>WO0000000150398</t>
  </si>
  <si>
    <t>KB 1529,1193,1117,1206,1181 - create and load test versions of tabrptg tables</t>
  </si>
  <si>
    <t>WO0000000150417</t>
  </si>
  <si>
    <t>Move UMA report to production</t>
  </si>
  <si>
    <t>WO0000000150420</t>
  </si>
  <si>
    <t>Create Ref_Corporate_Service_Line table in relevant databases</t>
  </si>
  <si>
    <t>WO0000000150422</t>
  </si>
  <si>
    <t>SSRS Modification: remove CasenumSelection default from Lab_AP_Case_Search_by_Case_Number report</t>
  </si>
  <si>
    <t>WO0000000150438</t>
  </si>
  <si>
    <t>Alter Daily Volume Endoscopy stored procs</t>
  </si>
  <si>
    <t>WO0000000150440</t>
  </si>
  <si>
    <t>Reload ERS data Jul-Sep</t>
  </si>
  <si>
    <t>WO0000000150442</t>
  </si>
  <si>
    <t>Migrate SP for CPT data Vizient</t>
  </si>
  <si>
    <t>WO0000000150818</t>
  </si>
  <si>
    <t>SSRS Deploys: AP_Slides_Reviewed_by_Case_Type_and_Cytotech, AP_Slides...detail</t>
  </si>
  <si>
    <t>WO0000000150835</t>
  </si>
  <si>
    <t>Move Stored Proc to Prod</t>
  </si>
  <si>
    <t>WO0000000150837</t>
  </si>
  <si>
    <t>Move SSRS report to Prod</t>
  </si>
  <si>
    <t>WO0000000151828</t>
  </si>
  <si>
    <t>How many SSRS reports are in production?</t>
  </si>
  <si>
    <t>WO0000000151830</t>
  </si>
  <si>
    <t>Alter 5 Daily Volume dash stored procs</t>
  </si>
  <si>
    <t>WO0000000151834</t>
  </si>
  <si>
    <t>Move new ED Boarding dashboard proc to production.</t>
  </si>
  <si>
    <t>WO0000000151906</t>
  </si>
  <si>
    <t>Medical Center Volumes Report Migration</t>
  </si>
  <si>
    <t>WO0000000152301</t>
  </si>
  <si>
    <t>KB 1529 TMI Daily Changes Part 2</t>
  </si>
  <si>
    <t>WO0000000152302</t>
  </si>
  <si>
    <t>KB 1042 Create DWT tabrptg table</t>
  </si>
  <si>
    <t>WO0000000152303</t>
  </si>
  <si>
    <t>(Case 54017) Replace Census_DataSet_BOLY</t>
  </si>
  <si>
    <t>WO0000000152309</t>
  </si>
  <si>
    <t>Update INFC stored proc on DM</t>
  </si>
  <si>
    <t>WO0000000152313</t>
  </si>
  <si>
    <t>(Case 50386) Move SSRS to production</t>
  </si>
  <si>
    <t>WO0000000152315</t>
  </si>
  <si>
    <t>Prep NSI table versions on Test server</t>
  </si>
  <si>
    <t>WO0000000152337</t>
  </si>
  <si>
    <t>Daily ETL / file transfer set up to load &amp; update DEP service lines in Epic.</t>
  </si>
  <si>
    <t>WO0000000152379</t>
  </si>
  <si>
    <t>DAP - Ordered Medications.RDL</t>
  </si>
  <si>
    <t>WO0000000152381</t>
  </si>
  <si>
    <t>DW Medicaid and Medicare Numbers</t>
  </si>
  <si>
    <t>WO0000000152383</t>
  </si>
  <si>
    <t>Migrate TST to PRD Stored Proc/SSRS</t>
  </si>
  <si>
    <t>WO0000000152395</t>
  </si>
  <si>
    <t>EDW: Add ORD_BLOOD_ADMIN and supporting tables</t>
  </si>
  <si>
    <t>WO0000000153226</t>
  </si>
  <si>
    <t>CEO Daily Volumes procedure alteration</t>
  </si>
  <si>
    <t>WO0000000153229</t>
  </si>
  <si>
    <t>Move CancerLinq procs to production</t>
  </si>
  <si>
    <t>WO0000000153232</t>
  </si>
  <si>
    <t>Move Stored Proc to PROD</t>
  </si>
  <si>
    <t>WO0000000153234</t>
  </si>
  <si>
    <t>Discontinue Email job form BI Launchpad</t>
  </si>
  <si>
    <t>WO0000000153238</t>
  </si>
  <si>
    <t>KB 1042 - Update TEST TabRptg table</t>
  </si>
  <si>
    <t>WO0000000153240</t>
  </si>
  <si>
    <t>Update ED Boarding Time proc</t>
  </si>
  <si>
    <t>WO0000000153243</t>
  </si>
  <si>
    <t>Move CancerLinq SSIS to prod</t>
  </si>
  <si>
    <t>WO0000000153246</t>
  </si>
  <si>
    <t>Alter and reload on DMT - readmit</t>
  </si>
  <si>
    <t>WO0000000153258</t>
  </si>
  <si>
    <t>SSRS Deploy:
AP_Diagnostic_Categories_by_Cytotechnologist, detail</t>
  </si>
  <si>
    <t>WO0000000153265</t>
  </si>
  <si>
    <t>Alter Clarity reporting stored proc</t>
  </si>
  <si>
    <t>WO0000000153271</t>
  </si>
  <si>
    <t>WO0000000153283</t>
  </si>
  <si>
    <t>Table and stored proc help for iQueue extract</t>
  </si>
  <si>
    <t>WO0000000153287</t>
  </si>
  <si>
    <t>SSRS Catalog tables</t>
  </si>
  <si>
    <t>WO0000000153291</t>
  </si>
  <si>
    <t>Move MyChart Activation L and D report to production SSRS. Schedule snapshot</t>
  </si>
  <si>
    <t>WO0000000154512</t>
  </si>
  <si>
    <t>SSRS Deploy:Lab_Canceled_Tests_Phlebotomy_Collected</t>
  </si>
  <si>
    <t>WO0000000154520</t>
  </si>
  <si>
    <t>Deploy SSRS Cash Drawers report</t>
  </si>
  <si>
    <t>WO0000000154539</t>
  </si>
  <si>
    <t>Provide SQL behind [DS_HSDM_Prod].[audit].[Blood_Transfusion] table</t>
  </si>
  <si>
    <t>WO0000000154544</t>
  </si>
  <si>
    <t>Update the MPI field for GL key in the dep
 10243100 should map back to PS cost center 2071.</t>
  </si>
  <si>
    <t>Rejected</t>
  </si>
  <si>
    <t>nsc6x</t>
  </si>
  <si>
    <t>WO0000000154546</t>
  </si>
  <si>
    <t>Pod mapping to the cancer departments</t>
  </si>
  <si>
    <t>Completed</t>
  </si>
  <si>
    <t>WO0000000154548</t>
  </si>
  <si>
    <t>Add VIR departments  type</t>
  </si>
  <si>
    <t>WO0000000154557</t>
  </si>
  <si>
    <t>Linked Server to Caboodle</t>
  </si>
  <si>
    <t>WO0000000154561</t>
  </si>
  <si>
    <t>migrate TST to PRD stored proc/SSRS</t>
  </si>
  <si>
    <t>WO0000000154576</t>
  </si>
  <si>
    <t>Set up FTP to Press Ganey</t>
  </si>
  <si>
    <t>WO0000000154614</t>
  </si>
  <si>
    <t>SSRS: Deploy Lab_Rapid_Strep_Audit</t>
  </si>
  <si>
    <t>WO0000000154621</t>
  </si>
  <si>
    <t>Need 1 .rdl published to PRD</t>
  </si>
  <si>
    <t>WO0000000154624</t>
  </si>
  <si>
    <t>Need 1 .rdl Moved to PRD</t>
  </si>
  <si>
    <t>WO0000000154626</t>
  </si>
  <si>
    <t>Move RDL - Open Chart Audit Under Construction.RDL</t>
  </si>
  <si>
    <t>WO0000000154631</t>
  </si>
  <si>
    <t>WO0000000154642</t>
  </si>
  <si>
    <t>Test version of Periop DVT</t>
  </si>
  <si>
    <t>WO0000000154643</t>
  </si>
  <si>
    <t>Create multiple marketing metric tabrptg tables</t>
  </si>
  <si>
    <t>WO0000000154645</t>
  </si>
  <si>
    <t>WO0000000154654</t>
  </si>
  <si>
    <t>WO0000000154656</t>
  </si>
  <si>
    <t>Migrate SSRS Cash Drawers report</t>
  </si>
  <si>
    <t>WO0000000154662</t>
  </si>
  <si>
    <t>Alter procs, tables and ETL for Dash_Admits and Dash_Discharges</t>
  </si>
  <si>
    <t>WO0000000154676</t>
  </si>
  <si>
    <t>Move Modified Stored procedure to Prod.</t>
  </si>
  <si>
    <t>WO0000000154677</t>
  </si>
  <si>
    <t>FTP build for Premier (Testing)</t>
  </si>
  <si>
    <t>WO0000000154678</t>
  </si>
  <si>
    <t>SSRS Deploy: Lab_Rapid_Strep</t>
  </si>
  <si>
    <t>WO0000000154681</t>
  </si>
  <si>
    <t>Stored Proc needed</t>
  </si>
  <si>
    <t>WO0000000154694</t>
  </si>
  <si>
    <t>Alter 2 procs. Reload Frozen TAT metric table</t>
  </si>
  <si>
    <t>WO0000000154696</t>
  </si>
  <si>
    <t>Move report to production SSRS</t>
  </si>
  <si>
    <t>WO0000000154698</t>
  </si>
  <si>
    <t>Refresh RSS.Clinical_Activity table on DMT server</t>
  </si>
  <si>
    <t>Bommae</t>
  </si>
  <si>
    <t>WO0000000155907</t>
  </si>
  <si>
    <t>Replace contents of NSI.SIR_ tables</t>
  </si>
  <si>
    <t>WO0000000155917</t>
  </si>
  <si>
    <t>Migrate SPs and rerun Vizient extract</t>
  </si>
  <si>
    <t>WO0000000155923</t>
  </si>
  <si>
    <t>Need 1 SSRS Report moved to PRD</t>
  </si>
  <si>
    <t>WO0000000155924</t>
  </si>
  <si>
    <t>Need SSRS Report setup for weekly e-mail</t>
  </si>
  <si>
    <t>WO0000000155925</t>
  </si>
  <si>
    <t>Update throughput stored procs on ODS</t>
  </si>
  <si>
    <t>WO0000000155942</t>
  </si>
  <si>
    <t>Update uspSrc_EDArrival_toEKG</t>
  </si>
  <si>
    <t>WO0000000155944</t>
  </si>
  <si>
    <t>Create new folder on SSRS server</t>
  </si>
  <si>
    <t>WO0000000155958</t>
  </si>
  <si>
    <t>Move SSRS to RSS_EDI in production</t>
  </si>
  <si>
    <t>WO0000000155959</t>
  </si>
  <si>
    <t>Grant Christine temporary elevated rights on production SSRS server</t>
  </si>
  <si>
    <t>WO0000000155961</t>
  </si>
  <si>
    <t>Create stored proc uspSrc_ERASOp_byMRN</t>
  </si>
  <si>
    <t>WO0000000157518</t>
  </si>
  <si>
    <t>Create stored proc Rptg.uspSrc_HB_Tx_Mammography_4MG</t>
  </si>
  <si>
    <t>WO0000000157520</t>
  </si>
  <si>
    <t>Move updated SSIS to production</t>
  </si>
  <si>
    <t>WO0000000157528</t>
  </si>
  <si>
    <t>Need 1 SSRS Report Moved to PRD</t>
  </si>
  <si>
    <t>WO0000000157532</t>
  </si>
  <si>
    <t>Alter econsult stored proc</t>
  </si>
  <si>
    <t>WO0000000157534</t>
  </si>
  <si>
    <t>Deploy econsults SSRS to production</t>
  </si>
  <si>
    <t>WO0000000157551</t>
  </si>
  <si>
    <t>INFC ETL Proc changes</t>
  </si>
  <si>
    <t>WO0000000157555</t>
  </si>
  <si>
    <t>Create new Clarity_App proc</t>
  </si>
  <si>
    <t>WO0000000157569</t>
  </si>
  <si>
    <t>Migrate SSRS to production</t>
  </si>
  <si>
    <t>WO0000000157583</t>
  </si>
  <si>
    <t>Please migrate from TST to PRD, Stored Procs &amp; SSRS</t>
  </si>
  <si>
    <t>WO0000000157586</t>
  </si>
  <si>
    <t>SSRS Deploy: Lab_Canceled_Tests</t>
  </si>
  <si>
    <t>WO0000000157588</t>
  </si>
  <si>
    <t>SSRS Deploy: Paraffin Embedded Molecular Tests</t>
  </si>
  <si>
    <t>WO0000000158483</t>
  </si>
  <si>
    <t>SSRS Report relocation: HH_All Contacts</t>
  </si>
  <si>
    <t>WO0000000158485</t>
  </si>
  <si>
    <t>SSRS: relocate Home Health reports</t>
  </si>
  <si>
    <t>WO0000000158492</t>
  </si>
  <si>
    <t>additional usp_Get_Dash_Dates</t>
  </si>
  <si>
    <t>WO0000000158497</t>
  </si>
  <si>
    <t>Migrate SSRS from TST to PRD</t>
  </si>
  <si>
    <t>WO0000000158505</t>
  </si>
  <si>
    <t>Migrate 2 new SSRS and Archive 3 old SSRS reports</t>
  </si>
  <si>
    <t>WO0000000158515</t>
  </si>
  <si>
    <t>Load and reload NDNQI reporting tables from xls</t>
  </si>
  <si>
    <t>WO0000000158540</t>
  </si>
  <si>
    <t>Split Balanced scorecard ETL processes</t>
  </si>
  <si>
    <t>WO0000000158545</t>
  </si>
  <si>
    <t>Plz move Stored Proc / SSRS from TST to PRD</t>
  </si>
  <si>
    <t>WO0000000158621</t>
  </si>
  <si>
    <t>Move table and data to DM</t>
  </si>
  <si>
    <t>WO0000000158622</t>
  </si>
  <si>
    <t>Update Daily volume stored procs and rerun ETL/tabcmd</t>
  </si>
  <si>
    <t>WO0000000158624</t>
  </si>
  <si>
    <t>Migrate 2 SSRS Scheduling Activity reports to prod</t>
  </si>
  <si>
    <t>WO0000000158628</t>
  </si>
  <si>
    <t>Help migrate the attached stored procedure to hstseclarity.Clarity_App</t>
  </si>
  <si>
    <t>WO0000000158630</t>
  </si>
  <si>
    <t>Rerun and re-tabcmd multiple Balanced Scorecard metrics ETL</t>
  </si>
  <si>
    <t>WO0000000159237</t>
  </si>
  <si>
    <t>Add new Phlebotomy metrics tiles to the tabcmd list.</t>
  </si>
  <si>
    <t>WO0000000159239</t>
  </si>
  <si>
    <t>Attending Issue SER</t>
  </si>
  <si>
    <t>WO0000000159545</t>
  </si>
  <si>
    <t>DG - Add alternate supervisor - cactus sourced field</t>
  </si>
  <si>
    <t>WO0000000159859</t>
  </si>
  <si>
    <t>Need PRD SSRS Report moved to Global Folder</t>
  </si>
  <si>
    <t>WO0000000159902</t>
  </si>
  <si>
    <t>MIgrate Stored Proc / Re-run Extract</t>
  </si>
  <si>
    <t>WO0000000159914</t>
  </si>
  <si>
    <t>Please help execute the attached stored procedure on hstseclarity.clarity_app</t>
  </si>
  <si>
    <t>WO0000000160003</t>
  </si>
  <si>
    <t>Create Ambulatory Optimization staging table, loading proc, and SSIS package</t>
  </si>
  <si>
    <t>WO0000000160209</t>
  </si>
  <si>
    <t>Move SSIS packages to production</t>
  </si>
  <si>
    <t>WO0000000160214</t>
  </si>
  <si>
    <t>WO0000000160216</t>
  </si>
  <si>
    <t>ITSM Application Support Request</t>
  </si>
  <si>
    <t>Remedy ITSM</t>
  </si>
  <si>
    <t>WO0000000160217</t>
  </si>
  <si>
    <t>Move Nutrition SSRS to production folder</t>
  </si>
  <si>
    <t>WO0000000160309</t>
  </si>
  <si>
    <t>Re-create ERAS process with Dayna's new and faster code</t>
  </si>
  <si>
    <t>WO0000000160401</t>
  </si>
  <si>
    <t>SSRS Deploy: Microbiology Results</t>
  </si>
  <si>
    <t>WO0000000162818</t>
  </si>
  <si>
    <t>SSRS Deploy: Parafin Embedded Molecular Tests</t>
  </si>
  <si>
    <t>WO0000000162828</t>
  </si>
  <si>
    <t>Would like to establish daily file validation process and summary reporting for Pt Experience office</t>
  </si>
  <si>
    <t>WO0000000162839</t>
  </si>
  <si>
    <t>Rerun Vizient extract for November</t>
  </si>
  <si>
    <t>WO0000000162916</t>
  </si>
  <si>
    <t>Move Procs to Clarity_App production</t>
  </si>
  <si>
    <t>WO0000000162936</t>
  </si>
  <si>
    <t>Create Rptg.uspSrc_Discharges_by_PCP</t>
  </si>
  <si>
    <t>WO0000000162939</t>
  </si>
  <si>
    <t>Change control for provider SL attributions</t>
  </si>
  <si>
    <t>WO0000000162942</t>
  </si>
  <si>
    <t>Source MDM for RCP mapping</t>
  </si>
  <si>
    <t>WO0000000162943</t>
  </si>
  <si>
    <t>Default SL  mapping</t>
  </si>
  <si>
    <t>Nicholas</t>
  </si>
  <si>
    <t>Mendyka</t>
  </si>
  <si>
    <t>WO0000000162944</t>
  </si>
  <si>
    <t>SCD 2  for Cactus data</t>
  </si>
  <si>
    <t>WO0000000162951</t>
  </si>
  <si>
    <t>creating a gold source to feed MDM for NDNQI and NHSN</t>
  </si>
  <si>
    <t>WO0000000162952</t>
  </si>
  <si>
    <t>Move infusion report to production</t>
  </si>
  <si>
    <t>WO0000000162983</t>
  </si>
  <si>
    <t>Create proc Rptg.uspSrc_Admissions_by_PCP</t>
  </si>
  <si>
    <t>WO0000000162986</t>
  </si>
  <si>
    <t>Add EAF 5003 to Clarity</t>
  </si>
  <si>
    <t>WO0000000162991</t>
  </si>
  <si>
    <t>Clarity App Stored Procs TST&gt;PRD [Bad Debt]</t>
  </si>
  <si>
    <t>WO0000000163303</t>
  </si>
  <si>
    <t>Alter Amb Flu proc</t>
  </si>
  <si>
    <t>Saunders</t>
  </si>
  <si>
    <t>WO0000000164277</t>
  </si>
  <si>
    <t>Create Rptg.uspSrc_CM_IP_Screening</t>
  </si>
  <si>
    <t>WO0000000164279</t>
  </si>
  <si>
    <t>Move new versions of Ambulatory dash procs to production and test run SSIS</t>
  </si>
  <si>
    <t>WO0000000164281</t>
  </si>
  <si>
    <t>Alter clarity_app rptg procs</t>
  </si>
  <si>
    <t>WO0000000164282</t>
  </si>
  <si>
    <t>Fix QPI OTPS Budget metric in precomputed stage and tabrptg table</t>
  </si>
  <si>
    <t>WO0000000164514</t>
  </si>
  <si>
    <t>WO0000000165729</t>
  </si>
  <si>
    <t>case (53852) Move SSRS to production</t>
  </si>
  <si>
    <t>WO0000000165739</t>
  </si>
  <si>
    <t>Generate catchup Epic files back to 11/30 per Strata's request</t>
  </si>
  <si>
    <t>WO0000000166692</t>
  </si>
  <si>
    <t>Move clearquote SSIS package update to production</t>
  </si>
  <si>
    <t>WO0000000166700</t>
  </si>
  <si>
    <t>Add indexes to Schedule_Appointments staging table.</t>
  </si>
  <si>
    <t>WO0000000166702</t>
  </si>
  <si>
    <t>SSRS Deploy: Bone Marrow TAT</t>
  </si>
  <si>
    <t>WO0000000167049</t>
  </si>
  <si>
    <t>Update CEO DV postprocdisch procedures in production</t>
  </si>
  <si>
    <t>WO0000000167917</t>
  </si>
  <si>
    <t>Move SP from TST&gt;PRD [Bad Debt - 1008]</t>
  </si>
  <si>
    <t>WO0000000167927</t>
  </si>
  <si>
    <t>Tweaks needed to RedCap SSIS process. Also change schedule to daily run</t>
  </si>
  <si>
    <t>WO0000000168108</t>
  </si>
  <si>
    <t>Populate Clarity Table CLARITY_SER_LETTER</t>
  </si>
  <si>
    <t>WO0000000168114</t>
  </si>
  <si>
    <t>add new procedure codes to Dim_Prcdr</t>
  </si>
  <si>
    <t>WO0000000168205</t>
  </si>
  <si>
    <t>MIgrate SSRS TST&gt;PRD [ MyChart_User_Email_159377]</t>
  </si>
  <si>
    <t>WO0000000168219</t>
  </si>
  <si>
    <t>add EPISODE Table to DS_HSDM_Transplant</t>
  </si>
  <si>
    <t>WO0000000168230</t>
  </si>
  <si>
    <t>SSRS Deploy: Lab_Result_TAT_ED</t>
  </si>
  <si>
    <t>WO0000000168234</t>
  </si>
  <si>
    <t>SSRS Deploy: Foley Catheter Reporting and subreport</t>
  </si>
  <si>
    <t>WO0000000168564</t>
  </si>
  <si>
    <t>Remove a number of SSRS reports</t>
  </si>
  <si>
    <t>DMO3C</t>
  </si>
  <si>
    <t>WO0000000170631</t>
  </si>
  <si>
    <t>Migrate TST to PRD [DB Library Rpt]</t>
  </si>
  <si>
    <t>WO0000000170633</t>
  </si>
  <si>
    <t>Add 2 new fields to Scheduling DM, and custom Enc Type mapping</t>
  </si>
  <si>
    <t>WO0000000170641</t>
  </si>
  <si>
    <t>(Case 56241) Fogbugz - change dim_patient logic in CLABSI event reporting</t>
  </si>
  <si>
    <t>WO0000000170656</t>
  </si>
  <si>
    <t>Vizient job failure</t>
  </si>
  <si>
    <t>WO0000000170661</t>
  </si>
  <si>
    <t>Rerun ERS extract for recalc wRVUs</t>
  </si>
  <si>
    <t>WO0000000170663</t>
  </si>
  <si>
    <t>SSRS Deploy: Cytology Case Count</t>
  </si>
  <si>
    <t>WO0000000170665</t>
  </si>
  <si>
    <t>SSRS Deploy: Lab Reports under DeployMe folder</t>
  </si>
  <si>
    <t>WO0000000170666</t>
  </si>
  <si>
    <t>SSRS Deploy: AP Case Search by Case Number</t>
  </si>
  <si>
    <t>WO0000000170667</t>
  </si>
  <si>
    <t>SSRS Deploy: AP Flags</t>
  </si>
  <si>
    <t>WO0000000170676</t>
  </si>
  <si>
    <t>Need staging table updated to be current with clarity</t>
  </si>
  <si>
    <t>WO0000000170705</t>
  </si>
  <si>
    <t>Update Progressive Mobility USP</t>
  </si>
  <si>
    <t>WO0000000170713</t>
  </si>
  <si>
    <t>Need SSRS report moved from temp testing folder to production location.</t>
  </si>
  <si>
    <t>WO0000000170746</t>
  </si>
  <si>
    <t>Add table to DS_HSDM_Transplant</t>
  </si>
  <si>
    <t>WO0000000170749</t>
  </si>
  <si>
    <t>Create tables and stored procedures for Third Floor reporting project</t>
  </si>
  <si>
    <t>WO0000000170816</t>
  </si>
  <si>
    <t>Create USP Delirious MICU</t>
  </si>
  <si>
    <t>WO0000000170818</t>
  </si>
  <si>
    <t>Create TabRptg Kanban 1051</t>
  </si>
  <si>
    <t>WO0000000170820</t>
  </si>
  <si>
    <t>SSRS Deploy: Lab_Phlebotomy_Workload</t>
  </si>
  <si>
    <t>WO0000000170827</t>
  </si>
  <si>
    <t>Update USP Lung Cancer Screening</t>
  </si>
  <si>
    <t>WO0000000170838</t>
  </si>
  <si>
    <t>update ORIEN extract for Jason Lyman</t>
  </si>
  <si>
    <t>WO0000000170905</t>
  </si>
  <si>
    <t>Create test version of cdiff incidence proc and load test table</t>
  </si>
  <si>
    <t>WO0000000170911</t>
  </si>
  <si>
    <t>StoredProc TST&gt;PRD clarity  [McBee]</t>
  </si>
  <si>
    <t>WO0000000170916</t>
  </si>
  <si>
    <t>Create 3 stored procs in Clarity_App</t>
  </si>
  <si>
    <t>WO0000000170918</t>
  </si>
  <si>
    <t>Update EDVisitNon-Readmit</t>
  </si>
  <si>
    <t>WO0000000171003</t>
  </si>
  <si>
    <t>WO0000000171608</t>
  </si>
  <si>
    <t>Alter proc and reload test version of Periop DVT tabrpt table</t>
  </si>
  <si>
    <t>WO0000000171610</t>
  </si>
  <si>
    <t>Create view for QPI on ambulatory TabRptg table</t>
  </si>
  <si>
    <t>WO0000000171612</t>
  </si>
  <si>
    <t>Create stored proc for SSRS report</t>
  </si>
  <si>
    <t>Venkata Manikesh</t>
  </si>
  <si>
    <t>Iruku</t>
  </si>
  <si>
    <t>WO0000000171619</t>
  </si>
  <si>
    <t>transfer files and ingest data from Qualaris</t>
  </si>
  <si>
    <t>WO0000000171626</t>
  </si>
  <si>
    <t>Add Epic flowsheet measure BCN INFUSION NURSE ASSIGNMENT to the daily iQueue data feed</t>
  </si>
  <si>
    <t>WO0000000171701</t>
  </si>
  <si>
    <t>Reload Conversion Accounts costs after transaction backout</t>
  </si>
  <si>
    <t>Nunley</t>
  </si>
  <si>
    <t>WO0000000171719</t>
  </si>
  <si>
    <t>Need .rdl moved to PRD location</t>
  </si>
  <si>
    <t>WO0000000171903</t>
  </si>
  <si>
    <t>Please add DEP Report Grouper 17 (DEP 4316) to the MDM table as'Revenue Cycle Category'</t>
  </si>
  <si>
    <t>WO0000000171918</t>
  </si>
  <si>
    <t>WO0000000171920</t>
  </si>
  <si>
    <t>(Case 56442) Clarity_Dictionary usp</t>
  </si>
  <si>
    <t>WO0000000171927</t>
  </si>
  <si>
    <t>SSRS Deploy: Preliminary Autopsy Diagnosis TAT</t>
  </si>
  <si>
    <t>WO0000000172235</t>
  </si>
  <si>
    <t>Need staging table created from stored proc currently in clarity TST.</t>
  </si>
  <si>
    <t>WO0000000172237</t>
  </si>
  <si>
    <t>Update Current_IP_Acuity proc on DS_HSODS_Prod</t>
  </si>
  <si>
    <t>WO0000000172243</t>
  </si>
  <si>
    <t>Reload HAPU Prevalence spreadsheet from SharePoint with corrected December data</t>
  </si>
  <si>
    <t>WO0000000177988</t>
  </si>
  <si>
    <t>Need SSRS report setup for e-mailing results</t>
  </si>
  <si>
    <t>WO0000000178005</t>
  </si>
  <si>
    <t>add order group name to DS_Epic feed</t>
  </si>
  <si>
    <t>WO0000000178007</t>
  </si>
  <si>
    <t>Add 4 columns to the Heart Center readmit_src table</t>
  </si>
  <si>
    <t>WO0000000178017</t>
  </si>
  <si>
    <t>Migrate SSRS reports to update UPG Open Billable Encounters</t>
  </si>
  <si>
    <t>WO0000000178112</t>
  </si>
  <si>
    <t>SSRS TST to PRD [HH Supervisory Visits}</t>
  </si>
  <si>
    <t>WO0000000178127</t>
  </si>
  <si>
    <t>Migrate TST to PRD [Epic DB Library]</t>
  </si>
  <si>
    <t>WO0000000179614</t>
  </si>
  <si>
    <t>Update ODS Hourly Throughput Bed Closure procs</t>
  </si>
  <si>
    <t>WO0000000179616</t>
  </si>
  <si>
    <t>SSRS Deploy: Specimen Collection by Department, detail</t>
  </si>
  <si>
    <t>WO0000000179646</t>
  </si>
  <si>
    <t>Create Stored Proc in Clarity Prod</t>
  </si>
  <si>
    <t>WO0000000179651</t>
  </si>
  <si>
    <t>Deploy SSRS Report to Prod</t>
  </si>
  <si>
    <t>WO0000000179805</t>
  </si>
  <si>
    <t>Move TMI - RL solutions tables</t>
  </si>
  <si>
    <t>WO0000000179821</t>
  </si>
  <si>
    <t>WO0000000179829</t>
  </si>
  <si>
    <t>Migrate SP to PRD [Naveos  - 8 files]</t>
  </si>
  <si>
    <t>WO0000000179839</t>
  </si>
  <si>
    <t>(Case 56512) Cardiology relevant discharges</t>
  </si>
  <si>
    <t>WO0000000179843</t>
  </si>
  <si>
    <t>Need SSRS report moved on PRD server</t>
  </si>
  <si>
    <t>WO0000000179851</t>
  </si>
  <si>
    <t>Create new NSI Qualaris procs on DS_HSDM_App</t>
  </si>
  <si>
    <t>WO0000000180005</t>
  </si>
  <si>
    <t>Move SSRS from test to Clarity\UPG</t>
  </si>
  <si>
    <t>WO0000000180012</t>
  </si>
  <si>
    <t>Move RDL Finance Servicelines</t>
  </si>
  <si>
    <t>WO0000000180015</t>
  </si>
  <si>
    <t>Update 10 ambulatory views</t>
  </si>
  <si>
    <t>WO0000000180023</t>
  </si>
  <si>
    <t>Need .rdl moved on PRD server</t>
  </si>
  <si>
    <t>WO0000000180027</t>
  </si>
  <si>
    <t>Update NHSN CAUTI proc on DS_HSDM_App</t>
  </si>
  <si>
    <t>WO0000000180033</t>
  </si>
  <si>
    <t>Load January HAPU prevalence</t>
  </si>
  <si>
    <t>WO0000000180035</t>
  </si>
  <si>
    <t>Update NSI Foley Compliance proc on DS_HSDM_App</t>
  </si>
  <si>
    <t>WO0000000180043</t>
  </si>
  <si>
    <t>Extract Item to Clarity</t>
  </si>
  <si>
    <t>WO0000000180045</t>
  </si>
  <si>
    <t>Alter 2 AmbOpt stored procs</t>
  </si>
  <si>
    <t>WO0000000180047</t>
  </si>
  <si>
    <t>CMGA Extract - Migrate SPs, backfil data and enable automation</t>
  </si>
  <si>
    <t>WO0000000180061</t>
  </si>
  <si>
    <t>New NDNQI data for load (through 2017q3)</t>
  </si>
  <si>
    <t>WO0000000180077</t>
  </si>
  <si>
    <t>Migrate Global Home Health SSRS to production</t>
  </si>
  <si>
    <t>WO0000000180079</t>
  </si>
  <si>
    <t>Modify NSI CL Compliance proc on DS_HSDM_App</t>
  </si>
  <si>
    <t>WO0000000180081</t>
  </si>
  <si>
    <t>Create NSI CAUTI NDNQI proc on DS_HSDM_App</t>
  </si>
  <si>
    <t>WO0000000180083</t>
  </si>
  <si>
    <t>SSRS Deploy: Diabetes Management A1c Tracking</t>
  </si>
  <si>
    <t>WO0000000180085</t>
  </si>
  <si>
    <t>Create NSI CLABSI NDNQI proc on DS_HSDM_App</t>
  </si>
  <si>
    <t>WO0000000180087</t>
  </si>
  <si>
    <t>SSRS Deploy: Diabetes Management A1C tracking</t>
  </si>
  <si>
    <t>WO0000000180089</t>
  </si>
  <si>
    <t>(Case 56641) Ventilation therapy report</t>
  </si>
  <si>
    <t>WO0000000180093</t>
  </si>
  <si>
    <t>Updates to NDNQI unit data for load</t>
  </si>
  <si>
    <t>WO0000000180094</t>
  </si>
  <si>
    <t>Re-start Epic Crystal Email process for 'Student Seen in ED' Crystal Report</t>
  </si>
  <si>
    <t>WO0000000180095</t>
  </si>
  <si>
    <t>Create Stored Procedure in production
 [Rptg].[UspSrc_ADT_UM_CC44]</t>
  </si>
  <si>
    <t>WO0000000181241</t>
  </si>
  <si>
    <t>Modify Heart Center Extract</t>
  </si>
  <si>
    <t>WO0000000181243</t>
  </si>
  <si>
    <t>extend Transplant data mart with third party data and point users to EDW views for DW data</t>
  </si>
  <si>
    <t>WO0000000181245</t>
  </si>
  <si>
    <t>replicate EDW tables to SQLSHARED7</t>
  </si>
  <si>
    <t>WO0000000181256</t>
  </si>
  <si>
    <t>Create new NSI CLABSI proc on DS_HSDM_App</t>
  </si>
  <si>
    <t>WO0000000181296</t>
  </si>
  <si>
    <t>Migrate Stored Proc [Library Rpt]</t>
  </si>
  <si>
    <t>WO0000000181311</t>
  </si>
  <si>
    <t>WO0000000181313</t>
  </si>
  <si>
    <t>SSRS Deploy: Skilled Nursing Charges Colonnade</t>
  </si>
  <si>
    <t>WO0000000181319</t>
  </si>
  <si>
    <t>Update Stored Proc in PRD
[Rptg].[uspSrc_ADT_ORULUnivPhys_PCPPanel]</t>
  </si>
  <si>
    <t>WO0000000181321</t>
  </si>
  <si>
    <t>Deploy SSRS report to PRD</t>
  </si>
  <si>
    <t>WO0000000181323</t>
  </si>
  <si>
    <t>Create NSI Falls NDNQI Units proc on DS_HSDM_App</t>
  </si>
  <si>
    <t>WO0000000181324</t>
  </si>
  <si>
    <t>Move Registration Volumes SSRS to prod</t>
  </si>
  <si>
    <t>WO0000000181325</t>
  </si>
  <si>
    <t>Migrate BeWell Stage Intakes to DMT server</t>
  </si>
  <si>
    <t>WO0000000181409</t>
  </si>
  <si>
    <t>Rerun Vizient extract for January.</t>
  </si>
  <si>
    <t>WO0000000181425</t>
  </si>
  <si>
    <t>Migrate SSRS [HB_Research_Client_Guar_INC205342 ]</t>
  </si>
  <si>
    <t>WO0000000183918</t>
  </si>
  <si>
    <t>Alter Proc and move SSRS to production</t>
  </si>
  <si>
    <t>WO0000000183923</t>
  </si>
  <si>
    <t>Update Stored proc in PRD 
  [Rptg].[uspSrc_ADT_ORULUnivPhys_PCPPanel]</t>
  </si>
  <si>
    <t>WO0000000183926</t>
  </si>
  <si>
    <t>WO0000000183927</t>
  </si>
  <si>
    <t>Deploy modified SSRS report 
/Clarity/Scheduling/ORUL UNIV PHYICIANS/ORUL_Details</t>
  </si>
  <si>
    <t>WO0000000184006</t>
  </si>
  <si>
    <t>Create NSI Falls NDNQI MedCtr proc on DS_HSDM_App</t>
  </si>
  <si>
    <t>WO0000000184008</t>
  </si>
  <si>
    <t>WO0000000184010</t>
  </si>
  <si>
    <t>Create NSI Falls Events proc on DS_HSDM_App</t>
  </si>
  <si>
    <t>WO0000000184013</t>
  </si>
  <si>
    <t>Move home health SSRS to production</t>
  </si>
  <si>
    <t>WO0000000184017</t>
  </si>
  <si>
    <t>Update HAPU PUP Survey database values for Dec 2017</t>
  </si>
  <si>
    <t>WO0000000184101</t>
  </si>
  <si>
    <t>SSRS Deploy: Diabetes Management A1C</t>
  </si>
  <si>
    <t>WO0000000185447</t>
  </si>
  <si>
    <t>Create_Rptg_uspSrc_LibDesc_and_RptNames_v2</t>
  </si>
  <si>
    <t>WO0000000185449</t>
  </si>
  <si>
    <t>Update Ambulatory Dash stored procs</t>
  </si>
  <si>
    <t>WO0000000185453</t>
  </si>
  <si>
    <t>Data portal SOM &gt;UPG mappings</t>
  </si>
  <si>
    <t>WO0000000185460</t>
  </si>
  <si>
    <t>WO0000000066553</t>
  </si>
  <si>
    <t>Result Turnaround Time by Shift Test Specific (Gus)-it is already created needs modification</t>
  </si>
  <si>
    <t>WO0000000070154</t>
  </si>
  <si>
    <t>Report Request- AP Cytology required statistics</t>
  </si>
  <si>
    <t>WO0000000070165</t>
  </si>
  <si>
    <t>Report Request- Type and Hold TAT</t>
  </si>
  <si>
    <t>Jane</t>
  </si>
  <si>
    <t>Mangione</t>
  </si>
  <si>
    <t>WO0000000070167</t>
  </si>
  <si>
    <t>Report Request- Specimen Turnaround Time (Days) by Pathologist</t>
  </si>
  <si>
    <t>WO0000000071354</t>
  </si>
  <si>
    <t>Neutropenic Fever Study</t>
  </si>
  <si>
    <t>WO0000000078702</t>
  </si>
  <si>
    <t>HB Guarantors with Overlapping FPL Effective Dates</t>
  </si>
  <si>
    <t>WO0000000081126</t>
  </si>
  <si>
    <t>Report Request- HealthSouth billing report needed (see attached)</t>
  </si>
  <si>
    <t>WO0000000081132</t>
  </si>
  <si>
    <t>Report Request- All inpatient results for urine cultures for last month</t>
  </si>
  <si>
    <t>WO0000000082350</t>
  </si>
  <si>
    <t>Report Request- Encounter Details by Department (OPTIMIZATION)</t>
  </si>
  <si>
    <t>Kevin</t>
  </si>
  <si>
    <t>Higgins</t>
  </si>
  <si>
    <t>WO0000000083604</t>
  </si>
  <si>
    <t>Extract Request- eScan</t>
  </si>
  <si>
    <t>WO0000000083978</t>
  </si>
  <si>
    <t>CoPath case count by provider</t>
  </si>
  <si>
    <t>Youlon</t>
  </si>
  <si>
    <t>Hamilton</t>
  </si>
  <si>
    <t>WO0000000086113</t>
  </si>
  <si>
    <t>Report Request- Colorectal Cancer Screening Volumes (OPTIMIZATION)</t>
  </si>
  <si>
    <t>WO0000000086129</t>
  </si>
  <si>
    <t>Report Request- PRC &amp; No Block</t>
  </si>
  <si>
    <t>WO0000000086555</t>
  </si>
  <si>
    <t>Report Request- Closed Encounters Not Cosigned (OPTIMIZATION)</t>
  </si>
  <si>
    <t>WO0000000093783</t>
  </si>
  <si>
    <t>Report Request- Home Health (HH) Executive Summary</t>
  </si>
  <si>
    <t>Devon</t>
  </si>
  <si>
    <t>Ross</t>
  </si>
  <si>
    <t>WO0000000093786</t>
  </si>
  <si>
    <t>Report Request- Lab Charges report by Provider</t>
  </si>
  <si>
    <t>Gene</t>
  </si>
  <si>
    <t>McClurken</t>
  </si>
  <si>
    <t>WO0000000110339</t>
  </si>
  <si>
    <t>Report Security- Grant access to Beaker reports in Hyperspace to wdn and rjb9y.</t>
  </si>
  <si>
    <t>WO0000000124798</t>
  </si>
  <si>
    <t>Webi Universe Update - RPC CPT Category</t>
  </si>
  <si>
    <t>WO0000000124799</t>
  </si>
  <si>
    <t>Webi Universe Update - Add Gamma Financial Division</t>
  </si>
  <si>
    <t>WO0000000131197</t>
  </si>
  <si>
    <t>Webi Universe Update - Add PB CPT Category</t>
  </si>
  <si>
    <t>WO0000000131198</t>
  </si>
  <si>
    <t>Webi Universe Update - 
Deprecate Doctors Degree fields</t>
  </si>
  <si>
    <t>WO0000000134511</t>
  </si>
  <si>
    <t>Report Fix- help editing Beaker call compliance report</t>
  </si>
  <si>
    <t>WO0000000134514</t>
  </si>
  <si>
    <t>Report Request- Blood culture with micro comments report</t>
  </si>
  <si>
    <t>WO0000000136418</t>
  </si>
  <si>
    <t>Webi Universe Update - Only Calculate TBA Credits on Charge Transactions</t>
  </si>
  <si>
    <t>WO0000000136426</t>
  </si>
  <si>
    <t>4 - Report Request- Transplant Big Bucket</t>
  </si>
  <si>
    <t>Wilmoth</t>
  </si>
  <si>
    <t>WO0000000143004</t>
  </si>
  <si>
    <t>Webi Universe Update - Reconcile Detail to Summary</t>
  </si>
  <si>
    <t>WO0000000143017</t>
  </si>
  <si>
    <t>Webi Universe Update - Modify other Anes fields that are calculating on non-charge lines</t>
  </si>
  <si>
    <t>WO0000000143073</t>
  </si>
  <si>
    <t>Report Request- Turnaround Time report</t>
  </si>
  <si>
    <t>WO0000000145517</t>
  </si>
  <si>
    <t>Report Request- Patient histories report for conferences</t>
  </si>
  <si>
    <t>WO0000000145543</t>
  </si>
  <si>
    <t>WebI Universe Update - Missing Patient Names</t>
  </si>
  <si>
    <t>WO0000000145548</t>
  </si>
  <si>
    <t>Team members have had access to AP database denied.</t>
  </si>
  <si>
    <t>Moskaluk</t>
  </si>
  <si>
    <t>WO0000000146765</t>
  </si>
  <si>
    <t>Report Request- Big Bucket</t>
  </si>
  <si>
    <t>Kelli</t>
  </si>
  <si>
    <t>Watson</t>
  </si>
  <si>
    <t>WO0000000146901</t>
  </si>
  <si>
    <t>Report Request- (Rev Tracker - Chg by DAY/WK) Service Line Report</t>
  </si>
  <si>
    <t>WO0000000146902</t>
  </si>
  <si>
    <t>Report Update- Late Charge Report</t>
  </si>
  <si>
    <t>Extracts Issue</t>
  </si>
  <si>
    <t>WO0000000147102</t>
  </si>
  <si>
    <t>Claim Report for anesthesia modifiers</t>
  </si>
  <si>
    <t>WO0000000147108</t>
  </si>
  <si>
    <t>Report Request- Finance Detail GL Charge Analysis</t>
  </si>
  <si>
    <t>WO0000000147119</t>
  </si>
  <si>
    <t>Report Request- Scheduling Volumes (SSRS report based on Cadence Scheduling Data Mart)</t>
  </si>
  <si>
    <t>WO0000000147171</t>
  </si>
  <si>
    <t>Report Request: Test Volume MTD YTD by resulting lab</t>
  </si>
  <si>
    <t>Doris</t>
  </si>
  <si>
    <t>Haverstick</t>
  </si>
  <si>
    <t>WO0000000147260</t>
  </si>
  <si>
    <t>WebI Universe Update - Populate Service Provider Fields</t>
  </si>
  <si>
    <t>WO0000000147261</t>
  </si>
  <si>
    <t>WebI Universe Update - Create Gamma Adjusted Bill Area Subdivision</t>
  </si>
  <si>
    <t>WO0000000147311</t>
  </si>
  <si>
    <t>Report Request: report  showing all canceled test with comments from the comm log</t>
  </si>
  <si>
    <t>WO0000000147412</t>
  </si>
  <si>
    <t>Need audit of transaction with GL detail.</t>
  </si>
  <si>
    <t>WO0000000148648</t>
  </si>
  <si>
    <t>WebI Universe Update - Modify to include TDL ID.</t>
  </si>
  <si>
    <t>Carlson</t>
  </si>
  <si>
    <t>WO0000000148766</t>
  </si>
  <si>
    <t>Beaker Report Request: AP Case search by patient name</t>
  </si>
  <si>
    <t>Ashley</t>
  </si>
  <si>
    <t>Hogsett</t>
  </si>
  <si>
    <t>WO0000000148853</t>
  </si>
  <si>
    <t>PB RAPTR-Report Update - PB_Revenue_Cycle_Lag_Days.rpt to add grouping for Original Payor</t>
  </si>
  <si>
    <t>Chris</t>
  </si>
  <si>
    <t>Allison</t>
  </si>
  <si>
    <t>WO0000000148855</t>
  </si>
  <si>
    <t>Report Request - PB Payment Ratio with Flexible Grouping Report</t>
  </si>
  <si>
    <t>WO0000000148857</t>
  </si>
  <si>
    <t>Report Fix- Current 1006 is HAR based.  Revise to make linking between GL tx and HAR AR easier.</t>
  </si>
  <si>
    <t>WO0000000148924</t>
  </si>
  <si>
    <t>HH Payor Metrics Report</t>
  </si>
  <si>
    <t>WO0000000148979</t>
  </si>
  <si>
    <t>Access to OR Manager Dashboard</t>
  </si>
  <si>
    <t>Dashboard</t>
  </si>
  <si>
    <t>WO0000000148985</t>
  </si>
  <si>
    <t>Referral report</t>
  </si>
  <si>
    <t>WO0000000150222</t>
  </si>
  <si>
    <t>6 - Data Request - Data to help populate SER Default Dept for Revenue</t>
  </si>
  <si>
    <t>Green</t>
  </si>
  <si>
    <t>WO0000000150223</t>
  </si>
  <si>
    <t>PB / Radiant productivity/charging report and dashboard</t>
  </si>
  <si>
    <t>King</t>
  </si>
  <si>
    <t>WO0000000150234</t>
  </si>
  <si>
    <t>Report update- bucket balances, payor</t>
  </si>
  <si>
    <t>WO0000000150273</t>
  </si>
  <si>
    <t>Visit Type Listing &amp; Department Combo extract</t>
  </si>
  <si>
    <t>WO0000000150274</t>
  </si>
  <si>
    <t>Patient Master Listing extract</t>
  </si>
  <si>
    <t>WO0000000150275</t>
  </si>
  <si>
    <t>Need SSRS version of daily IS extract</t>
  </si>
  <si>
    <t>WO0000000150283</t>
  </si>
  <si>
    <t>Report Request - LOS for Shoulder patients</t>
  </si>
  <si>
    <t>WO0000000150287</t>
  </si>
  <si>
    <t>Report Request - Cash Drawer user closings</t>
  </si>
  <si>
    <t>WO0000000150289</t>
  </si>
  <si>
    <t>Report Edit - 1006 - Add bkt level data</t>
  </si>
  <si>
    <t>WO0000000150316</t>
  </si>
  <si>
    <t>tch billing - multi hars / denials</t>
  </si>
  <si>
    <t>WO0000000150325</t>
  </si>
  <si>
    <t>Telemedicine Appt Report Request</t>
  </si>
  <si>
    <t>Lara</t>
  </si>
  <si>
    <t>Oktay</t>
  </si>
  <si>
    <t>WO0000000150332</t>
  </si>
  <si>
    <t>Nova Note # 577809</t>
  </si>
  <si>
    <t>WO0000000150339</t>
  </si>
  <si>
    <t>CAD - Interpreter last patient contact</t>
  </si>
  <si>
    <t>WO0000000150343</t>
  </si>
  <si>
    <t>Epic-based scheduling data power pivot file</t>
  </si>
  <si>
    <t>WO0000000150394</t>
  </si>
  <si>
    <t>gl audit</t>
  </si>
  <si>
    <t>WO0000000150415</t>
  </si>
  <si>
    <t>Report Edit - Late Charge Edits ( remove group/ edit goal)</t>
  </si>
  <si>
    <t>WO0000000150435</t>
  </si>
  <si>
    <t>missing cpt charges</t>
  </si>
  <si>
    <t>WO0000000150436</t>
  </si>
  <si>
    <t>CPT DW issue</t>
  </si>
  <si>
    <t>WO0000000150502</t>
  </si>
  <si>
    <t>Data Request-Visits to Fontaine</t>
  </si>
  <si>
    <t>WO0000000150826</t>
  </si>
  <si>
    <t>Ambulatory Optimization metric definition &amp; coding</t>
  </si>
  <si>
    <t>WO0000000151806</t>
  </si>
  <si>
    <t>Rpt Request:  HAPUS coding report</t>
  </si>
  <si>
    <t>Loren</t>
  </si>
  <si>
    <t>Therrien</t>
  </si>
  <si>
    <t>WO0000000151824</t>
  </si>
  <si>
    <t>assistance with Epic Cadence reporting</t>
  </si>
  <si>
    <t>WO0000000151839</t>
  </si>
  <si>
    <t>Report for Bill Fulkerson (COO)</t>
  </si>
  <si>
    <t>McMillan</t>
  </si>
  <si>
    <t>WO0000000152327</t>
  </si>
  <si>
    <t>Visit volumes for Fontaine on 9/26</t>
  </si>
  <si>
    <t>WO0000000152330</t>
  </si>
  <si>
    <t>Report Request - STEMI Patient Concurrent Listing</t>
  </si>
  <si>
    <t>WO0000000152387</t>
  </si>
  <si>
    <t>WO0000000154505</t>
  </si>
  <si>
    <t>1 - No Show report (SSRS)</t>
  </si>
  <si>
    <t>WO0000000154506</t>
  </si>
  <si>
    <t>2 - Schedule Utilization report (SSRS)</t>
  </si>
  <si>
    <t>WO0000000154509</t>
  </si>
  <si>
    <t>3 - 3rd Available Appt report (SSRS)</t>
  </si>
  <si>
    <t>WO0000000154510</t>
  </si>
  <si>
    <t>4 - Cycle Times report (SSRS)</t>
  </si>
  <si>
    <t>WO0000000154536</t>
  </si>
  <si>
    <t>4 - run this report from 8/1/17 to the present?</t>
  </si>
  <si>
    <t>Atwell</t>
  </si>
  <si>
    <t>WO0000000154553</t>
  </si>
  <si>
    <t>OSE Data for Ambulatory Optimization</t>
  </si>
  <si>
    <t>Trice</t>
  </si>
  <si>
    <t>WO0000000154574</t>
  </si>
  <si>
    <t>Report Request:  Detail Bill with Serv/Post Date ranges ( both options in 1 report)</t>
  </si>
  <si>
    <t>Pam</t>
  </si>
  <si>
    <t>Pitsenbarger</t>
  </si>
  <si>
    <t>WO0000000154629</t>
  </si>
  <si>
    <t>Report Request: Brett -  physician scheduling templates</t>
  </si>
  <si>
    <t>WO0000000154648</t>
  </si>
  <si>
    <t>Request for Epic &amp; Legacy HB &amp; PB data</t>
  </si>
  <si>
    <t>WO0000000154670</t>
  </si>
  <si>
    <t>Report: Voided Transactions Not Reposted</t>
  </si>
  <si>
    <t>WO0000000155581</t>
  </si>
  <si>
    <t>SSRS Report link update needed</t>
  </si>
  <si>
    <t>WO0000000155903</t>
  </si>
  <si>
    <t>7 Rpt : Brill V  / to include times for: 1) referral created to 2) time scheduled to 3) appt time.</t>
  </si>
  <si>
    <t>WO0000000155905</t>
  </si>
  <si>
    <t>Report Request: Scheduling Productivity by User / Visit Type</t>
  </si>
  <si>
    <t>WO0000000155919</t>
  </si>
  <si>
    <t>Extract: Update RCS with Legacy transfer codes</t>
  </si>
  <si>
    <t>WO0000000155928</t>
  </si>
  <si>
    <t>PBB Report update</t>
  </si>
  <si>
    <t>WO0000000155954</t>
  </si>
  <si>
    <t>Add column primary_provider_team to the UVA Population Health extract</t>
  </si>
  <si>
    <t>WO0000000155956</t>
  </si>
  <si>
    <t>Update Press Ganey Opt Out MRN rule list</t>
  </si>
  <si>
    <t>WO0000000157205</t>
  </si>
  <si>
    <t>5 - Report: Combined SBO Detail Bill</t>
  </si>
  <si>
    <t>Knight</t>
  </si>
  <si>
    <t>WO0000000157530</t>
  </si>
  <si>
    <t>Laboratory  Press Ganey Custom Provider Survey.msg</t>
  </si>
  <si>
    <t>WO0000000157545</t>
  </si>
  <si>
    <t>Question:  HAR 2950 missing on old Guarantor type 104 HAR Accounts</t>
  </si>
  <si>
    <t>Bruce</t>
  </si>
  <si>
    <t>Hope</t>
  </si>
  <si>
    <t>WO0000000157590</t>
  </si>
  <si>
    <t>Update to Cadence WQ Report</t>
  </si>
  <si>
    <t>WO0000000158494</t>
  </si>
  <si>
    <t>Report Request:  Research accounts</t>
  </si>
  <si>
    <t>WO0000000158511</t>
  </si>
  <si>
    <t>List of Ed visits fro last 6 months for Health Department Surveyors</t>
  </si>
  <si>
    <t>WO0000000158513</t>
  </si>
  <si>
    <t>PAU Reports Bedded auth</t>
  </si>
  <si>
    <t>WO0000000158527</t>
  </si>
  <si>
    <t>Need to be able to look up Lab test prices (OVT)</t>
  </si>
  <si>
    <t>WO0000000158547</t>
  </si>
  <si>
    <t>Report to look at overall registration volumes of HUB and NON HUB areas each Month</t>
  </si>
  <si>
    <t>Debra</t>
  </si>
  <si>
    <t>Reese</t>
  </si>
  <si>
    <t>WO0000000158600</t>
  </si>
  <si>
    <t>Press Ganey Lab survey extract</t>
  </si>
  <si>
    <t>WO0000000158618</t>
  </si>
  <si>
    <t>Report:  Create SSRS Report for  Dashboard Library</t>
  </si>
  <si>
    <t>WO0000000159904</t>
  </si>
  <si>
    <t>5 - Ryan White Program Insurance Payments Federal Compliance Risk</t>
  </si>
  <si>
    <t>Owen</t>
  </si>
  <si>
    <t>WO0000000160006</t>
  </si>
  <si>
    <t>Feedback on Open encounter report for Leisa Gonella</t>
  </si>
  <si>
    <t>Porter</t>
  </si>
  <si>
    <t>WO0000000160009</t>
  </si>
  <si>
    <t>WO0000000160102</t>
  </si>
  <si>
    <t>7 - Investigate if new column can be added to HHA Supervisory Visit Report</t>
  </si>
  <si>
    <t>WO0000000162902</t>
  </si>
  <si>
    <t>Report Request:  Edits to RCA  copay summary</t>
  </si>
  <si>
    <t>WO0000000162912</t>
  </si>
  <si>
    <t>Metis Machine No Show Data</t>
  </si>
  <si>
    <t>WO0000000162961</t>
  </si>
  <si>
    <t>1 E_No_Show_Rate.rpt Template updated needed</t>
  </si>
  <si>
    <t>WO0000000162965</t>
  </si>
  <si>
    <t>6 E_Cycle_Time.rpt grouping and filtering updates</t>
  </si>
  <si>
    <t>WO0000000162966</t>
  </si>
  <si>
    <t>3 E_Appointment_Statistics.rpt grouping and filtering updates, in addition to update of join.</t>
  </si>
  <si>
    <t>WO0000000162967</t>
  </si>
  <si>
    <t>4 E_Appt_Stat_Sum_YTD.RPT grouping and filtering updates, in addition to update of join.</t>
  </si>
  <si>
    <t>WO0000000162970</t>
  </si>
  <si>
    <t>5 - E_New_Patient_Appointments.rpt grouping and filtering updates</t>
  </si>
  <si>
    <t>WO0000000162971</t>
  </si>
  <si>
    <t>9 E_Appt_Avg_Lead_Time.rpt grouping and filtering updates</t>
  </si>
  <si>
    <t>WO0000000162972</t>
  </si>
  <si>
    <t>6 - E_Copay_Collection.rpt grouping and filtering updates</t>
  </si>
  <si>
    <t>WO0000000162973</t>
  </si>
  <si>
    <t>3 - E_Schedule_Utilization.rpt grouping and filtering updates</t>
  </si>
  <si>
    <t>WO0000000162975</t>
  </si>
  <si>
    <t>7 - E_Slot_Utilization.rpt grouping and filtering updates</t>
  </si>
  <si>
    <t>WO0000000162977</t>
  </si>
  <si>
    <t>11 E_Overruled_Appt_Warnings.rpt grouping and filtering updates</t>
  </si>
  <si>
    <t>WO0000000162978</t>
  </si>
  <si>
    <t>4 - E_Unused_Template_Openings_by_Spec_Dept_and_Prov.rpt grouping and filtering updates</t>
  </si>
  <si>
    <t>WO0000000162990</t>
  </si>
  <si>
    <t>report that lists all of our pre and post-transplant</t>
  </si>
  <si>
    <t>WO0000000166690</t>
  </si>
  <si>
    <t>6 - Service Catalog Support</t>
  </si>
  <si>
    <t>WO0000000167925</t>
  </si>
  <si>
    <t>New Patient Flags for Scheduling Data Mart additions requested for volumes reporting</t>
  </si>
  <si>
    <t>WO0000000168102</t>
  </si>
  <si>
    <t>Provider Communication (EPT 18258) Can this field be queried/quantified?</t>
  </si>
  <si>
    <t>Bowen</t>
  </si>
  <si>
    <t>WO0000000168104</t>
  </si>
  <si>
    <t>B - OP referrals that were made from the visits in the database</t>
  </si>
  <si>
    <t>Athreya</t>
  </si>
  <si>
    <t>Tata</t>
  </si>
  <si>
    <t>WO0000000168106</t>
  </si>
  <si>
    <t>Rpt Request:  Denial Rmk 222</t>
  </si>
  <si>
    <t>WO0000000168221</t>
  </si>
  <si>
    <t>Hello,
 I need to access raw phone bill data for all inbound and outbound calls that were made to o</t>
  </si>
  <si>
    <t>Huntsinger</t>
  </si>
  <si>
    <t>WO0000000168575</t>
  </si>
  <si>
    <t>5 - eScan Demographic File logic updates requested</t>
  </si>
  <si>
    <t>WO0000000170729</t>
  </si>
  <si>
    <t>1 - Data Portal metrics</t>
  </si>
  <si>
    <t>WO0000000170731</t>
  </si>
  <si>
    <t>WO0000000170732</t>
  </si>
  <si>
    <t>WO0000000170733</t>
  </si>
  <si>
    <t>WO0000000170734</t>
  </si>
  <si>
    <t>WO0000000170736</t>
  </si>
  <si>
    <t>1- Data Portal Metric - Time Check-In to Check-Out</t>
  </si>
  <si>
    <t>WO0000000170737</t>
  </si>
  <si>
    <t>WO0000000170739</t>
  </si>
  <si>
    <t>1 - Press Ganey general ticket</t>
  </si>
  <si>
    <t>WO0000000170740</t>
  </si>
  <si>
    <t>2 - Volumes / Hourly Throughput general ticket</t>
  </si>
  <si>
    <t>WO0000000170743</t>
  </si>
  <si>
    <t>3 - VHI general ticket</t>
  </si>
  <si>
    <t>WO0000000170744</t>
  </si>
  <si>
    <t>2 - Premier general ticket</t>
  </si>
  <si>
    <t>WO0000000170804</t>
  </si>
  <si>
    <t>Gather OSE data for sports med department</t>
  </si>
  <si>
    <t>WO0000000170805</t>
  </si>
  <si>
    <t>2 - Need custom report to analyze schedule utilization data</t>
  </si>
  <si>
    <t>WO0000000170833</t>
  </si>
  <si>
    <t>TCH bed data request</t>
  </si>
  <si>
    <t>WO0000000170902</t>
  </si>
  <si>
    <t>8 - Business Intelligence Report Request</t>
  </si>
  <si>
    <t>Duggan</t>
  </si>
  <si>
    <t>WO0000000171014</t>
  </si>
  <si>
    <t>Dashboard for Attending by SL by Unit</t>
  </si>
  <si>
    <t>WO0000000171401</t>
  </si>
  <si>
    <t>Add Rev Cycle Category and Denials Report</t>
  </si>
  <si>
    <t>WO0000000172242</t>
  </si>
  <si>
    <t>WO0000000172244</t>
  </si>
  <si>
    <t>2- Data Portal Metric - Day per week Volume Variation</t>
  </si>
  <si>
    <t>WO0000000178002</t>
  </si>
  <si>
    <t>1- Add HB &amp; PB HAR fields to VwPatient_Scheduling_CdncSrcd</t>
  </si>
  <si>
    <t>WO0000000178004</t>
  </si>
  <si>
    <t>2 - Add Bill Number to VwPatient_Scheduling_CdncSrcd</t>
  </si>
  <si>
    <t>WO0000000178013</t>
  </si>
  <si>
    <t>Can you pull a patient list, like the MICU Transfer list into the SL dashboards?</t>
  </si>
  <si>
    <t>WO0000000178117</t>
  </si>
  <si>
    <t>4 - Rpt Request:  Wilmoth/Hardy:  Bad Debt for cost Reporting</t>
  </si>
  <si>
    <t>WO0000000178118</t>
  </si>
  <si>
    <t>Rpt Review Request:  Not Urgent.  MCaid DSH Audit</t>
  </si>
  <si>
    <t>WO0000000179612</t>
  </si>
  <si>
    <t>UMA for last week re the appointment attended status</t>
  </si>
  <si>
    <t>WO0000000179630</t>
  </si>
  <si>
    <t>Appointment Availability-First, Second, Third for ambulatory service lines</t>
  </si>
  <si>
    <t>Liz</t>
  </si>
  <si>
    <t>Nottingham</t>
  </si>
  <si>
    <t>WO0000000179648</t>
  </si>
  <si>
    <t>WebI - Referring Provider Division and Subdivision.  Currently only contains IDs, add names.</t>
  </si>
  <si>
    <t>WO0000000179649</t>
  </si>
  <si>
    <t>WebI Referring Provider UHC Specialty.  Returns error</t>
  </si>
  <si>
    <t>WO0000000179667</t>
  </si>
  <si>
    <t>WO0000000179807</t>
  </si>
  <si>
    <t>B - Schedule Utilization report by Visit Type</t>
  </si>
  <si>
    <t>WO0000000179815</t>
  </si>
  <si>
    <t>B - revenue and usage detail spec request</t>
  </si>
  <si>
    <t>WO0000000179817</t>
  </si>
  <si>
    <t>no-show and cancellation report for DHC</t>
  </si>
  <si>
    <t>Geneva</t>
  </si>
  <si>
    <t>Hodges</t>
  </si>
  <si>
    <t>WO0000000179818</t>
  </si>
  <si>
    <t>Update to Cadence WQ Volume Report</t>
  </si>
  <si>
    <t>WO0000000179845</t>
  </si>
  <si>
    <t>3 - Modify Sched Data Mart ETL</t>
  </si>
  <si>
    <t>WO0000000179849</t>
  </si>
  <si>
    <t>2 - Rpt Request: Q1 FY18 Comptroller Report</t>
  </si>
  <si>
    <t>WO0000000179912</t>
  </si>
  <si>
    <t>B - Ambulatory Op data question</t>
  </si>
  <si>
    <t>WO0000000180037</t>
  </si>
  <si>
    <t>Suzanne Waters needs assistance interpreting visits/encounters reports.</t>
  </si>
  <si>
    <t>WO0000000180049</t>
  </si>
  <si>
    <t>Rpt Request:   Infusions - pt supplied med</t>
  </si>
  <si>
    <t>WO0000000180051</t>
  </si>
  <si>
    <t>Add Scheduling components to Pod Mgr Dashboards</t>
  </si>
  <si>
    <t>WO0000000180052</t>
  </si>
  <si>
    <t>4b - Modify Sched Activity reports to add Serv Line, FinDiv</t>
  </si>
  <si>
    <t>WO0000000180057</t>
  </si>
  <si>
    <t>Create SSRS report for Vizient validation data</t>
  </si>
  <si>
    <t>WO0000000181239</t>
  </si>
  <si>
    <t>Metis Machine A2K3 data request</t>
  </si>
  <si>
    <t>WO0000000181267</t>
  </si>
  <si>
    <t>B - Prescription refill authorizations that come in to an Epic inbasket</t>
  </si>
  <si>
    <t>Epic MyChart</t>
  </si>
  <si>
    <t>WO0000000181268</t>
  </si>
  <si>
    <t>B - MyChart questions from patients that come in to an Epic inbasket</t>
  </si>
  <si>
    <t>WO0000000181298</t>
  </si>
  <si>
    <t>Need logic of TCH Combined Accts WQ updated to exclude duplicate accounts</t>
  </si>
  <si>
    <t>WO0000000181299</t>
  </si>
  <si>
    <t>Add Ref/Sched Orders WQ report to UVA 3.0 Dashboard.</t>
  </si>
  <si>
    <t>WO0000000181315</t>
  </si>
  <si>
    <t>B - Total Charges for MRNs for Research Project</t>
  </si>
  <si>
    <t>Gander</t>
  </si>
  <si>
    <t>WO0000000181317</t>
  </si>
  <si>
    <t>Workqueues, owners, counts, amounts report</t>
  </si>
  <si>
    <t>WO0000000183913</t>
  </si>
  <si>
    <t>UVA PB VOIDED REFUNDS REPORT</t>
  </si>
  <si>
    <t>WO0000000183916</t>
  </si>
  <si>
    <t>Dashboard report automation</t>
  </si>
  <si>
    <t>WO0000000184201</t>
  </si>
  <si>
    <t>Need Late Charge Report for Jan</t>
  </si>
  <si>
    <t>WO0000000184203</t>
  </si>
  <si>
    <t>Kronos Analytics Volume extract</t>
  </si>
  <si>
    <t>Josh</t>
  </si>
  <si>
    <t>Baumann</t>
  </si>
  <si>
    <t>WO0000000184214</t>
  </si>
  <si>
    <t>Extract: RCS PB Posting file</t>
  </si>
  <si>
    <t>WO0000000184217</t>
  </si>
  <si>
    <t>B referral data needed</t>
  </si>
  <si>
    <t>WO0000000185434</t>
  </si>
  <si>
    <t>Template Exceptions Report</t>
  </si>
  <si>
    <t>Leah</t>
  </si>
  <si>
    <t>WO0000000185439</t>
  </si>
  <si>
    <t>4 - MDAR PB Data file</t>
  </si>
  <si>
    <t>WO0000000185444</t>
  </si>
  <si>
    <t>New Late Charges report</t>
  </si>
  <si>
    <t>Bucket</t>
  </si>
  <si>
    <t>Hours</t>
  </si>
  <si>
    <t>Grand Total</t>
  </si>
  <si>
    <t>Complexity</t>
  </si>
  <si>
    <t>(All)</t>
  </si>
  <si>
    <t>Jan</t>
  </si>
  <si>
    <t>Oct</t>
  </si>
  <si>
    <t>Nov</t>
  </si>
  <si>
    <t>Dec</t>
  </si>
  <si>
    <t>Current Backlog of Tickets</t>
  </si>
  <si>
    <t>Month</t>
  </si>
  <si>
    <t>New Tickets Submitted</t>
  </si>
  <si>
    <t>Rpt :  Statement Count Summary</t>
  </si>
  <si>
    <t>WO0000000189901</t>
  </si>
  <si>
    <t>WebI-Add Fee Schedule Information</t>
  </si>
  <si>
    <t>WO0000000189807</t>
  </si>
  <si>
    <t>Rpt Request:  Financial Assistance</t>
  </si>
  <si>
    <t>WO0000000189723</t>
  </si>
  <si>
    <t>B - Referring provider/patient data request</t>
  </si>
  <si>
    <t>WO0000000189704</t>
  </si>
  <si>
    <t>Epic ASAP</t>
  </si>
  <si>
    <t>EDIE Project - Patient Data to ConnectVirginia</t>
  </si>
  <si>
    <t>WO0000000189701</t>
  </si>
  <si>
    <t>Deploy SSRS Report
TxpNucCardio.rdl</t>
  </si>
  <si>
    <t>WO0000000189622</t>
  </si>
  <si>
    <t>WebI-Update Referring Provider Fields</t>
  </si>
  <si>
    <t>WO0000000189610</t>
  </si>
  <si>
    <t>WebI - Add Documentation Provider</t>
  </si>
  <si>
    <t>WO0000000189476</t>
  </si>
  <si>
    <t>3 - Research Finance HSDW report replacement options</t>
  </si>
  <si>
    <t>WO0000000188243</t>
  </si>
  <si>
    <t>Sebring</t>
  </si>
  <si>
    <t>6 - Fam Med PharmD Report</t>
  </si>
  <si>
    <t>WO0000000188241</t>
  </si>
  <si>
    <t>Rpt Request - Automatic Pmt Action</t>
  </si>
  <si>
    <t>WO0000000188231</t>
  </si>
  <si>
    <t>Is there a report that can show us the “Wait List” usage? I’m curious as to how W&amp;C uses this.</t>
  </si>
  <si>
    <t>WO0000000188216</t>
  </si>
  <si>
    <t>5 - A2K3 appointments for all of fiscal year 2017’s scheduled appointments</t>
  </si>
  <si>
    <t>WO0000000188208</t>
  </si>
  <si>
    <t>WebI - Account FPL Status</t>
  </si>
  <si>
    <t>WO0000000187243</t>
  </si>
  <si>
    <t>State Req Bad Debt Rpt Bal &gt; 100K</t>
  </si>
  <si>
    <t>WO0000000186937</t>
  </si>
  <si>
    <t>Configure HGR for PFS</t>
  </si>
  <si>
    <t>WO0000000185716</t>
  </si>
  <si>
    <t>Interp Extract:  outpatient procedural areas are not displaying iin the ambulatory data extract</t>
  </si>
  <si>
    <t>WO0000000185609</t>
  </si>
  <si>
    <t>Would also like to discuss 3rd available appointment reports if you are available. I don’t think we</t>
  </si>
  <si>
    <t>WO0000000185485</t>
  </si>
  <si>
    <t>3a - Optimizations to Scheduling Activity reports</t>
  </si>
  <si>
    <t>WO0000000179846</t>
  </si>
  <si>
    <t>update weblisting loc</t>
  </si>
  <si>
    <t>WO0000000189730</t>
  </si>
  <si>
    <t>SSRS Deploy: Lab Blood Product Utilization</t>
  </si>
  <si>
    <t>WO0000000189642</t>
  </si>
  <si>
    <t>KB 1749 - BeSafe TMI</t>
  </si>
  <si>
    <t>WO0000000189639</t>
  </si>
  <si>
    <t>SSRS Deploy: Health South Lab Values</t>
  </si>
  <si>
    <t>WO0000000189630</t>
  </si>
  <si>
    <t>Premier update stored procedures and resubmit data from 10/1/2017 to 12/31/2017</t>
  </si>
  <si>
    <t>WO0000000189629</t>
  </si>
  <si>
    <t>date stored procedure 
[Rptg].[uspSrc_ADT_AuthCert_Surgery]</t>
  </si>
  <si>
    <t>WO0000000189625</t>
  </si>
  <si>
    <t>Update Stored Procedure
[Rptg].[uspSrc_ADT_TxpTimeToPLF]</t>
  </si>
  <si>
    <t>WO0000000189619</t>
  </si>
  <si>
    <t>Lock down access in two locations</t>
  </si>
  <si>
    <t>WO0000000189490</t>
  </si>
  <si>
    <t>Move Stored Procedures to Production 
[Rptg].[uspSrc_ADT_TxpTimeToPLF] 
[Rptg].[uspSrc_ADT_TxpTime</t>
  </si>
  <si>
    <t>WO0000000189483</t>
  </si>
  <si>
    <t>Need 4 stored procs moved to PRD server</t>
  </si>
  <si>
    <t>WO0000000188248</t>
  </si>
  <si>
    <t>SSRS Deploy: Lab Result TAT ED</t>
  </si>
  <si>
    <t>WO0000000188239</t>
  </si>
  <si>
    <t>WO0000000188227</t>
  </si>
  <si>
    <t>SSRS Data Driven Subscription: Antibiotic Resistance</t>
  </si>
  <si>
    <t>WO0000000188224</t>
  </si>
  <si>
    <t>SSRS Deploy: Antibiotic Resistance, Antibiotic Resistance Detail</t>
  </si>
  <si>
    <t>WO0000000188220</t>
  </si>
  <si>
    <t>(Case 56858) SW -SSRS Report for AUDIT Score</t>
  </si>
  <si>
    <t>WO0000000188214</t>
  </si>
  <si>
    <t>JAMS and</t>
  </si>
  <si>
    <t>WO0000000188210</t>
  </si>
  <si>
    <t>SSRS Deploy: AP Volume &amp; AP Volume Detail</t>
  </si>
  <si>
    <t>WO0000000188155</t>
  </si>
  <si>
    <t>update Monthly Delirium Incidence.RDL</t>
  </si>
  <si>
    <t>WO0000000188148</t>
  </si>
  <si>
    <t>SSRS Migrate [Bad_Debt_To_Agency_by_DateSent_WO_186937]</t>
  </si>
  <si>
    <t>WO0000000186939</t>
  </si>
  <si>
    <t>WO0000000185623</t>
  </si>
  <si>
    <t>Deploy SSRS Report to prod</t>
  </si>
  <si>
    <t>WO0000000185621</t>
  </si>
  <si>
    <t>Modify Stored Proc [Rptg].[uspSrc_ADT_AuthCert_Surgery]</t>
  </si>
  <si>
    <t>WO0000000185618</t>
  </si>
  <si>
    <t>Premier Stored Proc</t>
  </si>
  <si>
    <t>WO0000000185604</t>
  </si>
  <si>
    <t>NSI_Falls updates</t>
  </si>
  <si>
    <t>WO0000000185469</t>
  </si>
  <si>
    <t>Copy Ref_Pt_Enc_DxOnly_Prediction table to DMT server</t>
  </si>
  <si>
    <t>WO0000000185467</t>
  </si>
  <si>
    <t>Beaker Report update: AP Volume report: allow retrieval of volume numbers on individual task</t>
  </si>
  <si>
    <t>WO0000000188257</t>
  </si>
  <si>
    <t>Beaker Report fix: ED TAT, make sure specs are collected in ED and STAT priority</t>
  </si>
  <si>
    <t>WO0000000188234</t>
  </si>
  <si>
    <t>Randolph</t>
  </si>
  <si>
    <t>Jessica</t>
  </si>
  <si>
    <t>Beaker report update: Paraffin Embedded Molecular Tests</t>
  </si>
  <si>
    <t>WO0000000188222</t>
  </si>
  <si>
    <t>Cancer Registry Follow-up</t>
  </si>
  <si>
    <t>WO0000000188154</t>
  </si>
  <si>
    <t>Beaker Report Request: Final Autopsy Diagnosis TAT</t>
  </si>
  <si>
    <t>WO0000000185465</t>
  </si>
  <si>
    <t>Cash Drawer Issue</t>
  </si>
  <si>
    <t>Smoot</t>
  </si>
  <si>
    <t>Robin</t>
  </si>
  <si>
    <t>Report on collected/missed funds</t>
  </si>
  <si>
    <t>INC000000219924</t>
  </si>
  <si>
    <t>O'Rourke</t>
  </si>
  <si>
    <t>1 - Epic extract for RCS issue</t>
  </si>
  <si>
    <t>INC000000218731</t>
  </si>
  <si>
    <t>B - need access to Cadence Clinic Manager Dashboard be given to Vickie Vess (vmr3b)</t>
  </si>
  <si>
    <t>INC000000218606</t>
  </si>
  <si>
    <t>6 - Clarity: HHA Supervision report - need to exclude contacts like discharges</t>
  </si>
  <si>
    <t>INC000000216719</t>
  </si>
  <si>
    <t>i am trying to access the reporting dashboard 3.0 and getting an error message</t>
  </si>
  <si>
    <t>INC000000215699</t>
  </si>
  <si>
    <t>INC000000215391</t>
  </si>
  <si>
    <t>Nichols</t>
  </si>
  <si>
    <t>4b - Report needs correction TCH</t>
  </si>
  <si>
    <t>INC000000214226</t>
  </si>
  <si>
    <t>4a - Report needed TCH</t>
  </si>
  <si>
    <t>INC000000214225</t>
  </si>
  <si>
    <t>RW display column for Order Question response</t>
  </si>
  <si>
    <t>INC000000213960</t>
  </si>
  <si>
    <t>Freda</t>
  </si>
  <si>
    <t>Would like a list of Epic users along with their access.</t>
  </si>
  <si>
    <t>INC000000213955</t>
  </si>
  <si>
    <t>6 - Interpreter Scheduling Patient List  SSRS report issue</t>
  </si>
  <si>
    <t>INC000000213937</t>
  </si>
  <si>
    <t>Print report for TEE's in clinic</t>
  </si>
  <si>
    <t>INC000000212339</t>
  </si>
  <si>
    <t>Rpt:  Patient Listing - W Kline Bolton</t>
  </si>
  <si>
    <t>INC000000212172</t>
  </si>
  <si>
    <t>Please increase my limit on Report results to 15,000.</t>
  </si>
  <si>
    <t>INC000000212170</t>
  </si>
  <si>
    <t>Lynch</t>
  </si>
  <si>
    <t>Tawna</t>
  </si>
  <si>
    <t>Rpt : PCP report ? timeframe</t>
  </si>
  <si>
    <t>INC000000211870</t>
  </si>
  <si>
    <t>2 - Bad Debt Escan Extract: Exclude those HARs with the pending medicaid indicator</t>
  </si>
  <si>
    <t>INC000000195703</t>
  </si>
  <si>
    <t>5 -Interpreter extract language demographics</t>
  </si>
  <si>
    <t>INC000000152310</t>
  </si>
  <si>
    <t>Crystal</t>
  </si>
  <si>
    <t>user need someone from Lan to call about secure FTP jobs</t>
  </si>
  <si>
    <t>INC000000212475</t>
  </si>
  <si>
    <t>Zibble</t>
  </si>
  <si>
    <t>adhoc report request - patient visit data</t>
  </si>
  <si>
    <t>INC000000220431</t>
  </si>
  <si>
    <t>Weaver</t>
  </si>
  <si>
    <t>Beaker Report Request: HLA labs</t>
  </si>
  <si>
    <t>INC000000216808</t>
  </si>
  <si>
    <t>Roy</t>
  </si>
  <si>
    <t>INC000000216774</t>
  </si>
  <si>
    <t>Hart</t>
  </si>
  <si>
    <t>trying find  list of cases for a date 
12/3/2013 doctor  hassanzadeh</t>
  </si>
  <si>
    <t>INC000000214845</t>
  </si>
  <si>
    <t>Groff Roy</t>
  </si>
  <si>
    <t>update protocols just dropped off the dashboard</t>
  </si>
  <si>
    <t>INC000000212179</t>
  </si>
  <si>
    <t>Feb</t>
  </si>
  <si>
    <t>distribution</t>
  </si>
  <si>
    <t>Consolidated MC/UPG Reporting package</t>
  </si>
  <si>
    <t>HR Workday - unknown scope</t>
  </si>
  <si>
    <t xml:space="preserve">Epic application team reporting spillover </t>
  </si>
  <si>
    <t>KTLO</t>
  </si>
  <si>
    <t>Culpeper</t>
  </si>
  <si>
    <t>Training outreach on existing tools and new tools associated with upgrade, etc</t>
  </si>
  <si>
    <t>PFA Cadence &amp; Reg reporting gaps (24*26 = 600 hrs)</t>
  </si>
  <si>
    <t>Expected # Hours to Resolve (Cumulative)</t>
  </si>
  <si>
    <t>Monthly tickets:</t>
  </si>
  <si>
    <t>SSRS servers / deployments  (1*52 = 50 hrs)</t>
  </si>
  <si>
    <t>Backlog of requests &amp; maintenance</t>
  </si>
  <si>
    <t xml:space="preserve">Non Productive time/ meetings / prof development / etc (4*52*7 = 1450 hrs) </t>
  </si>
  <si>
    <t>monthly avg new tickets</t>
  </si>
  <si>
    <t>monthly est hours of new tickets</t>
  </si>
  <si>
    <t>Work with Data Ops on replacement data model for Slipstream plus add PB  (16*26 = 400 hrs)</t>
  </si>
  <si>
    <t xml:space="preserve">Epic Upgrade (24*12*7 people = 2016 hrs) </t>
  </si>
  <si>
    <t>UPG</t>
  </si>
  <si>
    <t>Finance Daily Volumes / Budget Planning Assistance  (3*52 hrs = 150 hrs)</t>
  </si>
  <si>
    <t>Hourly Throughput dashboard    (2*52 = 100 hrs)</t>
  </si>
  <si>
    <t>Revenue Cycle</t>
  </si>
  <si>
    <t>Service Line</t>
  </si>
  <si>
    <t xml:space="preserve">Extracts (Press Ganey, VHI, Premier, Kronos, Interpreters, etc plus other new) (80*3 + 40*2) = 320hrs) </t>
  </si>
  <si>
    <t>Oncology</t>
  </si>
  <si>
    <t>Primary Care</t>
  </si>
  <si>
    <t>Ambulatory Optimization</t>
  </si>
  <si>
    <t>Digestive Health</t>
  </si>
  <si>
    <t>Manager</t>
  </si>
  <si>
    <t>Business Development and Finance</t>
  </si>
  <si>
    <t>Health Information Technology</t>
  </si>
  <si>
    <t>Human Resources</t>
  </si>
  <si>
    <t>Marketing and Strategic Relations</t>
  </si>
  <si>
    <t>Patient Experience</t>
  </si>
  <si>
    <t>Quality and Performance Improvement</t>
  </si>
  <si>
    <t>Corporate</t>
  </si>
  <si>
    <t>NA</t>
  </si>
  <si>
    <t>Patient Progression</t>
  </si>
  <si>
    <t>Operational</t>
  </si>
  <si>
    <t>Heart &amp; Vascular</t>
  </si>
  <si>
    <t>Medical Subspecialties</t>
  </si>
  <si>
    <t>Musculoskeletal</t>
  </si>
  <si>
    <t>Neurosciences &amp; Behavioral health</t>
  </si>
  <si>
    <t>Ophthalmology</t>
  </si>
  <si>
    <t>Surgical Subspecialties</t>
  </si>
  <si>
    <t>Transplant</t>
  </si>
  <si>
    <t>Womens &amp; Childrens</t>
  </si>
  <si>
    <t>Population</t>
  </si>
  <si>
    <t>Post-Acute</t>
  </si>
  <si>
    <t>Radiology</t>
  </si>
  <si>
    <t>Pharmacy</t>
  </si>
  <si>
    <t>Emergency Department</t>
  </si>
  <si>
    <t>Pathology &amp; Medical Laboratory Services</t>
  </si>
  <si>
    <t>Perioperative Services</t>
  </si>
  <si>
    <t>Therapies</t>
  </si>
  <si>
    <t>School of medicine</t>
  </si>
  <si>
    <t>Hours  FY 2018</t>
  </si>
  <si>
    <t>Hours  FY 2019</t>
  </si>
  <si>
    <t>Description</t>
  </si>
  <si>
    <t>Factor</t>
  </si>
  <si>
    <t>Type of Work</t>
  </si>
  <si>
    <t>Service Line Type</t>
  </si>
  <si>
    <t>Data Portal development (12*52*3people= 1875 hrs)</t>
  </si>
  <si>
    <t>Sum of Hours  FY 2018</t>
  </si>
  <si>
    <t>Sum of Hours  FY 2019</t>
  </si>
  <si>
    <t>KTLO Total</t>
  </si>
  <si>
    <t>Ambulatory Optimization (24*52*2 people = 2500 hrs)</t>
  </si>
  <si>
    <t>New requests &amp; maintenance based on monthly average tickets submitted (Sheet 1)</t>
  </si>
  <si>
    <t>Service Line Reporting package - Revenue Cycle</t>
  </si>
  <si>
    <t>Service Line Reporting package - Power BI? Business Development and Finance (Cardiac)</t>
  </si>
  <si>
    <t>HSDW report re-design plus add PB  (40*13 = 520 hrs)</t>
  </si>
  <si>
    <t>Power BI Research &amp; Implement</t>
  </si>
  <si>
    <t>Projects</t>
  </si>
  <si>
    <t>Projects Total</t>
  </si>
  <si>
    <t>FTEs Staffed:</t>
  </si>
  <si>
    <t>FTE's Needed:</t>
  </si>
  <si>
    <t>Hours by Type of Project, Service Line Type, &amp; Service Line</t>
  </si>
  <si>
    <t>Hours by Service Line Type &amp; Service Line</t>
  </si>
  <si>
    <t>Hours by Type of Work &amp; Description</t>
  </si>
  <si>
    <t>Developers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</si>
</sst>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42" applyNumberFormat="1" applyFont="1"/>
    <xf numFmtId="14" fontId="0" fillId="0" borderId="0" xfId="0" applyNumberFormat="1" applyAlignment="1">
      <alignment horizontal="left"/>
    </xf>
    <xf numFmtId="164" fontId="0" fillId="0" borderId="0" xfId="0" applyNumberFormat="1"/>
    <xf numFmtId="10" fontId="0" fillId="0" borderId="0" xfId="43" applyNumberFormat="1" applyFont="1"/>
    <xf numFmtId="43" fontId="0" fillId="0" borderId="0" xfId="42" applyNumberFormat="1" applyFont="1"/>
    <xf numFmtId="0" fontId="18" fillId="0" borderId="0" xfId="0" applyFont="1" applyAlignment="1">
      <alignment horizontal="left" vertical="center"/>
    </xf>
    <xf numFmtId="0" fontId="20" fillId="0" borderId="0" xfId="44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/>
    <xf numFmtId="164" fontId="0" fillId="0" borderId="0" xfId="42" applyNumberFormat="1" applyFont="1" applyFill="1"/>
    <xf numFmtId="0" fontId="0" fillId="0" borderId="0" xfId="0" applyAlignment="1">
      <alignment horizontal="left" indent="1"/>
    </xf>
    <xf numFmtId="0" fontId="16" fillId="0" borderId="0" xfId="0" applyFont="1"/>
    <xf numFmtId="165" fontId="16" fillId="0" borderId="0" xfId="42" applyNumberFormat="1" applyFont="1"/>
    <xf numFmtId="164" fontId="16" fillId="0" borderId="0" xfId="42" applyNumberFormat="1" applyFont="1"/>
    <xf numFmtId="0" fontId="0" fillId="33" borderId="0" xfId="0" applyFill="1"/>
    <xf numFmtId="0" fontId="0" fillId="34" borderId="0" xfId="0" applyFill="1"/>
    <xf numFmtId="164" fontId="0" fillId="34" borderId="0" xfId="0" applyNumberFormat="1" applyFill="1"/>
    <xf numFmtId="165" fontId="16" fillId="35" borderId="10" xfId="42" applyNumberFormat="1" applyFont="1" applyFill="1" applyBorder="1" applyAlignment="1">
      <alignment horizontal="right"/>
    </xf>
    <xf numFmtId="165" fontId="0" fillId="35" borderId="12" xfId="42" applyNumberFormat="1" applyFont="1" applyFill="1" applyBorder="1" applyAlignment="1">
      <alignment horizontal="right"/>
    </xf>
    <xf numFmtId="165" fontId="16" fillId="34" borderId="17" xfId="42" applyNumberFormat="1" applyFont="1" applyFill="1" applyBorder="1"/>
    <xf numFmtId="0" fontId="0" fillId="0" borderId="0" xfId="0" applyBorder="1"/>
    <xf numFmtId="165" fontId="16" fillId="35" borderId="11" xfId="42" applyNumberFormat="1" applyFont="1" applyFill="1" applyBorder="1"/>
    <xf numFmtId="165" fontId="1" fillId="35" borderId="14" xfId="42" applyNumberFormat="1" applyFont="1" applyFill="1" applyBorder="1" applyAlignment="1">
      <alignment horizontal="right"/>
    </xf>
    <xf numFmtId="165" fontId="1" fillId="35" borderId="13" xfId="42" applyNumberFormat="1" applyFont="1" applyFill="1" applyBorder="1"/>
    <xf numFmtId="165" fontId="1" fillId="35" borderId="15" xfId="42" applyNumberFormat="1" applyFont="1" applyFill="1" applyBorder="1"/>
    <xf numFmtId="0" fontId="16" fillId="34" borderId="16" xfId="0" applyFont="1" applyFill="1" applyBorder="1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theme="4" tint="0.79998168889431442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theme="4" tint="0.79998168889431442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theme="4" tint="0.79998168889431442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theme="4" tint="0.79998168889431442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theme="4" tint="0.79998168889431442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theme="4" tint="0.79998168889431442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theme="4" tint="0.79998168889431442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theme="4" tint="0.79998168889431442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theme="4" tint="0.79998168889431442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theme="4" tint="0.79998168889431442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theme="4" tint="0.79998168889431442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theme="4" tint="0.79998168889431442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theme="4" tint="0.79998168889431442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theme="4" tint="0.79998168889431442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theme="4" tint="0.79998168889431442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theme="4" tint="0.79998168889431442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[FTE and Hours of Effort Analysis - 03-10-2018.xlsx]Sheet1!PivotTable1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OBI </a:t>
            </a:r>
            <a:r>
              <a:rPr lang="en-US" baseline="0"/>
              <a:t># Open Tickets by Complexity &amp; </a:t>
            </a:r>
          </a:p>
          <a:p>
            <a:pPr>
              <a:defRPr/>
            </a:pPr>
            <a:r>
              <a:rPr lang="en-US" baseline="0"/>
              <a:t>Cumulative Hours of Backlog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7427254477573639E-3"/>
              <c:y val="-0.260237275162648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510749862027636E-2"/>
          <c:y val="0.31664391549219378"/>
          <c:w val="0.80634534987328699"/>
          <c:h val="0.51887925605166163"/>
        </c:manualLayout>
      </c:layout>
      <c:areaChart>
        <c:grouping val="stack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Expected # Hours to Resolve (Cumulative)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7427254477573639E-3"/>
                  <c:y val="-0.260237275162648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Sheet1!$C$4:$C$9</c:f>
              <c:numCache>
                <c:formatCode>_(* #,##0_);_(* \(#,##0\);_(* "-"??_);_(@_)</c:formatCode>
                <c:ptCount val="5"/>
                <c:pt idx="0">
                  <c:v>5</c:v>
                </c:pt>
                <c:pt idx="1">
                  <c:v>93</c:v>
                </c:pt>
                <c:pt idx="2">
                  <c:v>301</c:v>
                </c:pt>
                <c:pt idx="3">
                  <c:v>1453</c:v>
                </c:pt>
                <c:pt idx="4">
                  <c:v>2013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000"/>
        <c:axId val="3003440"/>
      </c:areaChar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Current Backlog of Tickets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Sheet1!$B$4:$B$9</c:f>
              <c:numCache>
                <c:formatCode>_(* #,##0_);_(* \(#,##0\);_(* "-"??_);_(@_)</c:formatCode>
                <c:ptCount val="5"/>
                <c:pt idx="0">
                  <c:v>5</c:v>
                </c:pt>
                <c:pt idx="1">
                  <c:v>22</c:v>
                </c:pt>
                <c:pt idx="2">
                  <c:v>26</c:v>
                </c:pt>
                <c:pt idx="3">
                  <c:v>36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02320"/>
        <c:axId val="3002880"/>
      </c:barChart>
      <c:catAx>
        <c:axId val="30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880"/>
        <c:crosses val="autoZero"/>
        <c:auto val="1"/>
        <c:lblAlgn val="ctr"/>
        <c:lblOffset val="100"/>
        <c:noMultiLvlLbl val="0"/>
      </c:catAx>
      <c:valAx>
        <c:axId val="30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320"/>
        <c:crosses val="autoZero"/>
        <c:crossBetween val="between"/>
        <c:majorUnit val="10"/>
      </c:valAx>
      <c:valAx>
        <c:axId val="3003440"/>
        <c:scaling>
          <c:orientation val="minMax"/>
          <c:max val="3000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000"/>
        <c:crosses val="max"/>
        <c:crossBetween val="between"/>
      </c:valAx>
      <c:catAx>
        <c:axId val="300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[FTE and Hours of Effort Analysis - 03-10-2018.xlsx]Sheet2!PivotTable3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OBI Tickets</a:t>
            </a:r>
            <a:r>
              <a:rPr lang="en-US" baseline="0"/>
              <a:t> Submitted by Month Excluding Go-Live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Sheet2!$A$4:$A$9</c:f>
              <c:strCache>
                <c:ptCount val="5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62</c:v>
                </c:pt>
                <c:pt idx="1">
                  <c:v>59</c:v>
                </c:pt>
                <c:pt idx="2">
                  <c:v>53</c:v>
                </c:pt>
                <c:pt idx="3">
                  <c:v>64</c:v>
                </c:pt>
                <c:pt idx="4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6240"/>
        <c:axId val="3006800"/>
      </c:barChart>
      <c:catAx>
        <c:axId val="300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800"/>
        <c:crosses val="autoZero"/>
        <c:auto val="1"/>
        <c:lblAlgn val="ctr"/>
        <c:lblOffset val="100"/>
        <c:noMultiLvlLbl val="0"/>
      </c:catAx>
      <c:valAx>
        <c:axId val="3006800"/>
        <c:scaling>
          <c:orientation val="minMax"/>
          <c:max val="7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2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9</xdr:row>
      <xdr:rowOff>110490</xdr:rowOff>
    </xdr:from>
    <xdr:to>
      <xdr:col>2</xdr:col>
      <xdr:colOff>1794934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95250</xdr:rowOff>
    </xdr:from>
    <xdr:to>
      <xdr:col>1</xdr:col>
      <xdr:colOff>2080260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stello, Brian J *HS" refreshedDate="43160.394516666667" createdVersion="5" refreshedVersion="5" minRefreshableVersion="3" recordCount="1321">
  <cacheSource type="worksheet">
    <worksheetSource ref="A1:P1048576" sheet="ITSM"/>
  </cacheSource>
  <cacheFields count="16">
    <cacheField name="Hours" numFmtId="0">
      <sharedItems containsString="0" containsBlank="1" containsNumber="1" containsInteger="1" minValue="1" maxValue="80"/>
    </cacheField>
    <cacheField name="Bucket" numFmtId="0">
      <sharedItems containsString="0" containsBlank="1" containsNumber="1" containsInteger="1" minValue="1" maxValue="5" count="6">
        <m/>
        <n v="3"/>
        <n v="5"/>
        <n v="4"/>
        <n v="2"/>
        <n v="1"/>
      </sharedItems>
    </cacheField>
    <cacheField name="TicketType" numFmtId="0">
      <sharedItems containsBlank="1"/>
    </cacheField>
    <cacheField name="Assignee Group" numFmtId="0">
      <sharedItems containsBlank="1" count="4">
        <s v="Clinical Business Intelligence"/>
        <s v="Operational Business Intelligence"/>
        <s v="Data Operations"/>
        <m/>
      </sharedItems>
    </cacheField>
    <cacheField name="ID" numFmtId="0">
      <sharedItems containsBlank="1"/>
    </cacheField>
    <cacheField name="Summary" numFmtId="0">
      <sharedItems containsBlank="1"/>
    </cacheField>
    <cacheField name="ConsolidatedStatus" numFmtId="0">
      <sharedItems containsBlank="1"/>
    </cacheField>
    <cacheField name="Create Date" numFmtId="0">
      <sharedItems containsNonDate="0" containsDate="1" containsString="0" containsBlank="1" minDate="2017-07-03T00:00:00" maxDate="2018-02-28T00:00:00" count="176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5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2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1T00:00:00"/>
        <d v="2017-10-23T00:00:00"/>
        <d v="2017-10-24T00:00:00"/>
        <d v="2017-10-25T00:00:00"/>
        <d v="2017-10-26T00:00:00"/>
        <d v="2017-10-27T00:00:00"/>
        <d v="2017-10-29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0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3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2-01T00:00:00"/>
        <d v="2018-01-30T00:00:00"/>
        <d v="2018-01-3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m/>
      </sharedItems>
      <fieldGroup base="7">
        <rangePr autoStart="0" groupBy="months" startDate="2017-07-01T00:00:00" endDate="2018-02-28T00:00:00"/>
        <groupItems count="14">
          <s v="&lt;7/1/2017 or 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8/2018"/>
        </groupItems>
      </fieldGroup>
    </cacheField>
    <cacheField name="Last Modified Date" numFmtId="0">
      <sharedItems containsNonDate="0" containsDate="1" containsString="0" containsBlank="1" minDate="2017-09-27T12:03:00" maxDate="2018-02-28T07:55:00"/>
    </cacheField>
    <cacheField name="Assignee Login ID" numFmtId="0">
      <sharedItems containsBlank="1"/>
    </cacheField>
    <cacheField name="Customer First Name" numFmtId="0">
      <sharedItems containsBlank="1"/>
    </cacheField>
    <cacheField name="Customer Last Name" numFmtId="0">
      <sharedItems containsBlank="1"/>
    </cacheField>
    <cacheField name="Product Name" numFmtId="0">
      <sharedItems containsBlank="1"/>
    </cacheField>
    <cacheField name="Categorization Tier 1" numFmtId="0">
      <sharedItems containsBlank="1"/>
    </cacheField>
    <cacheField name="Categorization Tier 2" numFmtId="0">
      <sharedItems containsBlank="1"/>
    </cacheField>
    <cacheField name="Categorization Tier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stello, Brian J *HS" refreshedDate="43169.653532175929" createdVersion="5" refreshedVersion="5" minRefreshableVersion="3" recordCount="112">
  <cacheSource type="worksheet">
    <worksheetSource ref="A1:G113" sheet="Summary by KTLO vs Project"/>
  </cacheSource>
  <cacheFields count="7">
    <cacheField name="Type of Work" numFmtId="0">
      <sharedItems count="3">
        <s v="KTLO"/>
        <s v="Projects"/>
        <s v="New projects" u="1"/>
      </sharedItems>
    </cacheField>
    <cacheField name="Description" numFmtId="0">
      <sharedItems count="28">
        <s v="Hourly Throughput dashboard    (2*52 = 100 hrs)"/>
        <s v="Finance Daily Volumes / Budget Planning Assistance  (3*52 hrs = 150 hrs)"/>
        <s v="SSRS servers / deployments  (1*52 = 50 hrs)"/>
        <s v="Backlog of requests &amp; maintenance"/>
        <s v="New requests &amp; maintenance based on monthly average tickets submitted (Sheet 1)"/>
        <s v="Non Productive time/ meetings / prof development / etc (4*52*7 = 1450 hrs) "/>
        <s v="Epic application team reporting spillover "/>
        <s v="Extracts (Press Ganey, VHI, Premier, Kronos, Interpreters, etc plus other new) (80*3 + 40*2) = 320hrs) "/>
        <s v="Work with Data Ops on replacement data model for Slipstream plus add PB  (16*26 = 400 hrs)"/>
        <s v="Service Line Reporting package - Power BI? Business Development and Finance (Cardiac)"/>
        <s v="Power BI Research &amp; Implement"/>
        <s v="HSDW report re-design plus add PB  (40*13 = 520 hrs)"/>
        <s v="Data Portal development (12*52*3people= 1875 hrs)"/>
        <s v="PFA Cadence &amp; Reg reporting gaps (24*26 = 600 hrs)"/>
        <s v="Ambulatory Optimization (24*52*2 people = 2500 hrs)"/>
        <s v="Service Line Reporting package - Revenue Cycle"/>
        <s v="Consolidated MC/UPG Reporting package"/>
        <s v="Epic Upgrade (24*12*7 people = 2016 hrs) "/>
        <s v="Training outreach on existing tools and new tools associated with upgrade, etc"/>
        <s v="HR Workday - unknown scope"/>
        <s v="Culpeper"/>
        <s v="Power BI Implement" u="1"/>
        <s v="Anticipated new requests &amp; maintenance based on monthly average tickets submitted (Sheet 1)" u="1"/>
        <s v="Ambulatory Optimization (24*52*2 people) = 2500 hrs)" u="1"/>
        <s v="Service Line Dashboard for Finance / Cardiac" u="1"/>
        <s v="HSDW report re-design (will likely also require a rollout for Power BI or other tool) plus add PB  (40*13 = 520 hrs)" u="1"/>
        <s v="Service Line Dashboard for Finance (Cardiac request)" u="1"/>
        <s v="Revenue Cycle Monthly Service Line reporting package" u="1"/>
      </sharedItems>
    </cacheField>
    <cacheField name="Hours  FY 2018" numFmtId="164">
      <sharedItems containsString="0" containsBlank="1" containsNumber="1" minValue="0" maxValue="2500"/>
    </cacheField>
    <cacheField name="Hours  FY 2019" numFmtId="164">
      <sharedItems containsSemiMixedTypes="0" containsString="0" containsNumber="1" minValue="0" maxValue="2500"/>
    </cacheField>
    <cacheField name="Factor" numFmtId="0">
      <sharedItems containsString="0" containsBlank="1" containsNumber="1" minValue="0.5" maxValue="10"/>
    </cacheField>
    <cacheField name="Service Line" numFmtId="0">
      <sharedItems count="31">
        <s v="Patient Progression"/>
        <s v="Business Development and Finance"/>
        <s v="Health Information Technology"/>
        <s v="Patient Experience"/>
        <s v="Revenue Cycle"/>
        <s v="School of medicine"/>
        <s v="UPG"/>
        <s v="Pathology &amp; Medical Laboratory Services"/>
        <s v="Perioperative Services"/>
        <s v="Post-Acute"/>
        <s v="Radiology"/>
        <s v="Therapies"/>
        <s v="Digestive Health"/>
        <s v="Heart &amp; Vascular"/>
        <s v="Oncology"/>
        <s v="Primary Care"/>
        <s v="Surgical Subspecialties"/>
        <s v="Womens &amp; Childrens"/>
        <s v="Marketing and Strategic Relations"/>
        <s v="Emergency Department"/>
        <s v="Pharmacy"/>
        <s v="Medical Subspecialties"/>
        <s v="Musculoskeletal"/>
        <s v="Neurosciences &amp; Behavioral health"/>
        <s v="Ophthalmology"/>
        <s v="Transplant"/>
        <s v="Human Resources"/>
        <s v="Quality and Performance Improvement"/>
        <s v="Ambulatory Optimization"/>
        <s v="Culpeper"/>
        <s v="PFA" u="1"/>
      </sharedItems>
    </cacheField>
    <cacheField name="Service Line Type" numFmtId="0">
      <sharedItems containsBlank="1" count="5">
        <s v="Operational"/>
        <s v="Corporate"/>
        <s v="NA"/>
        <s v="Population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1">
  <r>
    <m/>
    <x v="0"/>
    <s v="Incident"/>
    <x v="0"/>
    <s v="INC000000089185"/>
    <s v="Report Update- The 2 endoscopy procedures performed yesterday did not pull data"/>
    <s v="Closed"/>
    <x v="0"/>
    <d v="2017-09-27T12:04:00"/>
    <s v="dm2nb"/>
    <s v="Susan"/>
    <s v="Gayda"/>
    <m/>
    <s v="Epic Phase2 GoLive"/>
    <s v="Epic OpTime"/>
    <s v="Modify Report Request"/>
  </r>
  <r>
    <m/>
    <x v="0"/>
    <s v="Incident"/>
    <x v="1"/>
    <s v="INC000000089094"/>
    <s v="Phase 2 Cogito Dashboard Request: Custom Metrics for COO reporting"/>
    <s v="Closed"/>
    <x v="0"/>
    <d v="2017-09-27T12:05:00"/>
    <s v="dsd5b"/>
    <s v="Matt"/>
    <s v="Fink"/>
    <s v="Epic Reporting Workbench"/>
    <s v="Epic Phase2 GoLive"/>
    <s v="Epic Reporting Workbench"/>
    <s v="Reporting Workbench Issue"/>
  </r>
  <r>
    <m/>
    <x v="0"/>
    <s v="Incident"/>
    <x v="1"/>
    <s v="INC000000089107"/>
    <s v="Phase 2 Cogito Dashboard Access: CNO access to ADT Capacity planning dashboard"/>
    <s v="Closed"/>
    <x v="0"/>
    <d v="2017-09-27T12:05:00"/>
    <s v="dsd5b"/>
    <s v="Matt"/>
    <s v="Fink"/>
    <s v="Epic Reporting Workbench"/>
    <s v="Epic Phase2 GoLive"/>
    <s v="Epic Reporting Workbench"/>
    <s v="Reporting Workbench Issue"/>
  </r>
  <r>
    <m/>
    <x v="0"/>
    <s v="Incident"/>
    <x v="1"/>
    <s v="INC000000089125"/>
    <s v="Phase 2 Metrics: Financial Metrics Benchmarking is not enabled in PRD"/>
    <s v="Closed"/>
    <x v="0"/>
    <d v="2017-09-27T12:05:00"/>
    <s v="bjc7m"/>
    <s v="Matt"/>
    <s v="Fink"/>
    <s v="Epic Reporting Workbench"/>
    <s v="Epic Phase2 GoLive"/>
    <s v="Epic Reporting Workbench"/>
    <s v="Reporting Workbench Issue"/>
  </r>
  <r>
    <m/>
    <x v="0"/>
    <s v="Incident"/>
    <x v="1"/>
    <s v="INC000000089139"/>
    <s v="Phase 2 PB Clarity: TDL_TRAN and TDL_SUM Clarity Tables are out of Sync"/>
    <s v="Closed"/>
    <x v="0"/>
    <d v="2017-09-27T12:05:00"/>
    <s v="dsd5b"/>
    <s v="Matt"/>
    <s v="Fink"/>
    <s v="Epic Reporting Workbench"/>
    <s v="Epic Phase2 GoLive"/>
    <s v="Epic Reporting Workbench"/>
    <s v="Reporting Workbench Issue"/>
  </r>
  <r>
    <m/>
    <x v="0"/>
    <s v="Incident"/>
    <x v="1"/>
    <s v="INC000000089181"/>
    <s v="Phase 2 O/A Report Request: Criteria modification for daily report"/>
    <s v="Closed"/>
    <x v="0"/>
    <d v="2017-09-27T12:05:00"/>
    <s v="sls5yj"/>
    <s v="Christine"/>
    <s v="Moubray"/>
    <s v="Epic Reporting Workbench"/>
    <s v="Epic Phase2 GoLive"/>
    <s v="Epic Reporting Workbench"/>
    <s v="Reporting Workbench Issue"/>
  </r>
  <r>
    <m/>
    <x v="0"/>
    <s v="Incident"/>
    <x v="1"/>
    <s v="INC000000089581"/>
    <s v="Phase 2 Dashboards: Need to assign dashboards to EMP at the user level"/>
    <s v="Closed"/>
    <x v="0"/>
    <d v="2017-09-27T12:05:00"/>
    <s v="dsd5b"/>
    <s v="Diego"/>
    <s v="Diaz"/>
    <m/>
    <s v="Epic Phase2 GoLive"/>
    <s v="Epic Cogito"/>
    <s v="Access Issue"/>
  </r>
  <r>
    <m/>
    <x v="0"/>
    <s v="Incident"/>
    <x v="1"/>
    <s v="INC000000089714"/>
    <s v="Phase 2 Cadence/ADT Dashboard Access: Updating access to PAU dashboards"/>
    <s v="Closed"/>
    <x v="0"/>
    <d v="2017-09-27T12:05:00"/>
    <s v="dsd5b"/>
    <s v="Matt"/>
    <s v="Fink"/>
    <s v="Epic Reporting Workbench"/>
    <s v="Epic Phase2 GoLive"/>
    <s v="Epic Reporting Workbench"/>
    <s v="Reporting Workbench Issue"/>
  </r>
  <r>
    <m/>
    <x v="0"/>
    <s v="Incident"/>
    <x v="1"/>
    <s v="INC000000089921"/>
    <s v="Phase 2 Beaker Report Build: Working Drafts not crossing over to AP History Report"/>
    <s v="Closed"/>
    <x v="0"/>
    <d v="2017-09-27T12:05:00"/>
    <s v="DET9R"/>
    <s v="Pat"/>
    <s v="Toms"/>
    <s v="Epic Beaker"/>
    <s v="Epic Phase2 GoLive"/>
    <s v="Epic Beaker"/>
    <s v="Modify Report Request"/>
  </r>
  <r>
    <m/>
    <x v="0"/>
    <s v="Incident"/>
    <x v="1"/>
    <s v="INC000000090000"/>
    <s v="Phase 2 HH Template Edit: Typo in the Library Name"/>
    <s v="Closed"/>
    <x v="0"/>
    <d v="2017-09-27T12:05:00"/>
    <s v="dsd5b"/>
    <s v="Laurelyn"/>
    <s v="Pratt"/>
    <m/>
    <s v="Epic Phase2 GoLive"/>
    <s v="Epic Cogito"/>
    <s v="Incorrect information"/>
  </r>
  <r>
    <m/>
    <x v="0"/>
    <s v="Incident"/>
    <x v="1"/>
    <s v="INC000000090284"/>
    <s v="Phase 2 Beaker Report Request: Respiratory Virus Report for VDH parameter updates"/>
    <s v="Closed"/>
    <x v="0"/>
    <d v="2017-09-27T12:05:00"/>
    <s v="DET9R"/>
    <s v="Melinda"/>
    <s v="Poulter"/>
    <m/>
    <s v="Epic Phase2 GoLive"/>
    <s v="Epic Beaker"/>
    <s v="New Report Request"/>
  </r>
  <r>
    <m/>
    <x v="0"/>
    <s v="Work Order"/>
    <x v="1"/>
    <s v="WO0000000066553"/>
    <s v="Result Turnaround Time by Shift Test Specific (Gus)-it is already created needs modification"/>
    <s v="Closed"/>
    <x v="0"/>
    <d v="2017-09-27T12:05:00"/>
    <s v="DET9R"/>
    <s v="Minor"/>
    <s v="Monge"/>
    <s v="Epic"/>
    <m/>
    <m/>
    <m/>
  </r>
  <r>
    <m/>
    <x v="0"/>
    <s v="Incident"/>
    <x v="1"/>
    <s v="INC000000091227"/>
    <s v="Phase 2 Cadence Report Request: Appointments where attending provider is being bypassed"/>
    <s v="Closed"/>
    <x v="1"/>
    <d v="2017-09-27T12:05:00"/>
    <s v="jrk5g"/>
    <s v="Brent"/>
    <s v="McGhee"/>
    <m/>
    <s v="Epic Phase2 GoLive"/>
    <s v="Epic Cadence"/>
    <s v="Reporting"/>
  </r>
  <r>
    <m/>
    <x v="0"/>
    <s v="Incident"/>
    <x v="1"/>
    <s v="INC000000091385"/>
    <s v="Phase 2 HB Report Request: Missing patient information"/>
    <s v="Closed"/>
    <x v="1"/>
    <d v="2017-09-27T12:05:00"/>
    <s v="bjc7m"/>
    <s v="John"/>
    <s v="Kellner"/>
    <s v="Epic Reporting Workbench"/>
    <s v="Epic Phase2 GoLive"/>
    <s v="Epic Reporting Workbench"/>
    <s v="Reporting Workbench Issue"/>
  </r>
  <r>
    <m/>
    <x v="0"/>
    <s v="Incident"/>
    <x v="1"/>
    <s v="INC000000091650"/>
    <s v="Phase 2 Cogito BOE: DAILY batch ECI reports did not run"/>
    <s v="Closed"/>
    <x v="1"/>
    <d v="2017-09-27T12:05:00"/>
    <s v="dsd5b"/>
    <s v="Alaina"/>
    <s v="Martinez"/>
    <s v="Epic Reporting Workbench"/>
    <s v="Epic Phase2 GoLive"/>
    <s v="Epic Reporting Workbench"/>
    <s v="Reporting Workbench Issue"/>
  </r>
  <r>
    <m/>
    <x v="0"/>
    <s v="Work Order"/>
    <x v="2"/>
    <s v="WO0000000066581"/>
    <s v="FTP updates for Phase 2 PB-related jobs"/>
    <s v="Closed"/>
    <x v="1"/>
    <d v="2017-09-27T12:03:00"/>
    <s v="WDR4F"/>
    <s v="Brian"/>
    <s v="Costello"/>
    <m/>
    <s v="Request - Assistance"/>
    <s v="Epic Phase2 GoLive"/>
    <m/>
  </r>
  <r>
    <m/>
    <x v="0"/>
    <s v="Work Order"/>
    <x v="2"/>
    <s v="WO0000000066582"/>
    <s v="FTP updates for Phase 2 Access-related jobs"/>
    <s v="Closed"/>
    <x v="1"/>
    <d v="2017-09-27T12:03:00"/>
    <s v="WDR4F"/>
    <s v="Brian"/>
    <s v="Costello"/>
    <m/>
    <s v="Request - Assistance"/>
    <s v="Epic Phase2 GoLive"/>
    <m/>
  </r>
  <r>
    <m/>
    <x v="0"/>
    <s v="Work Order"/>
    <x v="2"/>
    <s v="WO0000000066584"/>
    <s v="FTP Updates for Epic Phase 2 HB-related jobs."/>
    <s v="Cancelled"/>
    <x v="1"/>
    <d v="2017-10-02T15:39:00"/>
    <s v="WDR4F"/>
    <s v="Brian"/>
    <s v="Costello"/>
    <m/>
    <s v="Request - Assistance"/>
    <s v="Epic Phase2 GoLive"/>
    <m/>
  </r>
  <r>
    <m/>
    <x v="0"/>
    <s v="Work Order"/>
    <x v="2"/>
    <s v="WO0000000066586"/>
    <s v="FTP updates for Epic Phase 2 Optime-related jobs"/>
    <s v="Cancelled"/>
    <x v="1"/>
    <d v="2017-10-02T15:40:00"/>
    <s v="WDR4F"/>
    <s v="Brian"/>
    <s v="Costello"/>
    <m/>
    <s v="Request - Assistance"/>
    <s v="Epic Phase2 GoLive"/>
    <m/>
  </r>
  <r>
    <m/>
    <x v="0"/>
    <s v="Incident"/>
    <x v="0"/>
    <s v="INC000000092413"/>
    <s v="Phase 2 Grand Central Report Issue: Reporting 3.0 dashboard - census not updating"/>
    <s v="Closed"/>
    <x v="2"/>
    <d v="2017-09-27T12:05:00"/>
    <s v="cmk6t"/>
    <s v="Heather"/>
    <s v="Blanch"/>
    <m/>
    <s v="Failure - Software"/>
    <s v="Epic"/>
    <s v="Reporting Issue"/>
  </r>
  <r>
    <m/>
    <x v="0"/>
    <s v="Incident"/>
    <x v="0"/>
    <s v="INC000000093152"/>
    <s v="Chart Audit ID Travelers"/>
    <s v="Closed"/>
    <x v="2"/>
    <d v="2017-10-09T12:20:00"/>
    <s v="cmk6t"/>
    <s v="Jeanell"/>
    <s v="Webb-Jones"/>
    <s v="Business Intelligence"/>
    <s v="Request - Assistance"/>
    <s v="Epic"/>
    <s v="Question"/>
  </r>
  <r>
    <m/>
    <x v="0"/>
    <s v="Incident"/>
    <x v="0"/>
    <s v="INC000000093305"/>
    <s v="Phase 1 Report Group Access: Need access to opioid chart audit and Pain management chart audit:"/>
    <s v="Closed"/>
    <x v="2"/>
    <d v="2017-09-27T12:04:00"/>
    <s v="cmk6t"/>
    <s v="Kenneth"/>
    <s v="Allmon"/>
    <m/>
    <s v="Epic Phase2 GoLive"/>
    <s v="Epic Inpatient"/>
    <s v="Access Issue"/>
  </r>
  <r>
    <m/>
    <x v="0"/>
    <s v="Incident"/>
    <x v="2"/>
    <s v="INC000000091751"/>
    <s v="Phase 2 Cogito BO Issue: BOE not completing Epic-Crystal batches in PRD"/>
    <s v="Closed"/>
    <x v="2"/>
    <d v="2017-09-27T12:05:00"/>
    <s v="jsc3h"/>
    <s v="Brian"/>
    <s v="Costello"/>
    <m/>
    <s v="Failure - Hardware"/>
    <s v="Other"/>
    <s v="Not Working"/>
  </r>
  <r>
    <m/>
    <x v="0"/>
    <s v="Incident"/>
    <x v="2"/>
    <s v="INC000000091784"/>
    <s v="Increate to daemons in RWPROD from 1 to 2"/>
    <s v="Closed"/>
    <x v="2"/>
    <d v="2017-09-27T12:05:00"/>
    <s v="jsc3h"/>
    <s v="Alaina"/>
    <s v="Martinez"/>
    <m/>
    <s v="Epic Phase2 GoLive"/>
    <s v="Epic Reporting Workbench"/>
    <s v="Reporting Workbench Issue"/>
  </r>
  <r>
    <m/>
    <x v="0"/>
    <s v="Incident"/>
    <x v="2"/>
    <s v="INC000000093034"/>
    <s v="RPTG.vwAll_chg_Tx_plus is not pulling non charge related transactions (PMT and DNL)"/>
    <s v="Closed"/>
    <x v="2"/>
    <d v="2017-10-01T02:00:00"/>
    <s v="tbh6s"/>
    <s v="Christopher"/>
    <s v="Berry"/>
    <m/>
    <s v="Failure - Software"/>
    <s v="Other"/>
    <s v="Not Working"/>
  </r>
  <r>
    <m/>
    <x v="0"/>
    <s v="Incident"/>
    <x v="2"/>
    <s v="INC000000093106"/>
    <s v="Remigrate stored proc from TST to PRD"/>
    <s v="Closed"/>
    <x v="2"/>
    <d v="2017-09-27T12:03:00"/>
    <s v="jsc3h"/>
    <s v="Susan"/>
    <s v="Grondin"/>
    <m/>
    <s v="Epic Phase2 GoLive"/>
    <s v="Epic Clarity"/>
    <s v="Clarity Issue"/>
  </r>
  <r>
    <m/>
    <x v="0"/>
    <s v="Incident"/>
    <x v="2"/>
    <s v="INC000000093176"/>
    <s v="Update PRD Stored Procedure"/>
    <s v="Closed"/>
    <x v="2"/>
    <d v="2017-09-27T12:03:00"/>
    <s v="jsc3h"/>
    <s v="Susan"/>
    <s v="Grondin"/>
    <m/>
    <s v="Epic Phase2 GoLive"/>
    <s v="Epic"/>
    <s v="Epic Issue"/>
  </r>
  <r>
    <m/>
    <x v="0"/>
    <s v="Incident"/>
    <x v="1"/>
    <s v="INC000000091752"/>
    <s v="Phase 2 Cogito Queues: RPT updates needed for Set Queue Order"/>
    <s v="Closed"/>
    <x v="2"/>
    <d v="2017-09-27T12:05:00"/>
    <s v="bjc7m"/>
    <s v="Brian"/>
    <s v="Costello"/>
    <m/>
    <s v="Epic Phase2 GoLive"/>
    <s v="Epic Reporting Workbench"/>
    <s v="Reporting"/>
  </r>
  <r>
    <m/>
    <x v="0"/>
    <s v="Incident"/>
    <x v="1"/>
    <s v="INC000000092287"/>
    <s v="Phase 2 Beaker Report Request: Missing daily crystal report CDIFF PCR"/>
    <s v="Closed"/>
    <x v="2"/>
    <d v="2017-09-27T12:05:00"/>
    <s v="DET9R"/>
    <s v="Melinda"/>
    <s v="Poulter"/>
    <s v="Epic Beaker"/>
    <s v="Epic Phase2 GoLive"/>
    <s v="Epic Beaker"/>
    <s v="Order or result not visible"/>
  </r>
  <r>
    <m/>
    <x v="0"/>
    <s v="Incident"/>
    <x v="1"/>
    <s v="INC000000093201"/>
    <s v="Update Capacity Mgmt DB to include all User Roles with access to Radar"/>
    <s v="Closed"/>
    <x v="2"/>
    <d v="2017-09-27T12:05:00"/>
    <s v="bjc7m"/>
    <s v="Brian"/>
    <s v="Costello"/>
    <m/>
    <s v="Epic Phase2 GoLive"/>
    <s v="Epic Reporting Workbench"/>
    <s v="Reporting"/>
  </r>
  <r>
    <m/>
    <x v="0"/>
    <s v="Incident"/>
    <x v="1"/>
    <s v="INC000000093213"/>
    <s v="Provide Capacity Mgmt Dashboard report access"/>
    <s v="Closed"/>
    <x v="2"/>
    <d v="2017-09-27T12:05:00"/>
    <s v="bjc7m"/>
    <s v="Michael"/>
    <s v="Williams"/>
    <m/>
    <s v="Epic Phase2 GoLive"/>
    <s v="Epic Reporting Workbench"/>
    <s v="Reporting"/>
  </r>
  <r>
    <m/>
    <x v="0"/>
    <s v="Incident"/>
    <x v="1"/>
    <s v="INC000000093624"/>
    <s v="Phase 2 O/A Report Request: List of PRCs and all values in the record"/>
    <s v="Closed"/>
    <x v="2"/>
    <d v="2017-09-27T12:05:00"/>
    <s v="sls5yj"/>
    <s v="Genevieve"/>
    <s v="Blair"/>
    <m/>
    <s v="Epic Phase2 GoLive"/>
    <s v="Epic Clarity"/>
    <s v="Reporting"/>
  </r>
  <r>
    <m/>
    <x v="0"/>
    <s v="Incident"/>
    <x v="1"/>
    <s v="INC000000093628"/>
    <s v="OPTIMIZATION: Report Request- Block List with everything in the record"/>
    <s v="Closed"/>
    <x v="2"/>
    <d v="2017-09-27T12:05:00"/>
    <s v="sls5yj"/>
    <s v="Genevieve"/>
    <s v="Blair"/>
    <m/>
    <s v="Epic Phase2 GoLive"/>
    <s v="Epic Clarity"/>
    <s v="Reporting"/>
  </r>
  <r>
    <m/>
    <x v="0"/>
    <s v="Incident"/>
    <x v="1"/>
    <s v="INC000000093631"/>
    <s v="Phase 2 O/A Report Request: Visit Types to Blocks"/>
    <s v="Closed"/>
    <x v="2"/>
    <d v="2017-09-27T12:05:00"/>
    <s v="sls5yj"/>
    <s v="Genevieve"/>
    <s v="Blair"/>
    <m/>
    <s v="Epic Phase2 GoLive"/>
    <s v="Epic Clarity"/>
    <s v="Reporting"/>
  </r>
  <r>
    <m/>
    <x v="0"/>
    <s v="Incident"/>
    <x v="1"/>
    <s v="INC000000093636"/>
    <s v="Phase 2 O/A Report Request: Provider to Blocks"/>
    <s v="Closed"/>
    <x v="2"/>
    <d v="2017-09-27T12:05:00"/>
    <s v="sls5yj"/>
    <s v="Genevieve"/>
    <s v="Blair"/>
    <m/>
    <s v="Epic Phase2 GoLive"/>
    <s v="Epic Clarity"/>
    <s v="Reporting"/>
  </r>
  <r>
    <m/>
    <x v="0"/>
    <s v="Incident"/>
    <x v="2"/>
    <s v="INC000000093976"/>
    <s v="Phase 2 HB Cube Issue: HB Accounts Receivable"/>
    <s v="Closed"/>
    <x v="3"/>
    <d v="2017-09-27T12:05:00"/>
    <s v="jsc3h"/>
    <s v="Diego"/>
    <s v="Diaz"/>
    <m/>
    <s v="Epic Phase2 GoLive"/>
    <s v="Epic Cogito"/>
    <s v="Reporting"/>
  </r>
  <r>
    <m/>
    <x v="0"/>
    <s v="Incident"/>
    <x v="1"/>
    <s v="INC000000093917"/>
    <s v="Optimization Report Request- REPORTING BILLING MGR Charge Reconciliation"/>
    <s v="Closed"/>
    <x v="3"/>
    <d v="2017-10-01T00:13:00"/>
    <s v="RTV7Y"/>
    <s v="Teresa"/>
    <s v="Scott"/>
    <m/>
    <s v="Epic Phase2 GoLive"/>
    <s v="Epic Resolute Professional Billing"/>
    <s v="Reporting"/>
  </r>
  <r>
    <m/>
    <x v="0"/>
    <s v="Incident"/>
    <x v="0"/>
    <s v="INC000000096086"/>
    <s v="2EPIC Reporting Issue"/>
    <s v="Closed"/>
    <x v="4"/>
    <d v="2017-09-27T12:04:00"/>
    <s v="cmk6t"/>
    <s v="Kenneth"/>
    <s v="Allmon"/>
    <s v="Epic Clin Doc"/>
    <s v="Epic Phase2 GoLive"/>
    <s v="Epic Inpatient"/>
    <s v="Inpatient Issue"/>
  </r>
  <r>
    <m/>
    <x v="0"/>
    <s v="Incident"/>
    <x v="1"/>
    <s v="INC000000095495"/>
    <s v="Capacity Mgmt Dashboard report access for Transport Mgr"/>
    <s v="Closed"/>
    <x v="4"/>
    <d v="2017-09-27T12:05:00"/>
    <s v="bjc7m"/>
    <s v="Jamie"/>
    <s v="Hughes"/>
    <m/>
    <s v="Epic Phase2 GoLive"/>
    <s v="Epic Grand Central"/>
    <s v="Reporting"/>
  </r>
  <r>
    <m/>
    <x v="0"/>
    <s v="Incident"/>
    <x v="1"/>
    <s v="INC000000095661"/>
    <s v="Extract Request- HIM - VA Cares Report needs ICD-10 Dx"/>
    <s v="Closed"/>
    <x v="4"/>
    <d v="2017-09-27T12:05:00"/>
    <s v="jrk5g"/>
    <s v="Paula"/>
    <s v="Hathorn"/>
    <m/>
    <s v="Epic Phase2 GoLive"/>
    <s v="Epic Health Information Management"/>
    <s v="HIM Other"/>
  </r>
  <r>
    <m/>
    <x v="0"/>
    <s v="Incident"/>
    <x v="1"/>
    <s v="INC000000095690"/>
    <s v="Dashboard Email- Set up Operations Dashboard email  for Bill Fulkerson (OPTIMIZATION)"/>
    <s v="Cancelled"/>
    <x v="4"/>
    <d v="2017-09-27T12:05:00"/>
    <s v="bjc7m"/>
    <s v="Kate"/>
    <s v="Bakich"/>
    <m/>
    <s v="Epic Phase2 GoLive"/>
    <s v="Epic Reporting Workbench"/>
    <s v="Reporting"/>
  </r>
  <r>
    <m/>
    <x v="0"/>
    <s v="Incident"/>
    <x v="1"/>
    <s v="INC000000095824"/>
    <s v="2Epic Submission - Reporting &amp; Dashboards"/>
    <s v="Closed"/>
    <x v="4"/>
    <d v="2017-09-27T12:05:00"/>
    <s v="syg2d"/>
    <s v="Debbie"/>
    <s v="Cheney"/>
    <s v="Epic Reporting Workbench"/>
    <s v="Epic Phase2 GoLive"/>
    <s v="Epic Reporting Workbench"/>
    <s v="Reporting"/>
  </r>
  <r>
    <m/>
    <x v="0"/>
    <s v="Incident"/>
    <x v="1"/>
    <s v="INC000000095873"/>
    <s v="2Epic Submission - Reporting &amp; Dashboards"/>
    <s v="Closed"/>
    <x v="4"/>
    <d v="2017-09-27T12:05:00"/>
    <s v="syg2d"/>
    <s v="Elizabeth"/>
    <s v="Labish"/>
    <s v="Epic Reporting Workbench"/>
    <s v="Epic Phase2 GoLive"/>
    <s v="Epic Reporting Workbench"/>
    <s v="Reporting Workbench Issue"/>
  </r>
  <r>
    <m/>
    <x v="0"/>
    <s v="Incident"/>
    <x v="1"/>
    <s v="INC000000095975"/>
    <s v="User has questions about an Epic report."/>
    <s v="Cancelled"/>
    <x v="4"/>
    <d v="2017-09-27T12:05:00"/>
    <m/>
    <s v="Douglas"/>
    <s v="Thaggard"/>
    <m/>
    <s v="Epic Phase2 GoLive"/>
    <s v="Epic"/>
    <s v="Reporting"/>
  </r>
  <r>
    <m/>
    <x v="0"/>
    <s v="Incident"/>
    <x v="1"/>
    <s v="INC000000096405"/>
    <s v="User can not export a report to excel it changes the range. Non evasive critical result."/>
    <s v="Closed"/>
    <x v="4"/>
    <d v="2017-09-27T12:05:00"/>
    <s v="syg2d"/>
    <s v="Tammy"/>
    <s v="Leconte"/>
    <m/>
    <s v="Epic Phase2 GoLive"/>
    <s v="Epic Cadence"/>
    <s v="Reporting"/>
  </r>
  <r>
    <m/>
    <x v="0"/>
    <s v="Incident"/>
    <x v="1"/>
    <s v="INC000000096443"/>
    <s v="Remove Open Visits from the Visits not Linked to Visit Set Report"/>
    <s v="Closed"/>
    <x v="4"/>
    <d v="2017-09-27T12:05:00"/>
    <s v="bjc7m"/>
    <s v="Tobi"/>
    <s v="Holloway"/>
    <m/>
    <s v="Epic Phase2 GoLive"/>
    <s v="Epic Home Health"/>
    <s v="Modify Report Request"/>
  </r>
  <r>
    <m/>
    <x v="0"/>
    <s v="Incident"/>
    <x v="1"/>
    <s v="INC000000096446"/>
    <s v="EMP Template Updates to Reporting &amp; Reporting Workbench ECLs Requested"/>
    <s v="Cancelled"/>
    <x v="4"/>
    <d v="2017-09-27T12:05:00"/>
    <s v="bjc7m"/>
    <s v="Brian"/>
    <s v="Costello"/>
    <m/>
    <s v="Epic Phase2 GoLive"/>
    <s v="Epic Reporting Workbench"/>
    <s v="Reporting Workbench Issue"/>
  </r>
  <r>
    <m/>
    <x v="0"/>
    <s v="Work Order"/>
    <x v="0"/>
    <s v="WO0000000073769"/>
    <s v="Beaker Report: Preliminary Autopsy Diagnosis TAT"/>
    <s v="Closed"/>
    <x v="4"/>
    <d v="2018-01-18T17:05:00"/>
    <s v="DET9R"/>
    <s v="Pat"/>
    <s v="Toms"/>
    <s v="Epic Beaker"/>
    <s v="Epic Phase2 GoLive"/>
    <s v="Epic Beaker"/>
    <s v="New Report Request"/>
  </r>
  <r>
    <m/>
    <x v="0"/>
    <s v="Work Order"/>
    <x v="1"/>
    <s v="WO0000000071354"/>
    <s v="Neutropenic Fever Study"/>
    <s v="Closed"/>
    <x v="4"/>
    <d v="2017-09-27T12:05:00"/>
    <s v="DET9R"/>
    <s v="Melinda"/>
    <s v="Poulter"/>
    <s v="Epic"/>
    <m/>
    <m/>
    <m/>
  </r>
  <r>
    <m/>
    <x v="0"/>
    <s v="Incident"/>
    <x v="0"/>
    <s v="INC000000097560"/>
    <s v="Report Request- Question about Beaker replacing Epidemiology Fax report"/>
    <s v="Assigned"/>
    <x v="5"/>
    <d v="2017-10-11T11:24:00"/>
    <s v="DET9R"/>
    <s v="Heather"/>
    <s v="Cosner"/>
    <s v="Epic Beaker"/>
    <s v="Epic Phase2 GoLive"/>
    <s v="Epic Beaker"/>
    <s v="New Report Request"/>
  </r>
  <r>
    <m/>
    <x v="0"/>
    <s v="Incident"/>
    <x v="0"/>
    <s v="INC000000097797"/>
    <s v="2Epic Submission - Reporting &amp; Dashboards"/>
    <s v="Closed"/>
    <x v="5"/>
    <d v="2017-09-27T12:05:00"/>
    <s v="jc4yw"/>
    <s v="Catherine"/>
    <s v="Elmore"/>
    <s v="Epic Reporting Workbench"/>
    <s v="Epic Phase2 GoLive"/>
    <s v="Epic Ambulatory"/>
    <s v="Reporting"/>
  </r>
  <r>
    <m/>
    <x v="0"/>
    <s v="Incident"/>
    <x v="0"/>
    <s v="INC000000098249"/>
    <s v="Dashboard Fix- Cardiologist Reporting Home dashboard has 3 broken User Role pointers in IDM 250."/>
    <s v="Closed"/>
    <x v="5"/>
    <d v="2017-09-27T12:05:00"/>
    <s v="jc4yw"/>
    <s v="Alaina"/>
    <s v="Martinez"/>
    <s v="Epic Reporting Workbench"/>
    <s v="Epic Phase2 GoLive"/>
    <s v="Epic Reporting Workbench"/>
    <s v="Reporting Workbench Issue"/>
  </r>
  <r>
    <m/>
    <x v="0"/>
    <s v="Incident"/>
    <x v="1"/>
    <s v="INC000000097171"/>
    <s v="Create dashboard component for TAT KPIs"/>
    <s v="Closed"/>
    <x v="5"/>
    <d v="2017-09-27T12:05:00"/>
    <s v="bjc7m"/>
    <s v="Brian"/>
    <s v="Costello"/>
    <m/>
    <s v="Epic Phase2 GoLive"/>
    <s v="Epic Beaker"/>
    <s v="New Report Request"/>
  </r>
  <r>
    <m/>
    <x v="0"/>
    <s v="Incident"/>
    <x v="1"/>
    <s v="INC000000097236"/>
    <s v="2Epic Submission - Reporting &amp; Dashboards"/>
    <s v="Closed"/>
    <x v="5"/>
    <d v="2017-09-27T12:05:00"/>
    <s v="bjc7m"/>
    <s v="Alaina"/>
    <s v="Martinez"/>
    <s v="Epic Reporting Workbench"/>
    <s v="Epic Phase2 GoLive"/>
    <s v="Epic Reporting Workbench"/>
    <s v="Reporting Workbench Issue"/>
  </r>
  <r>
    <m/>
    <x v="0"/>
    <s v="Incident"/>
    <x v="1"/>
    <s v="INC000000097292"/>
    <s v="2Epic Submission - Reporting &amp; Dashboards"/>
    <s v="Cancelled"/>
    <x v="5"/>
    <d v="2017-09-27T12:05:00"/>
    <s v="bjc7m"/>
    <s v="Kelly"/>
    <s v="Pudhorodsky"/>
    <s v="Epic Reporting Workbench"/>
    <s v="Epic Phase2 GoLive"/>
    <s v="Epic Reporting Workbench"/>
    <s v="Reporting Workbench Issue"/>
  </r>
  <r>
    <m/>
    <x v="0"/>
    <s v="Incident"/>
    <x v="1"/>
    <s v="INC000000097849"/>
    <s v="Update EMP Radar ECLs in POC &amp; TST"/>
    <s v="Closed"/>
    <x v="5"/>
    <d v="2017-09-27T12:05:00"/>
    <s v="bjc7m"/>
    <s v="Brian"/>
    <s v="Costello"/>
    <m/>
    <s v="Epic Phase2 GoLive"/>
    <s v="Epic Reporting Workbench"/>
    <s v="Reporting"/>
  </r>
  <r>
    <m/>
    <x v="0"/>
    <s v="Incident"/>
    <x v="1"/>
    <s v="INC000000097909"/>
    <s v="Need access to Capacity Mgmt reports"/>
    <s v="Closed"/>
    <x v="5"/>
    <d v="2017-09-27T12:05:00"/>
    <s v="bjc7m"/>
    <s v="Michael"/>
    <s v="Williams"/>
    <m/>
    <s v="Epic Phase2 GoLive"/>
    <s v="Epic Grand Central"/>
    <s v="Reporting"/>
  </r>
  <r>
    <m/>
    <x v="0"/>
    <s v="Incident"/>
    <x v="1"/>
    <s v="INC000000097912"/>
    <s v="need access to bed planning dashboard"/>
    <s v="Closed"/>
    <x v="5"/>
    <d v="2017-09-27T12:05:00"/>
    <s v="bjc7m"/>
    <s v="Michael"/>
    <s v="Williams"/>
    <m/>
    <s v="Epic Phase2 GoLive"/>
    <s v="Epic Grand Central"/>
    <s v="Reporting"/>
  </r>
  <r>
    <m/>
    <x v="0"/>
    <s v="Incident"/>
    <x v="1"/>
    <s v="INC000000097919"/>
    <s v="Dashboard name updates for Lab and other P2 apps"/>
    <s v="Closed"/>
    <x v="5"/>
    <d v="2017-09-27T12:05:00"/>
    <s v="bjc7m"/>
    <s v="Brian"/>
    <s v="Costello"/>
    <m/>
    <s v="Epic Phase2 GoLive"/>
    <s v="Epic Reporting Workbench"/>
    <s v="Reporting"/>
  </r>
  <r>
    <m/>
    <x v="0"/>
    <s v="Incident"/>
    <x v="1"/>
    <s v="INC000000098217"/>
    <s v="2Epic Submission - Reporting &amp; Dashboards"/>
    <s v="Closed"/>
    <x v="5"/>
    <d v="2017-09-27T12:05:00"/>
    <s v="bjc7m"/>
    <s v="Michael"/>
    <s v="Chilmaid"/>
    <s v="Epic Reporting Workbench"/>
    <s v="Epic Phase2 GoLive"/>
    <s v="Epic Reporting Workbench"/>
    <s v="Reporting Workbench Issue"/>
  </r>
  <r>
    <m/>
    <x v="0"/>
    <s v="Incident"/>
    <x v="1"/>
    <s v="INC000000098252"/>
    <s v="Dashboard Security- EVS dashboard issue"/>
    <s v="Closed"/>
    <x v="5"/>
    <d v="2017-09-27T12:05:00"/>
    <s v="bjc7m"/>
    <s v="Alaina"/>
    <s v="Martinez"/>
    <s v="Epic Reporting Workbench"/>
    <s v="Epic Phase2 GoLive"/>
    <s v="Epic Reporting Workbench"/>
    <s v="Reporting Workbench Issue"/>
  </r>
  <r>
    <m/>
    <x v="0"/>
    <s v="Incident"/>
    <x v="1"/>
    <s v="INC000000098433"/>
    <s v="Phase 2 O/A Report Security: help with export file from epic"/>
    <s v="Closed"/>
    <x v="5"/>
    <d v="2017-09-27T12:05:00"/>
    <s v="sls5yj"/>
    <s v="Kathleen"/>
    <s v="Pennock"/>
    <m/>
    <s v="Epic Phase2 GoLive"/>
    <s v="Epic"/>
    <s v="Reporting"/>
  </r>
  <r>
    <m/>
    <x v="0"/>
    <s v="Incident"/>
    <x v="1"/>
    <s v="INC000000098503"/>
    <s v="HIM - Need the report &quot;Account Worklog Completed Today (Coder View)&quot; made public"/>
    <s v="Closed"/>
    <x v="5"/>
    <d v="2017-09-27T12:05:00"/>
    <s v="bjc7m"/>
    <s v="Monique"/>
    <s v="Hathorn"/>
    <m/>
    <s v="Epic Phase2 GoLive"/>
    <s v="Epic Health Information Management"/>
    <s v="Reporting"/>
  </r>
  <r>
    <m/>
    <x v="0"/>
    <s v="Incident"/>
    <x v="2"/>
    <s v="INC000000098737"/>
    <s v="Update Clarity App stored procedure"/>
    <s v="Closed"/>
    <x v="6"/>
    <d v="2017-09-27T12:03:00"/>
    <s v="BDD8T"/>
    <s v="Susan"/>
    <s v="Grondin"/>
    <m/>
    <s v="Epic Phase2 GoLive"/>
    <s v="Epic Clarity"/>
    <s v="Clarity Issue"/>
  </r>
  <r>
    <m/>
    <x v="0"/>
    <s v="Incident"/>
    <x v="1"/>
    <s v="INC000000098708"/>
    <s v="REPORTING: metrics not populating"/>
    <s v="Closed"/>
    <x v="6"/>
    <d v="2017-09-27T12:05:00"/>
    <s v="bjc7m"/>
    <s v="Brian"/>
    <s v="Costello"/>
    <m/>
    <s v="Epic Phase2 GoLive"/>
    <s v="Epic Grand Central"/>
    <s v="Reporting"/>
  </r>
  <r>
    <m/>
    <x v="0"/>
    <s v="Incident"/>
    <x v="1"/>
    <s v="INC000000098752"/>
    <s v="Dashboard Security- Michael Chilmaid for bed planning reporting"/>
    <s v="Closed"/>
    <x v="6"/>
    <d v="2017-09-27T12:05:00"/>
    <s v="bjc7m"/>
    <s v="Michael"/>
    <s v="Chilmaid"/>
    <s v="Epic Prelude"/>
    <s v="Epic Phase2 GoLive"/>
    <s v="Epic Prelude"/>
    <s v="Reporting"/>
  </r>
  <r>
    <m/>
    <x v="0"/>
    <s v="Incident"/>
    <x v="1"/>
    <s v="INC000000098854"/>
    <s v="Reporting Workbench &amp; Radar ECL Cleanup in POC, TST, and PRD"/>
    <s v="Closed"/>
    <x v="6"/>
    <d v="2017-09-27T12:05:00"/>
    <s v="bjc7m"/>
    <s v="Brian"/>
    <s v="Costello"/>
    <m/>
    <s v="Epic Phase2 GoLive"/>
    <s v="Epic Reporting Workbench"/>
    <s v="Reporting"/>
  </r>
  <r>
    <m/>
    <x v="0"/>
    <s v="Incident"/>
    <x v="1"/>
    <s v="INC000000099188"/>
    <s v="Can you help me get access to these dashboards?  I also need HB coding and Access-ADT dashboards.\"/>
    <s v="Closed"/>
    <x v="6"/>
    <d v="2017-09-27T12:05:00"/>
    <s v="bjc7m"/>
    <s v="Mark"/>
    <s v="Pulczinski"/>
    <m/>
    <s v="Epic Phase2 GoLive"/>
    <s v="Epic Reporting Workbench"/>
    <s v="Reporting"/>
  </r>
  <r>
    <m/>
    <x v="0"/>
    <s v="Incident"/>
    <x v="1"/>
    <s v="INC000000099874"/>
    <s v="Phase 2 HB Report Access: Update UVA TEMPLATE HB T1088002 to include these report groups"/>
    <s v="Closed"/>
    <x v="6"/>
    <d v="2017-09-27T12:05:00"/>
    <s v="dsd5b"/>
    <s v="Brian"/>
    <s v="Costello"/>
    <m/>
    <s v="Epic Phase2 GoLive"/>
    <s v="Epic Reporting Workbench"/>
    <s v="Reporting"/>
  </r>
  <r>
    <m/>
    <x v="0"/>
    <s v="Incident"/>
    <x v="1"/>
    <s v="INC000000099955"/>
    <s v="Extract Update- Press Ganey extract criteria updates/corrections"/>
    <s v="Closed"/>
    <x v="6"/>
    <d v="2017-09-27T12:05:00"/>
    <s v="gha4r"/>
    <s v="Brian"/>
    <s v="Costello"/>
    <m/>
    <s v="Epic Phase2 GoLive"/>
    <s v="Epic Grand Central"/>
    <s v="Reporting"/>
  </r>
  <r>
    <m/>
    <x v="0"/>
    <s v="Incident"/>
    <x v="0"/>
    <s v="INC000000100381"/>
    <s v="Chart Audit Ambulatory"/>
    <s v="Closed"/>
    <x v="7"/>
    <d v="2017-10-09T12:21:00"/>
    <s v="cmk6t"/>
    <s v="Patricia"/>
    <s v="Bullock"/>
    <m/>
    <s v="Epic Phase2 GoLive"/>
    <s v="Epic Ambulatory"/>
    <s v="Reporting"/>
  </r>
  <r>
    <m/>
    <x v="0"/>
    <s v="Incident"/>
    <x v="0"/>
    <s v="INC000000100684"/>
    <s v="2Epic Submission - Reporting &amp; Dashboards"/>
    <s v="Closed"/>
    <x v="7"/>
    <d v="2017-09-27T12:05:00"/>
    <s v="dm2nb"/>
    <s v="Jeanne"/>
    <s v="Bird"/>
    <s v="Epic Reporting Workbench"/>
    <s v="Epic Phase2 GoLive"/>
    <s v="Epic Reporting Workbench"/>
    <s v="Reporting Workbench Issue"/>
  </r>
  <r>
    <m/>
    <x v="0"/>
    <s v="Incident"/>
    <x v="2"/>
    <s v="INC000000101207"/>
    <s v="Migrate SP uspSrc_ERS_1_Charges to PROD"/>
    <s v="Closed"/>
    <x v="7"/>
    <d v="2017-09-27T12:05:00"/>
    <s v="jsc3h"/>
    <s v="Richard"/>
    <s v="Van Hook"/>
    <m/>
    <s v="Epic Phase2 GoLive"/>
    <s v="Epic Reporting Workbench"/>
    <s v="Reporting"/>
  </r>
  <r>
    <m/>
    <x v="0"/>
    <s v="Incident"/>
    <x v="1"/>
    <s v="INC000000101142"/>
    <s v="Dashboard Security- DASHBOARD/REPORTING Radar Dashboard Access"/>
    <s v="Closed"/>
    <x v="7"/>
    <d v="2017-11-21T08:22:00"/>
    <s v="bjc7m"/>
    <s v="Leisa"/>
    <s v="Gonnella"/>
    <s v="Epic OpTime"/>
    <s v="Epic Phase2 GoLive"/>
    <s v="Epic OpTime"/>
    <s v="Modify Report Request"/>
  </r>
  <r>
    <m/>
    <x v="0"/>
    <s v="Work Order"/>
    <x v="0"/>
    <s v="WO0000000081136"/>
    <s v="Report Request- Gross Room Statistics"/>
    <s v="In Progress"/>
    <x v="7"/>
    <d v="2017-10-11T11:48:00"/>
    <s v="DET9R"/>
    <s v="Jennifer"/>
    <s v="Williams"/>
    <s v="Epic Beaker"/>
    <s v="Epic Phase2 GoLive"/>
    <s v="Epic Beaker"/>
    <s v="New Report Request"/>
  </r>
  <r>
    <m/>
    <x v="0"/>
    <s v="Work Order"/>
    <x v="1"/>
    <s v="WO0000000078702"/>
    <s v="HB Guarantors with Overlapping FPL Effective Dates"/>
    <s v="Closed"/>
    <x v="7"/>
    <d v="2017-09-27T12:05:00"/>
    <s v="RTV7Y"/>
    <s v="Brian"/>
    <s v="Shifflett"/>
    <s v="Epic"/>
    <s v="Epic Phase2 GoLive"/>
    <s v="Epic Reporting Workbench"/>
    <s v="Reporting"/>
  </r>
  <r>
    <m/>
    <x v="0"/>
    <s v="Work Order"/>
    <x v="1"/>
    <s v="WO0000000081126"/>
    <s v="Report Request- HealthSouth billing report needed (see attached)"/>
    <s v="Closed"/>
    <x v="7"/>
    <d v="2017-09-27T12:05:00"/>
    <s v="syg2d"/>
    <s v="Lynne"/>
    <s v="Foster"/>
    <m/>
    <m/>
    <m/>
    <m/>
  </r>
  <r>
    <m/>
    <x v="0"/>
    <s v="Work Order"/>
    <x v="1"/>
    <s v="WO0000000081132"/>
    <s v="Report Request- All inpatient results for urine cultures for last month"/>
    <s v="Closed"/>
    <x v="7"/>
    <d v="2017-09-27T12:05:00"/>
    <s v="DET9R"/>
    <s v="Melinda"/>
    <s v="Poulter"/>
    <s v="Epic"/>
    <m/>
    <m/>
    <m/>
  </r>
  <r>
    <m/>
    <x v="0"/>
    <s v="Incident"/>
    <x v="0"/>
    <s v="INC000000101663"/>
    <s v="Report Update- Changes needed to &quot;Obstetrical Census Reports&quot; from UVA Reporting Dashboard 3.0"/>
    <s v="Closed"/>
    <x v="8"/>
    <d v="2017-10-05T14:04:00"/>
    <s v="mbj3f"/>
    <s v="Vanessa"/>
    <s v="Gregg"/>
    <m/>
    <s v="Epic Phase2 GoLive"/>
    <s v="Epic Grand Central"/>
    <s v="Reporting"/>
  </r>
  <r>
    <m/>
    <x v="0"/>
    <s v="Incident"/>
    <x v="1"/>
    <s v="INC000000101199"/>
    <s v="2Epic Submission - Reporting &amp; Dashboards"/>
    <s v="Closed"/>
    <x v="8"/>
    <d v="2017-09-27T12:05:00"/>
    <s v="gha4r"/>
    <s v="Melanie"/>
    <s v="Bonner"/>
    <s v="Epic Reporting Workbench"/>
    <s v="Epic Phase2 GoLive"/>
    <s v="Epic Reporting Workbench"/>
    <s v="Reporting Workbench Issue"/>
  </r>
  <r>
    <m/>
    <x v="0"/>
    <s v="Incident"/>
    <x v="1"/>
    <s v="INC000000101298"/>
    <s v="access to capacity management metrics"/>
    <s v="Closed"/>
    <x v="8"/>
    <d v="2017-09-27T12:05:00"/>
    <s v="syg2d"/>
    <s v="Elizabeth"/>
    <s v="Daniels"/>
    <m/>
    <s v="Epic Phase2 GoLive"/>
    <s v="Epic Inpatient"/>
    <s v="Inpatient Issue"/>
  </r>
  <r>
    <m/>
    <x v="0"/>
    <s v="Incident"/>
    <x v="1"/>
    <s v="INC000000101351"/>
    <s v="Optimization Report Request- HIM - IR, Cath, EP, DH Validation Report"/>
    <s v="Closed"/>
    <x v="8"/>
    <d v="2017-09-27T12:05:00"/>
    <s v="jrk5g"/>
    <s v="Paula"/>
    <s v="Hathorn"/>
    <m/>
    <s v="Epic Phase2 GoLive"/>
    <s v="Epic Health Information Management"/>
    <s v="Reporting"/>
  </r>
  <r>
    <m/>
    <x v="0"/>
    <s v="Incident"/>
    <x v="1"/>
    <s v="INC000000101617"/>
    <s v="Extract Testing- HHCAPHS submissions"/>
    <s v="Closed"/>
    <x v="8"/>
    <d v="2017-09-27T12:05:00"/>
    <s v="gha4r"/>
    <s v="Catherine"/>
    <s v="Harris"/>
    <s v="Epic Home Health"/>
    <s v="Epic Phase2 GoLive"/>
    <s v="Epic Home Health"/>
    <s v="Home Health Issue"/>
  </r>
  <r>
    <m/>
    <x v="0"/>
    <s v="Work Order"/>
    <x v="1"/>
    <s v="WO0000000082350"/>
    <s v="Report Request- Encounter Details by Department (OPTIMIZATION)"/>
    <s v="Closed"/>
    <x v="8"/>
    <d v="2017-09-27T12:05:00"/>
    <s v="RTV7Y"/>
    <s v="Kevin"/>
    <s v="Higgins"/>
    <s v="Epic"/>
    <s v="Epic Phase2 GoLive"/>
    <s v="Epic Clarity"/>
    <s v="Reporting"/>
  </r>
  <r>
    <m/>
    <x v="0"/>
    <s v="Incident"/>
    <x v="0"/>
    <s v="INC000000102289"/>
    <s v="called to report when she run the Respiratory  therapy charge, all unit for inpatient don't pull"/>
    <s v="Closed"/>
    <x v="9"/>
    <d v="2017-09-27T12:04:00"/>
    <s v="jc4yw"/>
    <s v="Patricia"/>
    <s v="Doorley"/>
    <m/>
    <s v="Epic Phase2 GoLive"/>
    <s v="Epic Resolute Hospital Billing"/>
    <s v="Resolute HB Other"/>
  </r>
  <r>
    <m/>
    <x v="0"/>
    <s v="Incident"/>
    <x v="0"/>
    <s v="INC000000102844"/>
    <s v="2Epic Submission - Reporting &amp; Dashboards"/>
    <s v="Closed"/>
    <x v="9"/>
    <d v="2017-09-27T12:05:00"/>
    <s v="ao4uc"/>
    <s v="Heather"/>
    <s v="Blanch"/>
    <m/>
    <s v="Request - Assistance"/>
    <s v="Other"/>
    <s v="Question"/>
  </r>
  <r>
    <m/>
    <x v="0"/>
    <s v="Incident"/>
    <x v="0"/>
    <s v="INC000000102849"/>
    <s v="Chart Audit TCH"/>
    <s v="Closed"/>
    <x v="9"/>
    <d v="2018-01-05T13:32:00"/>
    <s v="cmk6t"/>
    <s v="Heather"/>
    <s v="Blanch"/>
    <s v="Epic Reporting Workbench"/>
    <s v="Request - Assistance"/>
    <s v="Epic"/>
    <s v="Question"/>
  </r>
  <r>
    <m/>
    <x v="0"/>
    <s v="Incident"/>
    <x v="1"/>
    <s v="INC000000102432"/>
    <s v="Dashboard Security- OR Manager dashboard access"/>
    <s v="Closed"/>
    <x v="9"/>
    <d v="2017-09-27T12:05:00"/>
    <s v="bjc7m"/>
    <s v="Elizabeth"/>
    <s v="Hall"/>
    <s v="Epic Reporting Workbench"/>
    <s v="Epic Phase2 GoLive"/>
    <s v="Epic Reporting Workbench"/>
    <s v="Reporting Workbench Issue"/>
  </r>
  <r>
    <m/>
    <x v="0"/>
    <s v="Incident"/>
    <x v="1"/>
    <s v="INC000000102484"/>
    <s v="General Problem Investigation"/>
    <s v="Closed"/>
    <x v="9"/>
    <d v="2017-09-27T12:05:00"/>
    <s v="bjc7m"/>
    <s v="Dominic"/>
    <s v="Paris"/>
    <s v="Epic Resolute Hospital Billing"/>
    <s v="Epic Phase2 GoLive"/>
    <s v="Epic Resolute Hospital Billing"/>
    <s v="Billing Issue"/>
  </r>
  <r>
    <m/>
    <x v="0"/>
    <s v="Incident"/>
    <x v="1"/>
    <s v="INC000000103023"/>
    <s v="Report Request- needs help running some teletracking reports within Epic"/>
    <s v="Closed"/>
    <x v="9"/>
    <d v="2017-09-27T12:05:00"/>
    <s v="gha4r"/>
    <s v="Keith"/>
    <s v="Batt"/>
    <m/>
    <s v="Epic Phase2 GoLive"/>
    <s v="Epic Clarity"/>
    <s v="Reporting"/>
  </r>
  <r>
    <m/>
    <x v="0"/>
    <s v="Incident"/>
    <x v="1"/>
    <s v="INC000000103098"/>
    <s v="Coded Accounts reports for Mark P."/>
    <s v="Closed"/>
    <x v="9"/>
    <d v="2017-09-27T12:05:00"/>
    <s v="syg2d"/>
    <s v="Brian"/>
    <s v="Costello"/>
    <m/>
    <s v="Epic Phase2 GoLive"/>
    <s v="Epic Clarity"/>
    <s v="Reporting"/>
  </r>
  <r>
    <m/>
    <x v="0"/>
    <s v="Incident"/>
    <x v="2"/>
    <s v="INC000000103983"/>
    <s v="Need job run"/>
    <s v="Closed"/>
    <x v="10"/>
    <d v="2017-09-27T12:05:00"/>
    <s v="jsc3h"/>
    <s v="Susan"/>
    <s v="Sudduth L"/>
    <m/>
    <s v="Epic Phase2 GoLive"/>
    <s v="Epic Reporting Workbench"/>
    <s v="Reporting"/>
  </r>
  <r>
    <m/>
    <x v="0"/>
    <s v="Incident"/>
    <x v="1"/>
    <s v="INC000000103574"/>
    <s v="Report Request- Needed for HH Coding Productivity"/>
    <s v="Closed"/>
    <x v="10"/>
    <d v="2017-12-01T00:37:00"/>
    <s v="jrk5g"/>
    <s v="Tobi"/>
    <s v="Holloway"/>
    <s v="Epic Home Health"/>
    <s v="Epic Phase2 GoLive"/>
    <s v="Epic Home Health"/>
    <s v="New Report Request"/>
  </r>
  <r>
    <m/>
    <x v="0"/>
    <s v="Incident"/>
    <x v="1"/>
    <s v="INC000000103678"/>
    <s v="Scheduling DM modifications"/>
    <s v="Closed"/>
    <x v="10"/>
    <d v="2017-09-27T12:05:00"/>
    <s v="ayb6u"/>
    <s v="Tom"/>
    <s v="Beck"/>
    <m/>
    <s v="Epic Phase2 GoLive"/>
    <s v="Epic Clarity"/>
    <s v="Reporting"/>
  </r>
  <r>
    <m/>
    <x v="0"/>
    <s v="Incident"/>
    <x v="1"/>
    <s v="INC000000103682"/>
    <s v="Scheduling DM modifications"/>
    <s v="Closed"/>
    <x v="10"/>
    <d v="2017-09-27T12:05:00"/>
    <s v="ayb6u"/>
    <s v="Gregory"/>
    <s v="Megginson"/>
    <m/>
    <s v="Epic Phase2 GoLive"/>
    <s v="Epic Clarity"/>
    <s v="Reporting"/>
  </r>
  <r>
    <m/>
    <x v="0"/>
    <s v="Incident"/>
    <x v="1"/>
    <s v="INC000000103908"/>
    <s v="add WQ 3230 PAU Bedded Plastic Surgery to the PAU Dasboard"/>
    <s v="Closed"/>
    <x v="10"/>
    <d v="2017-09-27T12:05:00"/>
    <s v="bjc7m"/>
    <s v="Chad"/>
    <s v="O'Brien"/>
    <m/>
    <s v="Epic Phase2 GoLive"/>
    <s v="Epic Cadence"/>
    <s v="Cadence Other"/>
  </r>
  <r>
    <m/>
    <x v="0"/>
    <s v="Incident"/>
    <x v="1"/>
    <s v="INC000000104039"/>
    <s v="Unable to access Epic cubes"/>
    <s v="Closed"/>
    <x v="10"/>
    <d v="2017-09-27T12:05:00"/>
    <s v="syg2d"/>
    <s v="Pamela"/>
    <s v="Sclater"/>
    <m/>
    <s v="Epic Phase2 GoLive"/>
    <s v="Epic Resolute Hospital Billing"/>
    <s v="Access Issue"/>
  </r>
  <r>
    <m/>
    <x v="0"/>
    <s v="Work Order"/>
    <x v="1"/>
    <s v="WO0000000070154"/>
    <s v="Report Request- AP Cytology required statistics"/>
    <s v="Closed"/>
    <x v="10"/>
    <d v="2017-09-27T12:05:00"/>
    <s v="DET9R"/>
    <s v="Dawn"/>
    <s v="Brancely"/>
    <s v="Epic"/>
    <s v="Epic Phase2 GoLive"/>
    <s v="Epic Beaker"/>
    <s v="New Report Request"/>
  </r>
  <r>
    <m/>
    <x v="0"/>
    <s v="Work Order"/>
    <x v="1"/>
    <s v="WO0000000083604"/>
    <s v="Extract Request- eScan"/>
    <s v="Closed"/>
    <x v="10"/>
    <d v="2017-10-25T03:57:00"/>
    <s v="jrk5g"/>
    <s v="Brian"/>
    <s v="Shifflett"/>
    <s v="Epic Resolute Hospital Billing"/>
    <s v="Epic Phase2 GoLive"/>
    <s v="Epic Resolute Hospital Billing"/>
    <s v="Reporting"/>
  </r>
  <r>
    <m/>
    <x v="0"/>
    <s v="Incident"/>
    <x v="0"/>
    <s v="INC000000104380"/>
    <s v="Report Request- Quality Performance"/>
    <s v="Assigned"/>
    <x v="11"/>
    <d v="2017-10-13T08:17:00"/>
    <s v="rjr2k"/>
    <s v="Patricia"/>
    <s v="Leavell-Myers"/>
    <s v="Epic OpTime"/>
    <s v="Epic Phase2 GoLive"/>
    <s v="Epic OpTime"/>
    <s v="New Report Request"/>
  </r>
  <r>
    <m/>
    <x v="0"/>
    <s v="Incident"/>
    <x v="0"/>
    <s v="INC000000104381"/>
    <s v="Reminders by PREP"/>
    <s v="Assigned"/>
    <x v="11"/>
    <d v="2017-12-15T10:17:00"/>
    <m/>
    <s v="Julia"/>
    <s v="Taylor"/>
    <s v="Epic Ambulatory"/>
    <s v="Request - Assistance"/>
    <s v="Epic"/>
    <s v="Question"/>
  </r>
  <r>
    <m/>
    <x v="0"/>
    <s v="Incident"/>
    <x v="2"/>
    <s v="INC000000105321"/>
    <s v="Whenever I try to run a report it sits in the queue for hours ."/>
    <s v="Closed"/>
    <x v="11"/>
    <d v="2017-09-27T12:03:00"/>
    <s v="jsc3h"/>
    <s v="Sherminta"/>
    <s v="Lawrence"/>
    <m/>
    <s v="Failure - Software"/>
    <s v="Epic"/>
    <s v="Reporting Issue"/>
  </r>
  <r>
    <m/>
    <x v="0"/>
    <s v="Incident"/>
    <x v="1"/>
    <s v="INC000000105047"/>
    <s v="Webi Universe Update -  Aging Date error, Aging Date param, Aging Month Abbr"/>
    <s v="Closed"/>
    <x v="11"/>
    <d v="2017-09-27T12:05:00"/>
    <s v="RTV7Y"/>
    <s v="Keith"/>
    <s v="Sohr"/>
    <m/>
    <s v="Epic Phase2 GoLive"/>
    <s v="Epic Clarity"/>
    <s v="Reporting"/>
  </r>
  <r>
    <m/>
    <x v="0"/>
    <s v="Work Order"/>
    <x v="2"/>
    <s v="WO0000000083611"/>
    <s v="Cast 52237 - Move Respiratory Therapist Charges Report to prod"/>
    <s v="Closed"/>
    <x v="11"/>
    <d v="2017-09-27T12:03:00"/>
    <s v="BDD8T"/>
    <s v="Marlene"/>
    <s v="Jones"/>
    <m/>
    <m/>
    <m/>
    <m/>
  </r>
  <r>
    <m/>
    <x v="0"/>
    <s v="Work Order"/>
    <x v="1"/>
    <s v="WO0000000070165"/>
    <s v="Report Request- Type and Hold TAT"/>
    <s v="Closed"/>
    <x v="11"/>
    <d v="2017-09-27T12:05:00"/>
    <s v="DET9R"/>
    <s v="Jane"/>
    <s v="Mangione"/>
    <s v="Epic"/>
    <m/>
    <m/>
    <m/>
  </r>
  <r>
    <m/>
    <x v="0"/>
    <s v="Work Order"/>
    <x v="1"/>
    <s v="WO0000000070167"/>
    <s v="Report Request- Specimen Turnaround Time (Days) by Pathologist"/>
    <s v="Closed"/>
    <x v="11"/>
    <d v="2017-09-27T12:05:00"/>
    <s v="DET9R"/>
    <s v="Marilou"/>
    <s v="Maglione"/>
    <s v="Epic"/>
    <m/>
    <m/>
    <m/>
  </r>
  <r>
    <m/>
    <x v="0"/>
    <s v="Incident"/>
    <x v="0"/>
    <s v="INC000000105416"/>
    <s v="FB 50386"/>
    <s v="Closed"/>
    <x v="12"/>
    <d v="2018-01-05T13:33:00"/>
    <s v="cmk6t"/>
    <s v="Heather"/>
    <s v="Blanch"/>
    <s v="Epic Reporting Workbench"/>
    <s v="Epic Phase2 GoLive"/>
    <s v="Epic Grand Central"/>
    <s v="Reporting"/>
  </r>
  <r>
    <m/>
    <x v="0"/>
    <s v="Incident"/>
    <x v="2"/>
    <s v="INC000000105623"/>
    <s v="Re-extract CLARITY_TDL_AGE for June 2017 data."/>
    <s v="Closed"/>
    <x v="12"/>
    <d v="2017-09-27T12:05:00"/>
    <s v="jsc3h"/>
    <s v="Richard"/>
    <s v="Van Hook"/>
    <m/>
    <s v="Epic Phase2 GoLive"/>
    <s v="Epic Cogito"/>
    <s v="Reporting"/>
  </r>
  <r>
    <m/>
    <x v="0"/>
    <s v="Incident"/>
    <x v="2"/>
    <s v="INC000000105789"/>
    <s v="Migrate SP Rptg.uspSrc_HB_Guarantors_wOverlapping_FPL_Dates"/>
    <s v="Closed"/>
    <x v="12"/>
    <d v="2017-09-27T12:05:00"/>
    <s v="BDD8T"/>
    <s v="Richard"/>
    <s v="Van Hook"/>
    <m/>
    <s v="Epic Phase2 GoLive"/>
    <s v="Epic Cogito"/>
    <s v="Reporting"/>
  </r>
  <r>
    <m/>
    <x v="0"/>
    <s v="Incident"/>
    <x v="1"/>
    <s v="INC000000105463"/>
    <s v="Dashboard Security - POD manager view for more users."/>
    <s v="Closed"/>
    <x v="12"/>
    <d v="2017-09-27T12:05:00"/>
    <s v="bjc7m"/>
    <s v="Christina"/>
    <s v="Knicely"/>
    <m/>
    <s v="Epic Phase2 GoLive"/>
    <s v="Epic Cadence"/>
    <s v="Reporting"/>
  </r>
  <r>
    <m/>
    <x v="0"/>
    <s v="Incident"/>
    <x v="1"/>
    <s v="INC000000105870"/>
    <s v="Cash Drawer Recon report"/>
    <s v="Closed"/>
    <x v="12"/>
    <d v="2017-09-27T12:05:00"/>
    <s v="bjc7m"/>
    <s v="Sally"/>
    <s v="Evans"/>
    <m/>
    <s v="Epic Phase2 GoLive"/>
    <s v="Epic Reporting Workbench"/>
    <s v="Reporting"/>
  </r>
  <r>
    <m/>
    <x v="0"/>
    <s v="Incident"/>
    <x v="1"/>
    <s v="INC000000105950"/>
    <s v="Data Clean up- Pod Dashboards"/>
    <s v="Closed"/>
    <x v="12"/>
    <d v="2017-09-27T12:05:00"/>
    <s v="bjc7m"/>
    <s v="Sandra"/>
    <s v="Bailey"/>
    <s v="Epic Reporting Workbench"/>
    <s v="Epic Phase2 GoLive"/>
    <s v="Epic Reporting Workbench"/>
    <s v="Reporting Workbench Issue"/>
  </r>
  <r>
    <m/>
    <x v="0"/>
    <s v="Incident"/>
    <x v="1"/>
    <s v="INC000000105992"/>
    <s v="Report Security- Anesthesiologist"/>
    <s v="Closed"/>
    <x v="12"/>
    <d v="2017-11-21T08:09:00"/>
    <s v="bjc7m"/>
    <s v="Bethany"/>
    <s v="Sarosiek"/>
    <s v="Epic OpTime"/>
    <s v="Epic Phase2 GoLive"/>
    <s v="Epic OpTime"/>
    <s v="Cannot find or perform procedure"/>
  </r>
  <r>
    <m/>
    <x v="0"/>
    <s v="Incident"/>
    <x v="1"/>
    <s v="INC000000106171"/>
    <s v="Inpatient Admits &amp; Discharges SSRS Report Parameter update"/>
    <s v="Closed"/>
    <x v="12"/>
    <d v="2017-09-27T12:05:00"/>
    <s v="gha4r"/>
    <s v="Brian"/>
    <s v="Costello"/>
    <m/>
    <s v="Epic Phase2 GoLive"/>
    <s v="Epic Clarity"/>
    <s v="Reporting"/>
  </r>
  <r>
    <m/>
    <x v="0"/>
    <s v="Work Order"/>
    <x v="2"/>
    <s v="WO0000000084821"/>
    <s v="Need stored proc moved to PRD for Finance Report"/>
    <s v="Closed"/>
    <x v="12"/>
    <d v="2017-09-27T12:05:00"/>
    <s v="jsc3h"/>
    <s v="John"/>
    <s v="Kellner"/>
    <m/>
    <m/>
    <m/>
    <m/>
  </r>
  <r>
    <m/>
    <x v="0"/>
    <s v="Work Order"/>
    <x v="1"/>
    <s v="WO0000000083978"/>
    <s v="CoPath case count by provider"/>
    <s v="Closed"/>
    <x v="12"/>
    <d v="2017-09-27T12:05:00"/>
    <s v="DET9R"/>
    <s v="Youlon"/>
    <s v="Hamilton"/>
    <s v="Epic"/>
    <m/>
    <m/>
    <m/>
  </r>
  <r>
    <m/>
    <x v="0"/>
    <s v="Incident"/>
    <x v="0"/>
    <s v="INC000000106324"/>
    <s v="Slicer Dicer Security-"/>
    <s v="Closed"/>
    <x v="13"/>
    <d v="2017-09-27T14:22:00"/>
    <s v="cmk6t"/>
    <s v="Melanie"/>
    <s v="Bonner"/>
    <s v="Epic Reporting Workbench"/>
    <s v="Epic Phase2 GoLive"/>
    <s v="Epic Ambulatory"/>
    <s v="Reporting"/>
  </r>
  <r>
    <m/>
    <x v="0"/>
    <s v="Incident"/>
    <x v="2"/>
    <s v="INC000000107212"/>
    <s v="FTP update for Trackcore"/>
    <s v="Closed"/>
    <x v="13"/>
    <d v="2017-09-27T12:05:00"/>
    <s v="jsc3h"/>
    <s v="Vincent"/>
    <s v="Verbeke"/>
    <m/>
    <s v="Epic Phase2 GoLive"/>
    <s v="Epic"/>
    <s v="Reporting"/>
  </r>
  <r>
    <m/>
    <x v="0"/>
    <s v="Incident"/>
    <x v="1"/>
    <s v="INC000000106337"/>
    <s v="Dashboard Security"/>
    <s v="Closed"/>
    <x v="13"/>
    <d v="2017-09-27T12:05:00"/>
    <s v="bjc7m"/>
    <s v="Julia"/>
    <s v="Bell"/>
    <s v="Epic Reporting Workbench"/>
    <s v="Epic Phase2 GoLive"/>
    <s v="Epic Reporting Workbench"/>
    <s v="Reporting Workbench Issue"/>
  </r>
  <r>
    <m/>
    <x v="0"/>
    <s v="Incident"/>
    <x v="1"/>
    <s v="INC000000106338"/>
    <s v="Dashboard Security"/>
    <s v="Closed"/>
    <x v="13"/>
    <d v="2017-09-27T12:05:00"/>
    <s v="bjc7m"/>
    <s v="Claire"/>
    <s v="O'Donnell"/>
    <s v="Epic Reporting Workbench"/>
    <s v="Epic Phase2 GoLive"/>
    <s v="Epic Reporting Workbench"/>
    <s v="Reporting Workbench Issue"/>
  </r>
  <r>
    <m/>
    <x v="0"/>
    <s v="Incident"/>
    <x v="1"/>
    <s v="INC000000106691"/>
    <s v="Dashboard Security- Add Dashboard access"/>
    <s v="Closed"/>
    <x v="13"/>
    <d v="2017-09-27T12:05:00"/>
    <s v="bjc7m"/>
    <s v="Fredrick"/>
    <s v="Rollins"/>
    <m/>
    <s v="Epic Phase2 GoLive"/>
    <s v="Epic Grand Central"/>
    <s v="Reporting"/>
  </r>
  <r>
    <m/>
    <x v="0"/>
    <s v="Incident"/>
    <x v="1"/>
    <s v="INC000000107771"/>
    <s v="Report Security- User needs access to safe private export with share"/>
    <s v="Closed"/>
    <x v="14"/>
    <d v="2017-09-27T12:05:00"/>
    <s v="bjc7m"/>
    <s v="Lauren"/>
    <s v="Hinds"/>
    <m/>
    <s v="Epic Phase2 GoLive"/>
    <s v="Epic Cadence"/>
    <s v="Access Issue"/>
  </r>
  <r>
    <m/>
    <x v="0"/>
    <s v="Incident"/>
    <x v="1"/>
    <s v="INC000000107802"/>
    <s v="Dashboard Security- Please grant access to HB dashboards to PAU Supervisor template"/>
    <s v="Closed"/>
    <x v="14"/>
    <d v="2017-09-27T12:05:00"/>
    <s v="bjc7m"/>
    <s v="Julie Lyn"/>
    <s v="Keseday"/>
    <m/>
    <s v="Epic Phase2 GoLive"/>
    <s v="Epic Resolute Hospital Billing"/>
    <s v="Reporting"/>
  </r>
  <r>
    <m/>
    <x v="0"/>
    <s v="Incident"/>
    <x v="1"/>
    <s v="INC000000107859"/>
    <s v="Report Request- Mileage Report"/>
    <s v="Closed"/>
    <x v="14"/>
    <d v="2017-09-27T12:05:00"/>
    <s v="RTV7Y"/>
    <s v="Catherine"/>
    <s v="Harris"/>
    <s v="Epic Home Health"/>
    <s v="Epic Phase2 GoLive"/>
    <s v="Epic Home Health"/>
    <s v="Home Health Issue"/>
  </r>
  <r>
    <m/>
    <x v="0"/>
    <s v="Incident"/>
    <x v="0"/>
    <s v="INC000000108702"/>
    <s v="Extract Update- Surg Profitability Compass Testing"/>
    <s v="Closed"/>
    <x v="15"/>
    <d v="2017-12-23T08:38:00"/>
    <s v="rjr2k"/>
    <s v="Brian"/>
    <s v="Costello"/>
    <s v="Epic OpTime"/>
    <s v="Epic Phase2 GoLive"/>
    <s v="Epic OpTime"/>
    <s v="New Report Request"/>
  </r>
  <r>
    <m/>
    <x v="0"/>
    <s v="Incident"/>
    <x v="2"/>
    <s v="INC000000108928"/>
    <s v="Need three Clarity tables populated"/>
    <s v="Closed"/>
    <x v="15"/>
    <d v="2017-09-27T12:05:00"/>
    <s v="jsc3h"/>
    <s v="Susan"/>
    <s v="Sudduth L"/>
    <m/>
    <s v="Epic Phase2 GoLive"/>
    <s v="Epic Clarity"/>
    <s v="Clarity Issue"/>
  </r>
  <r>
    <m/>
    <x v="0"/>
    <s v="Incident"/>
    <x v="1"/>
    <s v="INC000000108544"/>
    <s v="Data Clean up- FPL /Medicaid wo coverage"/>
    <s v="Closed"/>
    <x v="15"/>
    <d v="2017-09-27T12:05:00"/>
    <s v="syg2d"/>
    <s v="Bret"/>
    <s v="Stearns"/>
    <m/>
    <s v="Epic Phase2 GoLive"/>
    <s v="Epic Clarity"/>
    <s v="Reporting"/>
  </r>
  <r>
    <m/>
    <x v="0"/>
    <s v="Incident"/>
    <x v="1"/>
    <s v="INC000000108550"/>
    <s v="Report Request- HARS with Effective FPL and expired CVG Verification"/>
    <s v="Closed"/>
    <x v="15"/>
    <d v="2017-09-27T12:05:00"/>
    <s v="syg2d"/>
    <s v="Bret"/>
    <s v="Stearns"/>
    <m/>
    <s v="Epic Phase2 GoLive"/>
    <s v="Epic Clarity"/>
    <s v="Reporting"/>
  </r>
  <r>
    <m/>
    <x v="0"/>
    <s v="Incident"/>
    <x v="1"/>
    <s v="INC000000108560"/>
    <s v="Report Request- Data Clean Up - SVC &amp; Claims"/>
    <s v="Closed"/>
    <x v="15"/>
    <d v="2017-09-27T12:05:00"/>
    <s v="syg2d"/>
    <s v="Brian"/>
    <s v="Shifflett"/>
    <m/>
    <s v="Epic Phase2 GoLive"/>
    <s v="Epic Clarity"/>
    <s v="Reporting"/>
  </r>
  <r>
    <m/>
    <x v="0"/>
    <s v="Incident"/>
    <x v="1"/>
    <s v="INC000000108883"/>
    <s v="Optimization Report Request- Identify patients with birthday"/>
    <s v="Closed"/>
    <x v="15"/>
    <d v="2017-09-27T12:05:00"/>
    <s v="bjc7m"/>
    <s v="Daniel"/>
    <s v="Becker"/>
    <s v="Epic Reporting Workbench"/>
    <s v="Epic Phase2 GoLive"/>
    <s v="Epic Reporting Workbench"/>
    <s v="Reporting Workbench Issue"/>
  </r>
  <r>
    <m/>
    <x v="0"/>
    <s v="Incident"/>
    <x v="1"/>
    <s v="INC000000109167"/>
    <s v="Dashboard Security- Rad Mgr DB access"/>
    <s v="Closed"/>
    <x v="15"/>
    <d v="2017-09-27T12:05:00"/>
    <s v="bjc7m"/>
    <s v="Tracey"/>
    <s v="Justus"/>
    <m/>
    <s v="Epic Phase2 GoLive"/>
    <s v="Epic Reporting Workbench"/>
    <s v="Reporting"/>
  </r>
  <r>
    <m/>
    <x v="0"/>
    <s v="Solution"/>
    <x v="2"/>
    <s v="SDB000000000302"/>
    <s v="Requesting modifications to the Scheduling Mart sourced from Cadence.  I have updated attached the u"/>
    <s v="Inactive"/>
    <x v="15"/>
    <d v="2017-09-27T12:03:00"/>
    <s v="BDD8T"/>
    <m/>
    <m/>
    <m/>
    <m/>
    <m/>
    <m/>
  </r>
  <r>
    <m/>
    <x v="0"/>
    <s v="Work Order"/>
    <x v="2"/>
    <s v="WO0000000086208"/>
    <s v="Apply modifications to the Scheduling Data Mart"/>
    <s v="Closed"/>
    <x v="15"/>
    <d v="2017-09-27T12:03:00"/>
    <s v="BDD8T"/>
    <s v="Andrea"/>
    <s v="Burton"/>
    <m/>
    <s v="Epic Phase2 GoLive"/>
    <s v="Epic Cadence"/>
    <s v="Reporting"/>
  </r>
  <r>
    <m/>
    <x v="0"/>
    <s v="Work Order"/>
    <x v="1"/>
    <s v="WO0000000086113"/>
    <s v="Report Request- Colorectal Cancer Screening Volumes (OPTIMIZATION)"/>
    <s v="Closed"/>
    <x v="15"/>
    <d v="2017-09-27T12:05:00"/>
    <s v="jrk5g"/>
    <s v="Tracey"/>
    <s v="Gosse"/>
    <s v="Epic"/>
    <m/>
    <m/>
    <m/>
  </r>
  <r>
    <m/>
    <x v="0"/>
    <s v="Incident"/>
    <x v="1"/>
    <s v="INC000000109708"/>
    <s v="Report Request- User needs Epic to generate lab reference values report"/>
    <s v="Closed"/>
    <x v="16"/>
    <d v="2017-09-27T12:05:00"/>
    <s v="DET9R"/>
    <s v="Mary"/>
    <s v="Marshall"/>
    <m/>
    <s v="Request - Assistance"/>
    <s v="Epic"/>
    <s v="Question"/>
  </r>
  <r>
    <m/>
    <x v="0"/>
    <s v="Incident"/>
    <x v="1"/>
    <s v="INC000000109897"/>
    <s v="Report Fix- Home Health All Contacts Report (OPTIMIZATION)"/>
    <s v="Closed"/>
    <x v="16"/>
    <d v="2017-09-27T12:05:00"/>
    <s v="DET9R"/>
    <s v="Catherine"/>
    <s v="Harris"/>
    <s v="Epic Home Health"/>
    <s v="Epic Phase2 GoLive"/>
    <s v="Epic Home Health"/>
    <s v="Home Health Issue"/>
  </r>
  <r>
    <m/>
    <x v="0"/>
    <s v="Work Order"/>
    <x v="2"/>
    <s v="WO0000000086212"/>
    <s v="Need 3 stored procs moved to PRD"/>
    <s v="Closed"/>
    <x v="16"/>
    <d v="2017-09-27T12:03:00"/>
    <s v="BDD8T"/>
    <s v="John"/>
    <s v="Kellner"/>
    <m/>
    <m/>
    <m/>
    <m/>
  </r>
  <r>
    <m/>
    <x v="0"/>
    <s v="Incident"/>
    <x v="1"/>
    <s v="INC000000110118"/>
    <s v="Report Fix- Paraffin embedded molecular tests"/>
    <s v="Closed"/>
    <x v="17"/>
    <d v="2017-09-27T12:05:00"/>
    <s v="DET9R"/>
    <s v="Jennifer"/>
    <s v="Ju"/>
    <s v="Epic Reporting Workbench"/>
    <s v="Epic Phase2 GoLive"/>
    <s v="Epic Clarity"/>
    <s v="Reporting"/>
  </r>
  <r>
    <m/>
    <x v="0"/>
    <s v="Incident"/>
    <x v="1"/>
    <s v="INC000000110121"/>
    <s v="Report Fix- Visit Type to Provider and Department Report"/>
    <s v="Closed"/>
    <x v="17"/>
    <d v="2017-09-27T12:05:00"/>
    <s v="sls5yj"/>
    <s v="Amaris"/>
    <s v="Pulczinski"/>
    <s v="Epic Reporting Workbench"/>
    <s v="Epic Phase2 GoLive"/>
    <s v="Epic Clarity"/>
    <s v="Reporting"/>
  </r>
  <r>
    <m/>
    <x v="0"/>
    <s v="Incident"/>
    <x v="1"/>
    <s v="INC000000110135"/>
    <s v="Report Request- Copay Collection %"/>
    <s v="Closed"/>
    <x v="17"/>
    <d v="2017-09-27T12:05:00"/>
    <s v="bjc7m"/>
    <s v="Barbara"/>
    <s v="Petitt"/>
    <s v="Epic Reporting Workbench"/>
    <s v="Epic Phase2 GoLive"/>
    <s v="Epic Reporting Workbench"/>
    <s v="Reporting Workbench Issue"/>
  </r>
  <r>
    <m/>
    <x v="0"/>
    <s v="Incident"/>
    <x v="1"/>
    <s v="INC000000110850"/>
    <s v="Dashboard Security- Add userrole to Cadence POD Manager Dashboard"/>
    <s v="Closed"/>
    <x v="17"/>
    <d v="2017-09-27T12:05:00"/>
    <s v="bjc7m"/>
    <s v="Collin"/>
    <s v="Murray"/>
    <m/>
    <s v="Epic Phase2 GoLive"/>
    <s v="Epic Cadence"/>
    <s v="Cadence Other"/>
  </r>
  <r>
    <m/>
    <x v="0"/>
    <s v="Incident"/>
    <x v="1"/>
    <s v="INC000000110864"/>
    <s v="Pod - Surgery - Update POD Manager template with Report Groups: OR Management, PB Charge Capture"/>
    <s v="Closed"/>
    <x v="17"/>
    <d v="2017-09-27T12:05:00"/>
    <s v="bjc7m"/>
    <s v="Janet"/>
    <s v="Heinzmann"/>
    <m/>
    <s v="Epic Phase2 GoLive"/>
    <s v="Epic Cadence"/>
    <s v="Access Issue"/>
  </r>
  <r>
    <m/>
    <x v="0"/>
    <s v="Incident"/>
    <x v="1"/>
    <s v="INC000000110917"/>
    <s v="Report Request- Pediatric Expected Cases &amp; Admissions for Tomorrow"/>
    <s v="Closed"/>
    <x v="17"/>
    <d v="2017-09-27T12:05:00"/>
    <s v="bjc7m"/>
    <s v="Linda"/>
    <s v="McGhee"/>
    <m/>
    <s v="Epic Phase2 GoLive"/>
    <s v="Epic Reporting Workbench"/>
    <s v="Reporting"/>
  </r>
  <r>
    <m/>
    <x v="0"/>
    <s v="Work Order"/>
    <x v="1"/>
    <s v="WO0000000086129"/>
    <s v="Report Request- PRC &amp; No Block"/>
    <s v="Closed"/>
    <x v="17"/>
    <d v="2017-09-27T12:05:00"/>
    <s v="syg2d"/>
    <s v="Genevieve"/>
    <s v="Blair"/>
    <m/>
    <m/>
    <m/>
    <m/>
  </r>
  <r>
    <m/>
    <x v="0"/>
    <s v="Incident"/>
    <x v="2"/>
    <s v="INC000000111105"/>
    <s v="Clarity_App update stored procedure:  [ETL].[uspSrc_Acustream_3_Charges_ChargesHB]"/>
    <s v="Closed"/>
    <x v="18"/>
    <d v="2017-09-27T12:03:00"/>
    <s v="BDD8T"/>
    <s v="Susan"/>
    <s v="Grondin"/>
    <m/>
    <s v="Request - Assistance"/>
    <s v="Other"/>
    <s v="Question"/>
  </r>
  <r>
    <m/>
    <x v="0"/>
    <s v="Incident"/>
    <x v="2"/>
    <s v="INC000000111501"/>
    <s v="Stored Proc Migration- Need three stored procedures migrated to Prod"/>
    <s v="Closed"/>
    <x v="18"/>
    <d v="2017-09-27T12:05:00"/>
    <s v="BDD8T"/>
    <s v="Susan"/>
    <s v="Sudduth L"/>
    <m/>
    <s v="Epic Phase2 GoLive"/>
    <s v="Epic Clarity"/>
    <s v="Reporting"/>
  </r>
  <r>
    <m/>
    <x v="0"/>
    <s v="Incident"/>
    <x v="1"/>
    <s v="INC000000111065"/>
    <s v="Report Request- CPT report"/>
    <s v="Closed"/>
    <x v="18"/>
    <d v="2017-09-27T12:05:00"/>
    <s v="bjc7m"/>
    <s v="Deanna"/>
    <s v="Chyn"/>
    <s v="Epic Reporting Workbench"/>
    <s v="Epic Phase2 GoLive"/>
    <s v="Epic Reporting Workbench"/>
    <s v="Reporting Workbench Issue"/>
  </r>
  <r>
    <m/>
    <x v="0"/>
    <s v="Incident"/>
    <x v="1"/>
    <s v="INC000000111301"/>
    <s v="Report Request- GYN cases with specific columns"/>
    <s v="Closed"/>
    <x v="18"/>
    <d v="2017-09-27T12:05:00"/>
    <s v="sls5yj"/>
    <s v="Olivia"/>
    <s v="Moskowitz"/>
    <m/>
    <s v="Epic Phase2 GoLive"/>
    <s v="Epic Reporting Workbench"/>
    <s v="Reporting"/>
  </r>
  <r>
    <m/>
    <x v="0"/>
    <s v="Work Order"/>
    <x v="1"/>
    <s v="WO0000000086555"/>
    <s v="Report Request- Closed Encounters Not Cosigned (OPTIMIZATION)"/>
    <s v="Closed"/>
    <x v="18"/>
    <d v="2017-11-04T02:45:00"/>
    <s v="RTV7Y"/>
    <s v="Amanda"/>
    <s v="Morris"/>
    <s v="Epic Resolute Professional Billing"/>
    <s v="Epic Phase2 GoLive"/>
    <s v="Epic Resolute Professional Billing"/>
    <s v="Reporting"/>
  </r>
  <r>
    <m/>
    <x v="0"/>
    <s v="Incident"/>
    <x v="1"/>
    <s v="INC000000111933"/>
    <s v="Dashboard Security- OR Manager &amp; Metrics DBs"/>
    <s v="Closed"/>
    <x v="19"/>
    <d v="2017-09-27T12:05:00"/>
    <s v="bjc7m"/>
    <s v="Elizabeth"/>
    <s v="Hall"/>
    <s v="Epic Reporting Workbench"/>
    <s v="Epic Phase2 GoLive"/>
    <s v="Epic Reporting Workbench"/>
    <s v="Reporting"/>
  </r>
  <r>
    <m/>
    <x v="0"/>
    <s v="Incident"/>
    <x v="1"/>
    <s v="INC000000111973"/>
    <s v="Report Request- for a list of all patients under Provider Sandra Johnson, she's leaving the clinic"/>
    <s v="Closed"/>
    <x v="19"/>
    <d v="2017-09-27T12:05:00"/>
    <s v="sls5yj"/>
    <s v="John"/>
    <s v="Gonnella"/>
    <m/>
    <s v="Epic Phase2 GoLive"/>
    <s v="Epic Ambulatory"/>
    <s v="Ambulatory Issue"/>
  </r>
  <r>
    <m/>
    <x v="0"/>
    <s v="Incident"/>
    <x v="1"/>
    <s v="INC000000112075"/>
    <s v="Report Request- Preauth for surg cases"/>
    <s v="Closed"/>
    <x v="19"/>
    <d v="2017-11-21T08:22:00"/>
    <s v="gha4r"/>
    <s v="Zhaohui"/>
    <s v="Sun"/>
    <s v="Epic Grand Central"/>
    <s v="Epic Phase2 GoLive"/>
    <s v="Epic OpTime"/>
    <s v="New Report Request"/>
  </r>
  <r>
    <m/>
    <x v="0"/>
    <s v="Incident"/>
    <x v="1"/>
    <s v="INC000000112317"/>
    <s v="Report Fix- Dept Accessibility Report"/>
    <s v="Closed"/>
    <x v="19"/>
    <d v="2017-09-27T12:05:00"/>
    <s v="sls5yj"/>
    <s v="Christopher"/>
    <s v="Frey"/>
    <s v="Epic Reporting Workbench"/>
    <s v="Epic Phase2 GoLive"/>
    <s v="Epic Reporting Workbench"/>
    <s v="Reporting Workbench Issue"/>
  </r>
  <r>
    <m/>
    <x v="0"/>
    <s v="Incident"/>
    <x v="1"/>
    <s v="INC000000112339"/>
    <s v="Dashboard Security- Request access"/>
    <s v="Closed"/>
    <x v="19"/>
    <d v="2017-09-27T12:05:00"/>
    <s v="bjc7m"/>
    <s v="Virginia"/>
    <s v="Roberts"/>
    <s v="Epic Reporting Workbench"/>
    <s v="Epic Phase2 GoLive"/>
    <s v="Epic Reporting Workbench"/>
    <s v="Reporting Workbench Issue"/>
  </r>
  <r>
    <m/>
    <x v="0"/>
    <s v="Work Order"/>
    <x v="2"/>
    <s v="WO0000000086560"/>
    <s v="Schedule a weekly email in BI Launchpad"/>
    <s v="Closed"/>
    <x v="19"/>
    <d v="2017-09-27T12:03:00"/>
    <s v="jsc3h"/>
    <s v="Gnanasriya"/>
    <s v="Amarasinghe"/>
    <m/>
    <m/>
    <m/>
    <m/>
  </r>
  <r>
    <m/>
    <x v="0"/>
    <s v="Work Order"/>
    <x v="2"/>
    <s v="WO0000000088642"/>
    <s v="This is an SSRS report that is currently on Clarity_App_Dev that needs to get moved into Production."/>
    <s v="Closed"/>
    <x v="19"/>
    <d v="2017-09-27T12:03:00"/>
    <s v="BDD8T"/>
    <s v="Andrea"/>
    <s v="Burton"/>
    <m/>
    <m/>
    <m/>
    <m/>
  </r>
  <r>
    <m/>
    <x v="0"/>
    <s v="Work Order"/>
    <x v="2"/>
    <s v="WO0000000088644"/>
    <s v="Need help with internal file movement of daily data file"/>
    <s v="Cancelled"/>
    <x v="19"/>
    <d v="2017-09-27T12:03:00"/>
    <s v="WDR4F"/>
    <s v="John"/>
    <s v="Kellner"/>
    <m/>
    <m/>
    <m/>
    <m/>
  </r>
  <r>
    <m/>
    <x v="0"/>
    <s v="Incident"/>
    <x v="2"/>
    <s v="INC000000112596"/>
    <s v="Need stored procedure moved to PROD and all ABCO files generated for the month of July and Ftp'd to"/>
    <s v="Closed"/>
    <x v="20"/>
    <d v="2017-09-27T12:05:00"/>
    <s v="jsc3h"/>
    <s v="Susan"/>
    <s v="Sudduth L"/>
    <m/>
    <s v="Epic Phase2 GoLive"/>
    <s v="Epic Cogito"/>
    <s v="Reporting"/>
  </r>
  <r>
    <m/>
    <x v="0"/>
    <s v="Incident"/>
    <x v="2"/>
    <s v="INC000000112749"/>
    <s v="Migrate TST Stored Proc to Production"/>
    <s v="Closed"/>
    <x v="20"/>
    <d v="2017-09-27T12:03:00"/>
    <s v="BDD8T"/>
    <s v="Susan"/>
    <s v="Grondin"/>
    <m/>
    <s v="Failure - Connectivity"/>
    <s v="Network"/>
    <s v="Connection"/>
  </r>
  <r>
    <m/>
    <x v="0"/>
    <s v="Incident"/>
    <x v="1"/>
    <s v="INC000000112766"/>
    <s v="Report Security- Add Lab reports access for QPI"/>
    <s v="Closed"/>
    <x v="20"/>
    <d v="2017-09-27T12:05:00"/>
    <s v="bjc7m"/>
    <s v="Tony"/>
    <s v="Jordan"/>
    <m/>
    <s v="Epic Phase2 GoLive"/>
    <s v="Epic Reporting Workbench"/>
    <s v="Reporting"/>
  </r>
  <r>
    <m/>
    <x v="0"/>
    <s v="Incident"/>
    <x v="1"/>
    <s v="INC000000113294"/>
    <s v="Report Request- User has questions about searching for patient's by address in Epic."/>
    <s v="Closed"/>
    <x v="20"/>
    <d v="2017-09-28T02:21:00"/>
    <s v="gha4r"/>
    <s v="Adrienne"/>
    <s v="Stimson"/>
    <m/>
    <s v="Epic Phase2 GoLive"/>
    <s v="Epic Cadence"/>
    <s v="Reporting"/>
  </r>
  <r>
    <m/>
    <x v="0"/>
    <s v="Work Order"/>
    <x v="2"/>
    <s v="WO0000000093773"/>
    <s v="Need 1 stored proc moved to PRD"/>
    <s v="Closed"/>
    <x v="20"/>
    <d v="2017-09-27T12:03:00"/>
    <s v="BDD8T"/>
    <s v="John"/>
    <s v="Kellner"/>
    <m/>
    <m/>
    <m/>
    <m/>
  </r>
  <r>
    <m/>
    <x v="0"/>
    <s v="Incident"/>
    <x v="0"/>
    <s v="INC000000113736"/>
    <s v="2Epic Submission - Ambulatory Clinical"/>
    <s v="Closed"/>
    <x v="21"/>
    <d v="2017-09-27T12:04:00"/>
    <s v="mbj3f"/>
    <s v="Sheryl"/>
    <s v="Feggans"/>
    <m/>
    <s v="Request - Assistance"/>
    <s v="Epic"/>
    <s v="Question"/>
  </r>
  <r>
    <m/>
    <x v="0"/>
    <s v="Incident"/>
    <x v="0"/>
    <s v="INC000000113778"/>
    <s v="Radiology POD manager dashboard reports contains contracts departments"/>
    <s v="Closed"/>
    <x v="21"/>
    <d v="2017-09-27T14:23:00"/>
    <s v="cmk6t"/>
    <s v="David"/>
    <s v="Roberts"/>
    <m/>
    <s v="Epic Phase2 GoLive"/>
    <s v="Epic"/>
    <s v="Epic Issue"/>
  </r>
  <r>
    <m/>
    <x v="0"/>
    <s v="Work Order"/>
    <x v="2"/>
    <s v="WO0000000101898"/>
    <s v="Migrate CMGA sprocs and transfer files to vendor for July."/>
    <s v="Cancelled"/>
    <x v="21"/>
    <d v="2017-09-27T12:03:00"/>
    <s v="BDD8T"/>
    <s v="Richard"/>
    <s v="Van Hook"/>
    <m/>
    <s v="Epic Phase2 GoLive"/>
    <s v="Epic Cogito"/>
    <s v="Reporting"/>
  </r>
  <r>
    <m/>
    <x v="0"/>
    <s v="Incident"/>
    <x v="0"/>
    <s v="INC000000114241"/>
    <s v="Report Security - Inpatient Clinical"/>
    <s v="Closed"/>
    <x v="22"/>
    <d v="2017-09-27T12:04:00"/>
    <s v="cmk6t"/>
    <s v="Kathleen"/>
    <s v="Rea"/>
    <s v="Epic Inpatient"/>
    <s v="Request - Assistance"/>
    <s v="Epic"/>
    <s v="Question"/>
  </r>
  <r>
    <m/>
    <x v="0"/>
    <s v="Incident"/>
    <x v="0"/>
    <s v="INC000000114674"/>
    <s v="Report Request- Isolation Pt Identification"/>
    <s v="Assigned"/>
    <x v="22"/>
    <d v="2017-10-13T08:17:00"/>
    <s v="rjr2k"/>
    <s v="Shannon"/>
    <s v="Horton"/>
    <s v="Epic Grand Central"/>
    <s v="Epic Phase2 GoLive"/>
    <s v="Epic Inpatient"/>
    <s v="Reporting"/>
  </r>
  <r>
    <m/>
    <x v="0"/>
    <s v="Incident"/>
    <x v="0"/>
    <s v="INC000000114680"/>
    <s v="Report Request- Preop &amp; Phase I &amp; II"/>
    <s v="In Progress"/>
    <x v="22"/>
    <d v="2017-12-23T08:20:00"/>
    <s v="rjr2k"/>
    <s v="Sue"/>
    <s v="Brady"/>
    <s v="Epic OpTime"/>
    <s v="Epic Phase2 GoLive"/>
    <s v="Epic OpTime"/>
    <s v="New Report Request"/>
  </r>
  <r>
    <m/>
    <x v="0"/>
    <s v="Incident"/>
    <x v="2"/>
    <s v="INC000000114702"/>
    <s v="Extract File transfer to Finance Job not completed yesterday."/>
    <s v="Closed"/>
    <x v="22"/>
    <d v="2017-09-27T12:05:00"/>
    <s v="jsc3h"/>
    <s v="Gnanasriya"/>
    <s v="Amarasinghe"/>
    <m/>
    <s v="Epic Phase2 GoLive"/>
    <s v="Epic Clarity"/>
    <s v="Reporting"/>
  </r>
  <r>
    <m/>
    <x v="0"/>
    <s v="Incident"/>
    <x v="2"/>
    <s v="INC000000114819"/>
    <s v="Data Warehouse load"/>
    <s v="Closed"/>
    <x v="22"/>
    <d v="2017-10-01T02:00:00"/>
    <s v="tbh6s"/>
    <s v="Christopher"/>
    <s v="Berry"/>
    <m/>
    <s v="Request - Assistance"/>
    <s v="Form"/>
    <s v="Question"/>
  </r>
  <r>
    <m/>
    <x v="0"/>
    <s v="Incident"/>
    <x v="1"/>
    <s v="INC000000114321"/>
    <s v="Report Fix- dashboard not showing patient list to run monthly reports. Regular Epic"/>
    <s v="Closed"/>
    <x v="22"/>
    <d v="2017-09-27T12:05:00"/>
    <s v="DET9R"/>
    <s v="Shannon"/>
    <s v="Horton"/>
    <m/>
    <s v="Epic Phase2 GoLive"/>
    <s v="Epic Clarity"/>
    <s v="Reporting"/>
  </r>
  <r>
    <m/>
    <x v="0"/>
    <s v="Incident"/>
    <x v="1"/>
    <s v="INC000000114821"/>
    <s v="Report Requests- Orange Pediatrics"/>
    <s v="Closed"/>
    <x v="22"/>
    <d v="2017-09-27T12:05:00"/>
    <s v="bjc7m"/>
    <s v="Martha"/>
    <s v="Hellems"/>
    <s v="Epic Reporting Workbench"/>
    <s v="Epic Phase2 GoLive"/>
    <s v="Epic Reporting Workbench"/>
    <s v="Reporting Workbench Issue"/>
  </r>
  <r>
    <m/>
    <x v="0"/>
    <s v="Work Order"/>
    <x v="2"/>
    <s v="WO0000000110337"/>
    <s v="update stored procedure from clarity tst to clarity prd"/>
    <s v="Closed"/>
    <x v="22"/>
    <d v="2017-09-27T12:03:00"/>
    <s v="BDD8T"/>
    <s v="Susan"/>
    <s v="Grondin"/>
    <m/>
    <m/>
    <m/>
    <m/>
  </r>
  <r>
    <m/>
    <x v="0"/>
    <s v="Work Order"/>
    <x v="1"/>
    <s v="WO0000000093783"/>
    <s v="Report Request- Home Health (HH) Executive Summary"/>
    <s v="Closed"/>
    <x v="22"/>
    <d v="2017-10-25T03:57:00"/>
    <s v="syg2d"/>
    <s v="Devon"/>
    <s v="Ross"/>
    <s v="Epic Home Health"/>
    <s v="Epic Phase2 GoLive"/>
    <s v="Epic Home Health"/>
    <s v="New Report Request"/>
  </r>
  <r>
    <m/>
    <x v="0"/>
    <s v="Work Order"/>
    <x v="1"/>
    <s v="WO0000000110339"/>
    <s v="Report Security- Grant access to Beaker reports in Hyperspace to wdn and rjb9y."/>
    <s v="Closed"/>
    <x v="22"/>
    <d v="2017-09-27T12:05:00"/>
    <s v="bjc7m"/>
    <s v="Warren"/>
    <s v="Nicholson"/>
    <s v="Epic"/>
    <m/>
    <m/>
    <m/>
  </r>
  <r>
    <m/>
    <x v="0"/>
    <s v="Incident"/>
    <x v="2"/>
    <s v="INC000000115286"/>
    <s v="FIX:  Issue with prod clarity missing data?"/>
    <s v="Closed"/>
    <x v="23"/>
    <d v="2017-09-27T12:05:00"/>
    <s v="jsc3h"/>
    <s v="Susan"/>
    <s v="Grondin"/>
    <m/>
    <s v="Epic Phase2 GoLive"/>
    <s v="Epic Clarity"/>
    <s v="Reporting"/>
  </r>
  <r>
    <m/>
    <x v="0"/>
    <s v="Incident"/>
    <x v="1"/>
    <s v="INC000000115229"/>
    <s v="Report Request- Home health aide supervisory visits needed"/>
    <s v="Closed"/>
    <x v="23"/>
    <d v="2017-10-11T04:15:00"/>
    <s v="jrk5g"/>
    <s v="Lorie"/>
    <s v="Koch"/>
    <s v="Epic Home Health"/>
    <s v="Epic Phase2 GoLive"/>
    <s v="Epic Home Health"/>
    <s v="New Report Request"/>
  </r>
  <r>
    <m/>
    <x v="0"/>
    <s v="Work Order"/>
    <x v="1"/>
    <s v="WO0000000093786"/>
    <s v="Report Request- Lab Charges report by Provider"/>
    <s v="Cancelled"/>
    <x v="23"/>
    <d v="2017-10-03T14:06:00"/>
    <s v="RTV7Y"/>
    <s v="Gene"/>
    <s v="McClurken"/>
    <s v="Epic Beaker"/>
    <s v="Epic Phase2 GoLive"/>
    <s v="Epic Beaker"/>
    <s v="New Report Request"/>
  </r>
  <r>
    <m/>
    <x v="0"/>
    <s v="Work Order"/>
    <x v="1"/>
    <s v="WO0000000124798"/>
    <s v="Webi Universe Update - RPC CPT Category"/>
    <s v="Closed"/>
    <x v="23"/>
    <d v="2017-10-08T04:42:00"/>
    <s v="RTV7Y"/>
    <s v="Keith"/>
    <s v="Sohr"/>
    <s v="Epic Resolute Professional Billing"/>
    <s v="Epic Phase2 GoLive"/>
    <s v="Epic Resolute Professional Billing"/>
    <s v="Reporting"/>
  </r>
  <r>
    <m/>
    <x v="0"/>
    <s v="Work Order"/>
    <x v="1"/>
    <s v="WO0000000124799"/>
    <s v="Webi Universe Update - Add Gamma Financial Division"/>
    <s v="Closed"/>
    <x v="23"/>
    <d v="2017-09-27T12:05:00"/>
    <s v="RTV7Y"/>
    <s v="Keith"/>
    <s v="Sohr"/>
    <s v="Business Intelligence"/>
    <s v="Epic Phase2 GoLive"/>
    <s v="Epic Resolute Professional Billing"/>
    <s v="Reporting"/>
  </r>
  <r>
    <m/>
    <x v="0"/>
    <s v="Incident"/>
    <x v="1"/>
    <s v="INC000000115494"/>
    <s v="Report Request- user needs access to a report that gives monthly admissions and discharges"/>
    <s v="Closed"/>
    <x v="24"/>
    <d v="2017-09-27T12:05:00"/>
    <s v="gha4r"/>
    <s v="Gloria"/>
    <s v="Johnson"/>
    <m/>
    <s v="Epic Phase2 GoLive"/>
    <s v="Epic Clarity"/>
    <s v="Reporting"/>
  </r>
  <r>
    <m/>
    <x v="0"/>
    <s v="Incident"/>
    <x v="1"/>
    <s v="INC000000115637"/>
    <s v="I need to fax Medicaid a list of patients inhouse with New Report Medicaid or Medicaid replacements."/>
    <s v="Closed"/>
    <x v="24"/>
    <d v="2017-09-27T12:05:00"/>
    <s v="gha4r"/>
    <s v="Cheryl"/>
    <s v="Horn"/>
    <m/>
    <s v="Epic Phase2 GoLive"/>
    <s v="Epic Clarity"/>
    <s v="Reporting"/>
  </r>
  <r>
    <m/>
    <x v="0"/>
    <s v="Incident"/>
    <x v="1"/>
    <s v="INC000000115641"/>
    <s v="Report Request- Review cost outlier (OPTIMIZATION)"/>
    <s v="Closed"/>
    <x v="24"/>
    <d v="2017-09-27T12:05:00"/>
    <s v="gha4r"/>
    <s v="Annterese"/>
    <s v="Mozden Throop"/>
    <m/>
    <s v="Epic Phase2 GoLive"/>
    <s v="Epic Clarity"/>
    <s v="Reporting"/>
  </r>
  <r>
    <m/>
    <x v="0"/>
    <s v="Incident"/>
    <x v="1"/>
    <s v="INC000000115929"/>
    <s v="2Epic Submission - Reporting &amp; Dashboards"/>
    <s v="Closed"/>
    <x v="24"/>
    <d v="2017-09-27T12:05:00"/>
    <s v="RTV7Y"/>
    <s v="Christopher"/>
    <s v="Frey"/>
    <s v="Epic Reporting Workbench"/>
    <s v="Epic Phase2 GoLive"/>
    <s v="Epic Reporting Workbench"/>
    <s v="Reporting Workbench Issue"/>
  </r>
  <r>
    <m/>
    <x v="0"/>
    <s v="Incident"/>
    <x v="1"/>
    <s v="INC000000115971"/>
    <s v="Extract Testing- Epic/Advisory Board data validation"/>
    <s v="Closed"/>
    <x v="24"/>
    <d v="2017-09-27T12:05:00"/>
    <s v="sls5yj"/>
    <s v="Keith"/>
    <s v="Morris"/>
    <m/>
    <s v="Epic Phase2 GoLive"/>
    <s v="Epic Clarity"/>
    <s v="Reporting"/>
  </r>
  <r>
    <m/>
    <x v="0"/>
    <s v="Work Order"/>
    <x v="2"/>
    <s v="WO0000000132024"/>
    <s v="Migrate Vizient SPs"/>
    <s v="Closed"/>
    <x v="24"/>
    <d v="2017-09-27T12:03:00"/>
    <s v="jsc3h"/>
    <s v="Richard"/>
    <s v="Van Hook"/>
    <m/>
    <m/>
    <m/>
    <m/>
  </r>
  <r>
    <m/>
    <x v="0"/>
    <s v="Incident"/>
    <x v="1"/>
    <s v="INC000000116287"/>
    <s v="Report Request- late charge reports"/>
    <s v="Closed"/>
    <x v="25"/>
    <d v="2017-09-27T12:05:00"/>
    <s v="syg2d"/>
    <s v="Christopher"/>
    <s v="Berry"/>
    <m/>
    <s v="Epic Phase2 GoLive"/>
    <s v="Epic Clarity"/>
    <s v="Reporting"/>
  </r>
  <r>
    <m/>
    <x v="0"/>
    <s v="Work Order"/>
    <x v="2"/>
    <s v="WO0000000134440"/>
    <s v="Need 1 stored procedure moved to PRD"/>
    <s v="Closed"/>
    <x v="26"/>
    <d v="2017-09-27T12:05:00"/>
    <s v="jsc3h"/>
    <s v="John"/>
    <s v="Kellner"/>
    <m/>
    <m/>
    <m/>
    <m/>
  </r>
  <r>
    <m/>
    <x v="0"/>
    <s v="Work Order"/>
    <x v="1"/>
    <s v="WO0000000131197"/>
    <s v="Webi Universe Update - Add PB CPT Category"/>
    <s v="Closed"/>
    <x v="26"/>
    <d v="2017-10-06T04:21:00"/>
    <s v="RTV7Y"/>
    <s v="Keith"/>
    <s v="Sohr"/>
    <s v="Epic Resolute Professional Billing"/>
    <s v="Epic Phase2 GoLive"/>
    <s v="Epic Resolute Professional Billing"/>
    <s v="Reporting"/>
  </r>
  <r>
    <m/>
    <x v="0"/>
    <s v="Work Order"/>
    <x v="1"/>
    <s v="WO0000000131198"/>
    <s v="Webi Universe Update - _x000a_Deprecate Doctors Degree fields"/>
    <s v="Closed"/>
    <x v="26"/>
    <d v="2017-09-27T12:05:00"/>
    <s v="RTV7Y"/>
    <s v="Keith"/>
    <s v="Sohr"/>
    <s v="Business Intelligence"/>
    <s v="Epic Phase2 GoLive"/>
    <s v="Epic Clarity"/>
    <s v="Reporting"/>
  </r>
  <r>
    <n v="8"/>
    <x v="1"/>
    <s v="Change"/>
    <x v="1"/>
    <s v="CRQ000000021681"/>
    <s v="Optimization Report Request- Identify patients with birthday"/>
    <s v="Planning In Progress"/>
    <x v="26"/>
    <d v="2017-09-27T12:05:00"/>
    <s v="bjc7m"/>
    <s v="Brian"/>
    <s v="Costello"/>
    <s v="Epic Grand Central"/>
    <s v="Epic Phase2 GoLive"/>
    <s v="Epic Grand Central"/>
    <s v="Reporting"/>
  </r>
  <r>
    <m/>
    <x v="0"/>
    <s v="Change"/>
    <x v="1"/>
    <s v="CRQ000000021730"/>
    <s v="Optimization Report Request- REPORTING BILLING MGR Charge Reconciliation"/>
    <s v="Cancelled"/>
    <x v="27"/>
    <d v="2017-09-27T12:05:00"/>
    <s v="bjc7m"/>
    <s v="Bonnie"/>
    <s v="Hudik"/>
    <m/>
    <s v="Epic Phase2 GoLive"/>
    <s v="Epic Resolute Professional Billing"/>
    <s v="Reporting"/>
  </r>
  <r>
    <m/>
    <x v="0"/>
    <s v="Change"/>
    <x v="1"/>
    <s v="CRQ000000021793"/>
    <s v="Optimization Report Request- Review cost outlier"/>
    <s v="Cancelled"/>
    <x v="27"/>
    <d v="2018-01-09T08:09:00"/>
    <s v="bjc7m"/>
    <s v="Brian"/>
    <s v="Costello"/>
    <s v="Epic Grand Central"/>
    <s v="Epic Phase2 GoLive"/>
    <s v="Epic Grand Central"/>
    <s v="Reporting"/>
  </r>
  <r>
    <m/>
    <x v="0"/>
    <s v="Change"/>
    <x v="1"/>
    <s v="CRQ000000021804"/>
    <s v="Optimization Report Request- Quality Performance"/>
    <s v="Cancelled"/>
    <x v="27"/>
    <d v="2017-09-27T12:05:00"/>
    <s v="bjc7m"/>
    <s v="Brian"/>
    <s v="Costello"/>
    <s v="Epic Reporting Workbench"/>
    <s v="Epic Phase2 GoLive"/>
    <s v="Epic Reporting Workbench"/>
    <s v="Reporting Workbench Issue"/>
  </r>
  <r>
    <m/>
    <x v="0"/>
    <s v="Incident"/>
    <x v="1"/>
    <s v="INC000000117255"/>
    <s v="Report Request- Cash Drawer audit report"/>
    <s v="Closed"/>
    <x v="27"/>
    <d v="2017-12-30T03:36:00"/>
    <s v="RTV7Y"/>
    <s v="Sally"/>
    <s v="Evans"/>
    <s v="Epic Resolute Professional Billing"/>
    <s v="Epic Phase2 GoLive"/>
    <s v="Epic Resolute Professional Billing"/>
    <s v="Reporting"/>
  </r>
  <r>
    <m/>
    <x v="0"/>
    <s v="Incident"/>
    <x v="1"/>
    <s v="INC000000117287"/>
    <s v="Report Request- AGED_CHG_REVIEW_BY_FLEXIBLE_GROUP"/>
    <s v="Closed"/>
    <x v="27"/>
    <d v="2017-09-27T12:05:00"/>
    <s v="RTV7Y"/>
    <s v="Brigitte"/>
    <s v="Mehl"/>
    <s v="Epic Reporting Workbench"/>
    <s v="Epic Phase2 GoLive"/>
    <s v="Epic Resolute Professional Billing"/>
    <s v="Reporting"/>
  </r>
  <r>
    <m/>
    <x v="0"/>
    <s v="Work Order"/>
    <x v="0"/>
    <s v="WO0000000134509"/>
    <s v="Report Request- Average critical call time with comm log report"/>
    <s v="In Progress"/>
    <x v="27"/>
    <d v="2018-01-24T16:10:00"/>
    <s v="DET9R"/>
    <s v="Gwendolyn"/>
    <s v="Ferguson"/>
    <s v="Epic Beaker"/>
    <s v="Epic Phase2 GoLive"/>
    <s v="Epic Beaker"/>
    <s v="New Report Request"/>
  </r>
  <r>
    <m/>
    <x v="0"/>
    <s v="Work Order"/>
    <x v="0"/>
    <s v="WO0000000134510"/>
    <s v="Report Request- All flags: specimen, task, and case report"/>
    <s v="Closed"/>
    <x v="27"/>
    <d v="2018-01-08T10:25:00"/>
    <s v="DET9R"/>
    <s v="Jennifer"/>
    <s v="Williams"/>
    <s v="Epic Beaker"/>
    <s v="Epic Phase2 GoLive"/>
    <s v="Epic Beaker"/>
    <s v="New Report Request"/>
  </r>
  <r>
    <m/>
    <x v="0"/>
    <s v="Work Order"/>
    <x v="0"/>
    <s v="WO0000000134512"/>
    <s v="Cancelled Tests with Comm log"/>
    <s v="Closed"/>
    <x v="27"/>
    <d v="2017-11-12T02:45:00"/>
    <s v="DET9R"/>
    <s v="Minor"/>
    <s v="Monge"/>
    <s v="Epic"/>
    <m/>
    <m/>
    <m/>
  </r>
  <r>
    <m/>
    <x v="0"/>
    <s v="Work Order"/>
    <x v="1"/>
    <s v="WO0000000134511"/>
    <s v="Report Fix- help editing Beaker call compliance report"/>
    <s v="Closed"/>
    <x v="27"/>
    <d v="2017-09-27T12:05:00"/>
    <s v="DET9R"/>
    <s v="Minor"/>
    <s v="Monge"/>
    <s v="Epic"/>
    <m/>
    <m/>
    <m/>
  </r>
  <r>
    <m/>
    <x v="0"/>
    <s v="Work Order"/>
    <x v="1"/>
    <s v="WO0000000134514"/>
    <s v="Report Request- Blood culture with micro comments report"/>
    <s v="Closed"/>
    <x v="27"/>
    <d v="2017-09-27T12:05:00"/>
    <s v="DET9R"/>
    <s v="Minor"/>
    <s v="Monge"/>
    <s v="Epic"/>
    <m/>
    <m/>
    <m/>
  </r>
  <r>
    <m/>
    <x v="0"/>
    <s v="Work Order"/>
    <x v="1"/>
    <s v="WO0000000136418"/>
    <s v="Webi Universe Update - Only Calculate TBA Credits on Charge Transactions"/>
    <s v="Closed"/>
    <x v="27"/>
    <d v="2017-10-08T04:42:00"/>
    <s v="RTV7Y"/>
    <s v="Keith"/>
    <s v="Sohr"/>
    <s v="Epic Resolute Professional Billing"/>
    <s v="Epic Phase2 GoLive"/>
    <s v="Epic Resolute Professional Billing"/>
    <s v="Reporting"/>
  </r>
  <r>
    <m/>
    <x v="0"/>
    <s v="Change"/>
    <x v="0"/>
    <s v="CRQ000000021967"/>
    <s v="Data field for an EPIC report - Dr. Hellems"/>
    <s v="Closed"/>
    <x v="28"/>
    <d v="2017-10-12T15:00:00"/>
    <s v="cmk6t"/>
    <s v="Brittany"/>
    <s v="Shuey"/>
    <m/>
    <s v="Request - Software"/>
    <s v="Epic"/>
    <s v="Install"/>
  </r>
  <r>
    <m/>
    <x v="0"/>
    <s v="Change"/>
    <x v="1"/>
    <s v="CRQ000000021930"/>
    <s v="Optimization Report Request- HIM - IR, Cath, EP, DH Validation Report"/>
    <s v="Cancelled"/>
    <x v="28"/>
    <d v="2018-01-09T08:11:00"/>
    <s v="bjc7m"/>
    <s v="Brian"/>
    <s v="Costello"/>
    <s v="Epic Health Information Management"/>
    <s v="Epic Phase2 GoLive"/>
    <s v="Epic Health Information Management"/>
    <s v="Reporting"/>
  </r>
  <r>
    <m/>
    <x v="0"/>
    <s v="Change"/>
    <x v="1"/>
    <s v="CRQ000000021932"/>
    <s v="Optimization Report Request- Needed for Coding Productivity"/>
    <s v="Cancelled"/>
    <x v="28"/>
    <d v="2017-09-27T12:05:00"/>
    <s v="bjc7m"/>
    <s v="Brian"/>
    <s v="Costello"/>
    <m/>
    <s v="Epic Phase2 GoLive"/>
    <s v="Epic Home Health"/>
    <s v="New Report Request"/>
  </r>
  <r>
    <m/>
    <x v="0"/>
    <s v="Change"/>
    <x v="1"/>
    <s v="CRQ000000022015"/>
    <s v="Optimization Extract Request- Re-build of CGCAHPS extract"/>
    <s v="Cancelled"/>
    <x v="28"/>
    <d v="2018-01-10T08:38:00"/>
    <s v="bjc7m"/>
    <s v="Brian"/>
    <s v="Costello"/>
    <s v="Epic Cadence"/>
    <s v="Epic Phase2 GoLive"/>
    <s v="Epic Grand Central"/>
    <s v="Reporting"/>
  </r>
  <r>
    <m/>
    <x v="0"/>
    <s v="Incident"/>
    <x v="2"/>
    <s v="INC000000117720"/>
    <s v="Mapping work for RL solutions"/>
    <s v="In Progress"/>
    <x v="28"/>
    <d v="2017-09-27T12:03:00"/>
    <s v="NSC6X"/>
    <s v="Joanne"/>
    <s v="Casey"/>
    <m/>
    <s v="Request - Assistance"/>
    <s v="Other"/>
    <s v="Question"/>
  </r>
  <r>
    <m/>
    <x v="0"/>
    <s v="Incident"/>
    <x v="1"/>
    <s v="INC000000118024"/>
    <s v="Report Security- PB Report Access"/>
    <s v="Closed"/>
    <x v="28"/>
    <d v="2017-09-27T12:05:00"/>
    <s v="bjc7m"/>
    <s v="Janet"/>
    <s v="Heinzmann"/>
    <s v="Epic Reporting Workbench"/>
    <s v="Epic Phase2 GoLive"/>
    <s v="Epic Reporting Workbench"/>
    <s v="Reporting Workbench Issue"/>
  </r>
  <r>
    <m/>
    <x v="0"/>
    <s v="Incident"/>
    <x v="1"/>
    <s v="INC000000118066"/>
    <s v="2Epic Submission - Reporting &amp; Dashboards"/>
    <s v="Closed"/>
    <x v="28"/>
    <d v="2017-09-27T12:05:00"/>
    <s v="bjc7m"/>
    <s v="Debbie"/>
    <s v="Cheney"/>
    <s v="Epic Reporting Workbench"/>
    <s v="Epic Phase2 GoLive"/>
    <s v="Epic Reporting Workbench"/>
    <s v="Reporting Workbench Issue"/>
  </r>
  <r>
    <m/>
    <x v="0"/>
    <s v="Incident"/>
    <x v="1"/>
    <s v="INC000000118111"/>
    <s v="Report Request- Anes Outcome Export Utility"/>
    <s v="Closed"/>
    <x v="28"/>
    <d v="2017-09-27T12:05:00"/>
    <s v="sls5yj"/>
    <s v="Amir"/>
    <s v="Abdel Malek"/>
    <m/>
    <s v="Epic Phase2 GoLive"/>
    <s v="Epic Clarity"/>
    <s v="Reporting"/>
  </r>
  <r>
    <m/>
    <x v="0"/>
    <s v="Incident"/>
    <x v="1"/>
    <s v="INC000000118114"/>
    <s v="Report Request- Anes Outcome Export Utility w/ FSR"/>
    <s v="Closed"/>
    <x v="28"/>
    <d v="2017-09-27T12:05:00"/>
    <s v="sls5yj"/>
    <s v="Amir"/>
    <s v="Abdel Malek"/>
    <m/>
    <s v="Epic Phase2 GoLive"/>
    <s v="Epic Clarity"/>
    <s v="Reporting"/>
  </r>
  <r>
    <m/>
    <x v="0"/>
    <s v="Incident"/>
    <x v="1"/>
    <s v="INC000000118118"/>
    <s v="Report Request- Anes Outcome Export Utility w/ Anes Events"/>
    <s v="Closed"/>
    <x v="28"/>
    <d v="2017-09-27T12:05:00"/>
    <s v="sls5yj"/>
    <s v="Amir"/>
    <s v="Abdel Malek"/>
    <m/>
    <s v="Epic Phase2 GoLive"/>
    <s v="Epic Anesthesia"/>
    <s v="Reporting"/>
  </r>
  <r>
    <m/>
    <x v="0"/>
    <s v="Incident"/>
    <x v="1"/>
    <s v="INC000000118123"/>
    <s v="Report Request- Anesthesia FSR"/>
    <s v="Closed"/>
    <x v="28"/>
    <d v="2017-09-27T12:05:00"/>
    <s v="sls5yj"/>
    <s v="Amir"/>
    <s v="Abdel Malek"/>
    <m/>
    <s v="Epic Phase2 GoLive"/>
    <s v="Epic Anesthesia"/>
    <s v="Reporting"/>
  </r>
  <r>
    <m/>
    <x v="0"/>
    <s v="Incident"/>
    <x v="1"/>
    <s v="INC000000118127"/>
    <s v="Report Request- Anesthesia Events"/>
    <s v="Closed"/>
    <x v="28"/>
    <d v="2017-09-27T12:05:00"/>
    <s v="sls5yj"/>
    <s v="Amir"/>
    <s v="Abdel Malek"/>
    <m/>
    <s v="Epic Phase2 GoLive"/>
    <s v="Epic Anesthesia"/>
    <s v="Reporting"/>
  </r>
  <r>
    <m/>
    <x v="0"/>
    <s v="Incident"/>
    <x v="1"/>
    <s v="INC000000118193"/>
    <s v="Report Request- Locating reminder calls report"/>
    <s v="Closed"/>
    <x v="28"/>
    <d v="2017-09-27T12:05:00"/>
    <s v="syg2d"/>
    <s v="Geary"/>
    <s v="Coles"/>
    <m/>
    <s v="Epic Phase2 GoLive"/>
    <s v="Epic Cadence"/>
    <s v="Reporting"/>
  </r>
  <r>
    <m/>
    <x v="0"/>
    <s v="Work Order"/>
    <x v="2"/>
    <s v="WO0000000138154"/>
    <s v="Migrate SP uspSrc_Cadence_Scheduling_Extract"/>
    <s v="Closed"/>
    <x v="28"/>
    <d v="2017-09-27T12:03:00"/>
    <s v="BDD8T"/>
    <s v="Richard"/>
    <s v="Van Hook"/>
    <m/>
    <m/>
    <m/>
    <m/>
  </r>
  <r>
    <m/>
    <x v="0"/>
    <s v="Work Order"/>
    <x v="2"/>
    <s v="WO0000000138156"/>
    <s v="Update Daily Volume Related procs"/>
    <s v="Closed"/>
    <x v="28"/>
    <d v="2017-09-27T12:03:00"/>
    <s v="BDD8T"/>
    <s v="Adefolarin"/>
    <s v="Oyebanjo"/>
    <m/>
    <m/>
    <m/>
    <m/>
  </r>
  <r>
    <m/>
    <x v="0"/>
    <s v="Work Order"/>
    <x v="2"/>
    <s v="WO0000000138158"/>
    <s v="Cancer Linq"/>
    <s v="Assigned"/>
    <x v="28"/>
    <d v="2017-09-27T12:03:00"/>
    <s v="crv2r"/>
    <s v="Linda"/>
    <s v="Lemieux"/>
    <m/>
    <m/>
    <m/>
    <m/>
  </r>
  <r>
    <m/>
    <x v="0"/>
    <s v="Incident"/>
    <x v="1"/>
    <s v="INC000000118459"/>
    <s v="Report Security- Update all Project team templates to see all Dashboards"/>
    <s v="Closed"/>
    <x v="29"/>
    <d v="2017-10-11T04:15:00"/>
    <s v="bjc7m"/>
    <s v="Christopher"/>
    <s v="Keith"/>
    <s v="Epic Reporting Workbench"/>
    <s v="Epic Phase2 GoLive"/>
    <s v="Epic Clarity"/>
    <s v="Reporting"/>
  </r>
  <r>
    <m/>
    <x v="0"/>
    <s v="Incident"/>
    <x v="1"/>
    <s v="INC000000118790"/>
    <s v="2Epic Submission - Reporting &amp; Dashboards"/>
    <s v="Closed"/>
    <x v="29"/>
    <d v="2017-09-27T12:05:00"/>
    <s v="RTV7Y"/>
    <s v="Leisa"/>
    <s v="Gonnella"/>
    <s v="Epic Reporting Workbench"/>
    <s v="Epic Phase2 GoLive"/>
    <s v="Epic Reporting Workbench"/>
    <s v="Reporting Workbench Issue"/>
  </r>
  <r>
    <m/>
    <x v="0"/>
    <s v="Incident"/>
    <x v="1"/>
    <s v="INC000000118797"/>
    <s v="Report Request- Open Anesthesia Encounters"/>
    <s v="Closed"/>
    <x v="29"/>
    <d v="2017-09-27T12:05:00"/>
    <s v="RTV7Y"/>
    <s v="Leisa"/>
    <s v="Gonnella"/>
    <s v="Epic Reporting Workbench"/>
    <s v="Epic Phase2 GoLive"/>
    <s v="Epic Reporting Workbench"/>
    <s v="Reporting Workbench Issue"/>
  </r>
  <r>
    <m/>
    <x v="0"/>
    <s v="Incident"/>
    <x v="1"/>
    <s v="INC000000118956"/>
    <s v="Dashboard Fix- PAU"/>
    <s v="Closed"/>
    <x v="29"/>
    <d v="2017-09-27T12:05:00"/>
    <s v="bjc7m"/>
    <s v="Julie Lyn"/>
    <s v="Keseday"/>
    <m/>
    <s v="Epic Phase2 GoLive"/>
    <s v="Epic Grand Central"/>
    <s v="Reporting"/>
  </r>
  <r>
    <n v="80"/>
    <x v="2"/>
    <s v="Work Order"/>
    <x v="1"/>
    <s v="WO0000000136426"/>
    <s v="4 - Report Request- Transplant Big Bucket"/>
    <s v="In Progress"/>
    <x v="29"/>
    <d v="2018-01-23T15:10:00"/>
    <s v="jrk5g"/>
    <s v="Brian"/>
    <s v="Wilmoth"/>
    <s v="Epic Resolute Hospital Billing"/>
    <s v="Epic Phase2 GoLive"/>
    <s v="Epic Resolute Hospital Billing"/>
    <s v="Reporting"/>
  </r>
  <r>
    <m/>
    <x v="0"/>
    <s v="Work Order"/>
    <x v="2"/>
    <s v="WO0000000138162"/>
    <s v="Reload HCAHPS Goals Table"/>
    <s v="Closed"/>
    <x v="29"/>
    <d v="2017-09-27T12:03:00"/>
    <s v="BDD8T"/>
    <s v="Christopher"/>
    <s v="Mitchell"/>
    <m/>
    <m/>
    <m/>
    <m/>
  </r>
  <r>
    <m/>
    <x v="0"/>
    <s v="Incident"/>
    <x v="1"/>
    <s v="INC000000119150"/>
    <s v="Report Request- would like a report if possible to show % of patients that fit a specific demographc"/>
    <s v="Closed"/>
    <x v="30"/>
    <d v="2017-09-27T12:05:00"/>
    <s v="gha4r"/>
    <s v="Barbara"/>
    <s v="Petitt"/>
    <m/>
    <s v="Epic Phase2 GoLive"/>
    <s v="Epic Cadence"/>
    <s v="Reporting"/>
  </r>
  <r>
    <m/>
    <x v="0"/>
    <s v="Incident"/>
    <x v="0"/>
    <s v="INC000000120027"/>
    <s v="Training:  needs to be shown how to access his old schedule (probably in a different DEP)."/>
    <s v="Closed"/>
    <x v="31"/>
    <d v="2017-09-27T12:04:00"/>
    <s v="cmk6t"/>
    <s v="Jeffrey"/>
    <s v="Tingen"/>
    <s v="Epic Cadence"/>
    <s v="Epic Phase2 GoLive"/>
    <s v="Epic Cadence"/>
    <s v="Can't schedule appointment"/>
  </r>
  <r>
    <m/>
    <x v="0"/>
    <s v="Incident"/>
    <x v="1"/>
    <s v="INC000000119945"/>
    <s v="Report Fix- HealthSouth billing Report ? missing records"/>
    <s v="Closed"/>
    <x v="31"/>
    <d v="2017-09-27T12:05:00"/>
    <s v="syg2d"/>
    <s v="James"/>
    <s v="Myers"/>
    <m/>
    <s v="Epic Phase2 GoLive"/>
    <s v="Epic Cogito"/>
    <s v="Incorrect information"/>
  </r>
  <r>
    <m/>
    <x v="0"/>
    <s v="Incident"/>
    <x v="1"/>
    <s v="INC000000120029"/>
    <s v="General Reporting Question- Workflow Productivity report"/>
    <s v="Closed"/>
    <x v="31"/>
    <d v="2017-09-27T12:05:00"/>
    <s v="bjc7m"/>
    <s v="Lisa"/>
    <s v="Brown"/>
    <s v="Epic Reporting Workbench"/>
    <s v="Epic Phase2 GoLive"/>
    <s v="Epic Reporting Workbench"/>
    <s v="Reporting Workbench Issue"/>
  </r>
  <r>
    <m/>
    <x v="0"/>
    <s v="Incident"/>
    <x v="1"/>
    <s v="INC000000120031"/>
    <s v="Report Fix-  Clinic Bypassed registration report"/>
    <s v="Closed"/>
    <x v="31"/>
    <d v="2017-09-27T12:05:00"/>
    <s v="bjc7m"/>
    <s v="Lisa"/>
    <s v="Brown"/>
    <s v="Epic Reporting Workbench"/>
    <s v="Epic Phase2 GoLive"/>
    <s v="Epic Reporting Workbench"/>
    <s v="Reporting Workbench Issue"/>
  </r>
  <r>
    <m/>
    <x v="0"/>
    <s v="Incident"/>
    <x v="1"/>
    <s v="INC000000120126"/>
    <s v="Extract Fix- Health foundation missing Census Date"/>
    <s v="Closed"/>
    <x v="31"/>
    <d v="2017-09-27T12:05:00"/>
    <s v="gha4r"/>
    <s v="Joby"/>
    <s v="Giacalone"/>
    <m/>
    <s v="Epic Phase2 GoLive"/>
    <s v="Epic Clarity"/>
    <s v="Reporting"/>
  </r>
  <r>
    <m/>
    <x v="0"/>
    <s v="Incident"/>
    <x v="1"/>
    <s v="INC000000120129"/>
    <s v="Extract Fix- StrataJazz Encounter query update"/>
    <s v="Closed"/>
    <x v="31"/>
    <d v="2017-09-27T12:05:00"/>
    <s v="gha4r"/>
    <s v="Gnanasriya"/>
    <s v="Amarasinghe"/>
    <m/>
    <s v="Epic Phase2 GoLive"/>
    <s v="Epic Clarity"/>
    <s v="Reporting"/>
  </r>
  <r>
    <m/>
    <x v="0"/>
    <s v="Incident"/>
    <x v="1"/>
    <s v="INC000000120337"/>
    <s v="Report Request- Pharmacy CPT Modifer / Transaction data"/>
    <s v="Closed"/>
    <x v="31"/>
    <d v="2017-10-08T04:41:00"/>
    <s v="syg2d"/>
    <s v="Christopher"/>
    <s v="Boyers"/>
    <s v="Epic Resolute Hospital Billing"/>
    <s v="Epic Phase2 GoLive"/>
    <s v="Epic Resolute Hospital Billing"/>
    <s v="Reporting"/>
  </r>
  <r>
    <m/>
    <x v="0"/>
    <s v="Work Order"/>
    <x v="2"/>
    <s v="WO0000000138172"/>
    <s v="Migrate 3 Vizient SPs and rerun job"/>
    <s v="Closed"/>
    <x v="31"/>
    <d v="2017-09-27T12:03:00"/>
    <s v="jsc3h"/>
    <s v="Richard"/>
    <s v="Van Hook"/>
    <m/>
    <m/>
    <m/>
    <m/>
  </r>
  <r>
    <n v="8"/>
    <x v="1"/>
    <s v="Change"/>
    <x v="1"/>
    <s v="CRQ000000022204"/>
    <s v="Optimization Report Request EP Referrals- Monitor Referral Process Efficiency Using New Crystal Rpt"/>
    <s v="Planning In Progress"/>
    <x v="31"/>
    <d v="2017-10-20T10:34:00"/>
    <s v="bjc7m"/>
    <s v="Brittany"/>
    <s v="Shuey"/>
    <s v="Epic Cadence"/>
    <s v="Request - Software"/>
    <s v="Epic"/>
    <s v="Install"/>
  </r>
  <r>
    <m/>
    <x v="0"/>
    <s v="Incident"/>
    <x v="1"/>
    <s v="INC000000120559"/>
    <s v="Dashboard is down since 9:00 a.m.; user cannot run report"/>
    <s v="Closed"/>
    <x v="32"/>
    <d v="2017-11-01T00:00:00"/>
    <s v="DET9R"/>
    <s v="Jennifer"/>
    <s v="Ju"/>
    <m/>
    <s v="Epic Phase2 GoLive"/>
    <s v="Epic Beaker"/>
    <s v="Beaker Other"/>
  </r>
  <r>
    <m/>
    <x v="0"/>
    <s v="Work Order"/>
    <x v="2"/>
    <s v="WO0000000136442"/>
    <s v="Update to Stored procedure [ETL].[uspSrc_ADT_GratefulPatientProgram]"/>
    <s v="Closed"/>
    <x v="32"/>
    <d v="2017-09-27T12:03:00"/>
    <s v="jsc3h"/>
    <s v="Gnanasriya"/>
    <s v="Amarasinghe"/>
    <m/>
    <m/>
    <m/>
    <m/>
  </r>
  <r>
    <m/>
    <x v="0"/>
    <s v="Incident"/>
    <x v="0"/>
    <s v="INC000000121622"/>
    <s v="Narcotic prescriptions writing in a day and if associate with or w/out visit"/>
    <s v="Closed"/>
    <x v="33"/>
    <d v="2017-10-16T11:54:00"/>
    <s v="cmk6t"/>
    <s v="Jennifer"/>
    <s v="Mellott"/>
    <m/>
    <s v="Epic Phase2 GoLive"/>
    <s v="Epic Willow Inpatient"/>
    <s v="Reporting"/>
  </r>
  <r>
    <m/>
    <x v="0"/>
    <s v="Incident"/>
    <x v="2"/>
    <s v="INC000000121660"/>
    <s v="SPC Files for Advisory Board"/>
    <s v="Closed"/>
    <x v="33"/>
    <d v="2017-09-27T12:05:00"/>
    <s v="jsc3h"/>
    <s v="Susan"/>
    <s v="Sudduth L"/>
    <m/>
    <s v="Epic Phase2 GoLive"/>
    <s v="Epic Cogito"/>
    <s v="Reporting"/>
  </r>
  <r>
    <m/>
    <x v="0"/>
    <s v="Incident"/>
    <x v="1"/>
    <s v="INC000000121167"/>
    <s v="Report Fix- having a issue running a Clarity report."/>
    <s v="Closed"/>
    <x v="33"/>
    <d v="2017-09-27T12:05:00"/>
    <s v="bjc7m"/>
    <s v="Linda"/>
    <s v="Edenfield"/>
    <m/>
    <s v="Epic Phase2 GoLive"/>
    <s v="Epic Clarity"/>
    <s v="Clarity Issue"/>
  </r>
  <r>
    <m/>
    <x v="0"/>
    <s v="Incident"/>
    <x v="1"/>
    <s v="INC000000121283"/>
    <s v="Report Request- iDialer report"/>
    <s v="Closed"/>
    <x v="33"/>
    <d v="2017-09-27T12:05:00"/>
    <s v="jrk5g"/>
    <s v="Brian"/>
    <s v="Costello"/>
    <m/>
    <s v="Epic Phase2 GoLive"/>
    <s v="Epic Clarity"/>
    <s v="Reporting"/>
  </r>
  <r>
    <m/>
    <x v="0"/>
    <s v="Incident"/>
    <x v="1"/>
    <s v="INC000000121286"/>
    <s v="Extract Request- Interpreters Extract"/>
    <s v="Closed"/>
    <x v="33"/>
    <d v="2017-09-27T12:05:00"/>
    <s v="jrk5g"/>
    <s v="Brian"/>
    <s v="Costello"/>
    <m/>
    <s v="Epic Phase2 GoLive"/>
    <s v="Epic Cadence"/>
    <s v="Reporting"/>
  </r>
  <r>
    <m/>
    <x v="0"/>
    <s v="Incident"/>
    <x v="1"/>
    <s v="INC000000121336"/>
    <s v="Report Update- NHSN_Census_Data_Gathering_____Admits_and_PtDays_by_Floor_Units.xlsm"/>
    <s v="Closed"/>
    <x v="33"/>
    <d v="2017-10-25T03:55:00"/>
    <s v="gha4r"/>
    <s v="Warren"/>
    <s v="Nicholson"/>
    <s v="Epic Grand Central"/>
    <s v="Epic Phase2 GoLive"/>
    <s v="Epic Grand Central"/>
    <s v="Reporting"/>
  </r>
  <r>
    <m/>
    <x v="0"/>
    <s v="Incident"/>
    <x v="1"/>
    <s v="INC000000121870"/>
    <s v="Report Request- Second Visit report"/>
    <s v="Closed"/>
    <x v="34"/>
    <d v="2017-09-27T12:05:00"/>
    <s v="bjc7m"/>
    <s v="Christina"/>
    <s v="Sheffield"/>
    <m/>
    <s v="Epic Phase2 GoLive"/>
    <s v="Epic Clarity"/>
    <s v="Reporting"/>
  </r>
  <r>
    <m/>
    <x v="0"/>
    <s v="Incident"/>
    <x v="1"/>
    <s v="INC000000122239"/>
    <s v="Report Request- Inbasket functionality"/>
    <s v="Closed"/>
    <x v="34"/>
    <d v="2017-09-27T12:05:00"/>
    <s v="bjc7m"/>
    <s v="Leisa"/>
    <s v="Gonnella"/>
    <s v="Epic Reporting Workbench"/>
    <s v="Epic Phase2 GoLive"/>
    <s v="Epic Reporting Workbench"/>
    <s v="Reporting Workbench Issue"/>
  </r>
  <r>
    <m/>
    <x v="0"/>
    <s v="Incident"/>
    <x v="1"/>
    <s v="INC000000122634"/>
    <s v="Report Fix- Approved Refund Report"/>
    <s v="Closed"/>
    <x v="35"/>
    <d v="2017-09-27T12:05:00"/>
    <s v="bjc7m"/>
    <s v="Betsy"/>
    <s v="Kirby"/>
    <m/>
    <s v="Epic Phase2 GoLive"/>
    <s v="Epic Resolute Professional Billing"/>
    <s v="Reporting"/>
  </r>
  <r>
    <m/>
    <x v="0"/>
    <s v="Incident"/>
    <x v="1"/>
    <s v="INC000000122912"/>
    <s v="Webi Universe Update -  Aging Date param"/>
    <s v="Closed"/>
    <x v="35"/>
    <d v="2017-10-08T04:41:00"/>
    <s v="RTV7Y"/>
    <s v="Keith"/>
    <s v="Sohr"/>
    <s v="Epic Resolute Professional Billing"/>
    <s v="Epic Phase2 GoLive"/>
    <s v="Epic Resolute Professional Billing"/>
    <s v="Reporting"/>
  </r>
  <r>
    <m/>
    <x v="0"/>
    <s v="Work Order"/>
    <x v="1"/>
    <s v="WO0000000143004"/>
    <s v="Webi Universe Update - Reconcile Detail to Summary"/>
    <s v="Closed"/>
    <x v="35"/>
    <d v="2017-10-21T04:47:00"/>
    <s v="RTV7Y"/>
    <s v="Keith"/>
    <s v="Sohr"/>
    <s v="Epic Resolute Professional Billing"/>
    <s v="Epic Phase2 GoLive"/>
    <s v="Epic Resolute Professional Billing"/>
    <s v="Reporting"/>
  </r>
  <r>
    <m/>
    <x v="0"/>
    <s v="Incident"/>
    <x v="2"/>
    <s v="INC000000123242"/>
    <s v="Update to CLARITY PRD Stored Proc"/>
    <s v="Closed"/>
    <x v="36"/>
    <d v="2017-09-27T12:05:00"/>
    <s v="BDD8T"/>
    <s v="Susan"/>
    <s v="Grondin"/>
    <m/>
    <s v="Epic Phase2 GoLive"/>
    <s v="Epic Clarity"/>
    <s v="Reporting"/>
  </r>
  <r>
    <m/>
    <x v="0"/>
    <s v="Incident"/>
    <x v="2"/>
    <s v="INC000000123627"/>
    <s v="Use clarity ICU_DEPT_YN, instead of request for report grouper to identify ICU units"/>
    <s v="Closed"/>
    <x v="36"/>
    <d v="2017-09-27T12:03:00"/>
    <s v="NSC6X"/>
    <s v="Neena"/>
    <s v="Chacko"/>
    <m/>
    <s v="Request - Assistance"/>
    <s v="Epic"/>
    <s v="Question"/>
  </r>
  <r>
    <m/>
    <x v="0"/>
    <s v="Incident"/>
    <x v="1"/>
    <s v="INC000000123180"/>
    <s v="2Epic Submission - Reporting &amp; Dashboards"/>
    <s v="Closed"/>
    <x v="36"/>
    <d v="2017-09-27T12:05:00"/>
    <s v="sls5yj"/>
    <s v="Lisa"/>
    <s v="Brown"/>
    <s v="Epic Reporting Workbench"/>
    <s v="Epic Phase2 GoLive"/>
    <s v="Epic Reporting Workbench"/>
    <s v="Reporting Workbench Issue"/>
  </r>
  <r>
    <m/>
    <x v="0"/>
    <s v="Incident"/>
    <x v="1"/>
    <s v="INC000000123448"/>
    <s v="Customer having issues saving file in Epic - see work detail"/>
    <s v="Closed"/>
    <x v="36"/>
    <d v="2017-09-27T12:05:00"/>
    <s v="DET9R"/>
    <s v="Warren"/>
    <s v="Nicholson"/>
    <m/>
    <s v="Epic Phase2 GoLive"/>
    <s v="Epic"/>
    <s v="Epic Issue"/>
  </r>
  <r>
    <m/>
    <x v="0"/>
    <s v="Work Order"/>
    <x v="2"/>
    <s v="WO0000000143015"/>
    <s v="Migrate SPs for ERS and rerun for July/Aug"/>
    <s v="Closed"/>
    <x v="36"/>
    <d v="2017-09-27T12:03:00"/>
    <s v="jsc3h"/>
    <s v="Richard"/>
    <s v="Van Hook"/>
    <m/>
    <m/>
    <m/>
    <m/>
  </r>
  <r>
    <m/>
    <x v="0"/>
    <s v="Work Order"/>
    <x v="1"/>
    <s v="WO0000000143017"/>
    <s v="Webi Universe Update - Modify other Anes fields that are calculating on non-charge lines"/>
    <s v="Closed"/>
    <x v="36"/>
    <d v="2017-10-08T04:42:00"/>
    <s v="RTV7Y"/>
    <s v="Keith"/>
    <s v="Sohr"/>
    <s v="Epic Resolute Professional Billing"/>
    <s v="Epic Phase2 GoLive"/>
    <s v="Epic Resolute Professional Billing"/>
    <s v="Reporting"/>
  </r>
  <r>
    <m/>
    <x v="0"/>
    <s v="Work Order"/>
    <x v="1"/>
    <s v="WO0000000145517"/>
    <s v="Report Request- Patient histories report for conferences"/>
    <s v="Closed"/>
    <x v="36"/>
    <d v="2017-10-05T08:34:00"/>
    <s v="DET9R"/>
    <s v="Marilou"/>
    <s v="Maglione"/>
    <s v="Epic Beaker"/>
    <s v="Epic Phase2 GoLive"/>
    <s v="Epic Beaker"/>
    <s v="New Report Request"/>
  </r>
  <r>
    <m/>
    <x v="0"/>
    <s v="Incident"/>
    <x v="0"/>
    <s v="INC000000123958"/>
    <s v="Report Fix- Additional fields for existing report"/>
    <s v="Closed"/>
    <x v="37"/>
    <d v="2017-09-27T12:04:00"/>
    <s v="dm2nb"/>
    <s v="Kelly"/>
    <s v="Bell"/>
    <m/>
    <s v="Epic Phase2 GoLive"/>
    <s v="Epic"/>
    <s v="Reporting"/>
  </r>
  <r>
    <m/>
    <x v="0"/>
    <s v="Incident"/>
    <x v="1"/>
    <s v="INC000000123826"/>
    <s v="Reporting General Inquiry- Receives an email from prev system; needs to have distribution stopped"/>
    <s v="Closed"/>
    <x v="37"/>
    <d v="2017-09-27T12:05:00"/>
    <s v="sls5yj"/>
    <s v="Fay"/>
    <s v="Shipp"/>
    <m/>
    <s v="Epic Phase2 GoLive"/>
    <s v="Epic Clarity"/>
    <s v="Reporting"/>
  </r>
  <r>
    <m/>
    <x v="0"/>
    <s v="Incident"/>
    <x v="1"/>
    <s v="INC000000123944"/>
    <s v="Report Request- UMA patients arrive late"/>
    <s v="Closed"/>
    <x v="37"/>
    <d v="2017-10-09T14:08:00"/>
    <s v="gha4r"/>
    <s v="Esther"/>
    <s v="Thatcher"/>
    <s v="Epic Cadence"/>
    <s v="Epic Phase2 GoLive"/>
    <s v="Epic Grand Central"/>
    <s v="Reporting"/>
  </r>
  <r>
    <m/>
    <x v="0"/>
    <s v="Incident"/>
    <x v="1"/>
    <s v="INC000000123953"/>
    <s v="Report Fix- Copay Collections for Prior 3 Months RCA - Monthly UVA"/>
    <s v="Closed"/>
    <x v="37"/>
    <d v="2017-09-27T12:05:00"/>
    <s v="DET9R"/>
    <s v="Jacqueline"/>
    <s v="Martin"/>
    <s v="Epic Reporting Workbench"/>
    <s v="Epic Phase2 GoLive"/>
    <s v="Epic Reporting Workbench"/>
    <s v="Reporting Workbench Issue"/>
  </r>
  <r>
    <m/>
    <x v="0"/>
    <s v="Incident"/>
    <x v="1"/>
    <s v="INC000000123979"/>
    <s v="Report Request- Patient List for M Lippin"/>
    <s v="Closed"/>
    <x v="37"/>
    <d v="2017-09-27T12:05:00"/>
    <s v="sls5yj"/>
    <s v="Lisa"/>
    <s v="Brown"/>
    <s v="Epic Reporting Workbench"/>
    <s v="Epic Phase2 GoLive"/>
    <s v="Epic Reporting Workbench"/>
    <s v="Reporting Workbench Issue"/>
  </r>
  <r>
    <m/>
    <x v="0"/>
    <s v="Incident"/>
    <x v="0"/>
    <s v="INC000000124362"/>
    <s v="Report Request- Patient Flow Duration In-Facility"/>
    <s v="Assigned"/>
    <x v="38"/>
    <d v="2017-12-25T09:49:00"/>
    <s v="rjr2k"/>
    <s v="Kristin"/>
    <s v="Brooks"/>
    <s v="Epic OpTime"/>
    <s v="Epic Phase2 GoLive"/>
    <s v="Epic OpTime"/>
    <s v="New Report Request"/>
  </r>
  <r>
    <m/>
    <x v="0"/>
    <s v="Incident"/>
    <x v="1"/>
    <s v="INC000000124530"/>
    <s v="POD-Cancer- access request to both second visit report for all cancer center core staff/coordinators"/>
    <s v="Closed"/>
    <x v="38"/>
    <d v="2017-09-27T12:05:00"/>
    <s v="bjc7m"/>
    <s v="Gina"/>
    <s v="Hansen"/>
    <m/>
    <s v="Epic Phase2 GoLive"/>
    <s v="Epic Cadence"/>
    <s v="Cadence Other"/>
  </r>
  <r>
    <m/>
    <x v="0"/>
    <s v="Incident"/>
    <x v="1"/>
    <s v="INC000000124623"/>
    <s v="Report Fix- transfer from O drive , CSN is coming in as a generic number"/>
    <s v="Closed"/>
    <x v="38"/>
    <d v="2017-09-27T12:05:00"/>
    <s v="syg2d"/>
    <s v="David"/>
    <s v="White"/>
    <m/>
    <s v="Epic Phase2 GoLive"/>
    <s v="Epic Resolute Professional Billing"/>
    <s v="Resolute PB Other"/>
  </r>
  <r>
    <m/>
    <x v="0"/>
    <s v="Incident"/>
    <x v="1"/>
    <s v="INC000000124703"/>
    <s v="Report Request- For an audit and under locations, no Emergency Room"/>
    <s v="Closed"/>
    <x v="38"/>
    <d v="2017-09-27T12:05:00"/>
    <s v="DET9R"/>
    <s v="Susan"/>
    <s v="Bard"/>
    <m/>
    <s v="Epic Phase2 GoLive"/>
    <s v="Epic"/>
    <s v="Reporting"/>
  </r>
  <r>
    <m/>
    <x v="0"/>
    <s v="Incident"/>
    <x v="1"/>
    <s v="INC000000124715"/>
    <s v="Report Request- AP Working Draft"/>
    <s v="Closed"/>
    <x v="38"/>
    <d v="2017-09-27T12:05:00"/>
    <s v="DET9R"/>
    <s v="Dawn"/>
    <s v="Brancely"/>
    <s v="Epic Beaker"/>
    <s v="Epic Phase2 GoLive"/>
    <s v="Epic Beaker"/>
    <s v="Order or result not visible"/>
  </r>
  <r>
    <m/>
    <x v="0"/>
    <s v="Incident"/>
    <x v="1"/>
    <s v="INC000000124735"/>
    <s v="Report Security- I have attached the required list.  SEE WORK DETAIL."/>
    <s v="Closed"/>
    <x v="38"/>
    <d v="2017-09-27T12:05:00"/>
    <s v="bjc7m"/>
    <s v="Gina"/>
    <s v="Hansen"/>
    <m/>
    <s v="Epic Phase2 GoLive"/>
    <s v="Epic Cadence"/>
    <s v="Reporting"/>
  </r>
  <r>
    <m/>
    <x v="0"/>
    <s v="Work Order"/>
    <x v="2"/>
    <s v="WO0000000143025"/>
    <s v="Request to migrate stored procedure to production"/>
    <s v="Closed"/>
    <x v="38"/>
    <d v="2017-09-27T12:05:00"/>
    <s v="BDD8T"/>
    <s v="David"/>
    <s v="Taylor"/>
    <m/>
    <m/>
    <m/>
    <m/>
  </r>
  <r>
    <m/>
    <x v="0"/>
    <s v="Work Order"/>
    <x v="2"/>
    <s v="WO0000000143027"/>
    <s v="Case 52961 Change Locus Health stored proc"/>
    <s v="Closed"/>
    <x v="38"/>
    <d v="2017-09-27T12:03:00"/>
    <s v="BDD8T"/>
    <s v="Marlene"/>
    <s v="Jones"/>
    <m/>
    <m/>
    <m/>
    <m/>
  </r>
  <r>
    <m/>
    <x v="0"/>
    <s v="Work Order"/>
    <x v="2"/>
    <s v="WO0000000145531"/>
    <s v="Promote RSS_EDI report to production SSRS"/>
    <s v="Closed"/>
    <x v="38"/>
    <d v="2017-09-27T12:03:00"/>
    <s v="BDD8T"/>
    <s v="Thomas"/>
    <s v="Burgan"/>
    <m/>
    <m/>
    <m/>
    <m/>
  </r>
  <r>
    <m/>
    <x v="0"/>
    <s v="Incident"/>
    <x v="1"/>
    <s v="INC000000125371"/>
    <s v="Report Fix- PBB Report Update"/>
    <s v="Closed"/>
    <x v="39"/>
    <d v="2017-09-27T12:05:00"/>
    <s v="RTV7Y"/>
    <s v="Brian"/>
    <s v="Shifflett"/>
    <m/>
    <s v="Epic Phase2 GoLive"/>
    <s v="Epic Reporting Workbench"/>
    <s v="Reporting"/>
  </r>
  <r>
    <m/>
    <x v="0"/>
    <s v="Incident"/>
    <x v="1"/>
    <s v="INC000000125414"/>
    <s v="Report Request - WQ 272 report"/>
    <s v="Closed"/>
    <x v="39"/>
    <d v="2017-09-27T12:05:00"/>
    <s v="bjc7m"/>
    <s v="Jacqueline"/>
    <s v="Martin"/>
    <s v="Epic Reporting Workbench"/>
    <s v="Epic Phase2 GoLive"/>
    <s v="Epic Reporting Workbench"/>
    <s v="Reporting Workbench Issue"/>
  </r>
  <r>
    <m/>
    <x v="0"/>
    <s v="Work Order"/>
    <x v="2"/>
    <s v="WO0000000143034"/>
    <s v="Migrate Vizient SP uspSrc_VizientUHC_05_PB_FPSC_PROV"/>
    <s v="Closed"/>
    <x v="39"/>
    <d v="2017-09-27T12:03:00"/>
    <s v="BDD8T"/>
    <s v="Richard"/>
    <s v="Van Hook"/>
    <m/>
    <m/>
    <m/>
    <m/>
  </r>
  <r>
    <m/>
    <x v="0"/>
    <s v="Work Order"/>
    <x v="2"/>
    <s v="WO0000000145540"/>
    <s v="Alter stored proc ED Throughput"/>
    <s v="Closed"/>
    <x v="39"/>
    <d v="2017-09-27T12:03:00"/>
    <s v="BDD8T"/>
    <s v="Adefolarin"/>
    <s v="Oyebanjo"/>
    <m/>
    <m/>
    <m/>
    <m/>
  </r>
  <r>
    <m/>
    <x v="0"/>
    <s v="Work Order"/>
    <x v="1"/>
    <s v="WO0000000145543"/>
    <s v="WebI Universe Update - Missing Patient Names"/>
    <s v="Closed"/>
    <x v="39"/>
    <d v="2017-10-08T04:42:00"/>
    <s v="RTV7Y"/>
    <s v="Keith"/>
    <s v="Sohr"/>
    <s v="Epic Resolute Professional Billing"/>
    <s v="Epic Phase2 GoLive"/>
    <s v="Epic Resolute Professional Billing"/>
    <s v="Reporting"/>
  </r>
  <r>
    <n v="32"/>
    <x v="3"/>
    <s v="Incident"/>
    <x v="1"/>
    <s v="INC000000125937"/>
    <s v="1 - Dashboard Update- PAU Report and Dashboard Updates"/>
    <s v="In Progress"/>
    <x v="40"/>
    <d v="2018-01-30T08:09:00"/>
    <s v="la5up"/>
    <s v="Julie Lyn"/>
    <s v="Keseday"/>
    <m/>
    <s v="Change - Software"/>
    <s v="Epic"/>
    <s v="Application"/>
  </r>
  <r>
    <m/>
    <x v="0"/>
    <s v="Incident"/>
    <x v="1"/>
    <s v="INC000000125738"/>
    <s v="Report Update- Wants Fazzi info added to coding productivity report"/>
    <s v="Closed"/>
    <x v="40"/>
    <d v="2017-09-29T02:00:00"/>
    <s v="jrk5g"/>
    <s v="Catherine"/>
    <s v="Harris"/>
    <s v="Epic Home Health"/>
    <s v="Epic Phase2 GoLive"/>
    <s v="Epic Home Health"/>
    <s v="Modify Report Request"/>
  </r>
  <r>
    <m/>
    <x v="0"/>
    <s v="Incident"/>
    <x v="1"/>
    <s v="INC000000126003"/>
    <s v="Extract Update- Interpreters"/>
    <s v="Closed"/>
    <x v="40"/>
    <d v="2017-10-18T04:23:00"/>
    <s v="jrk5g"/>
    <s v="David"/>
    <s v="White"/>
    <s v="Epic Cadence"/>
    <s v="Epic Phase2 GoLive"/>
    <s v="Epic Cadence"/>
    <s v="Reporting"/>
  </r>
  <r>
    <m/>
    <x v="0"/>
    <s v="Work Order"/>
    <x v="0"/>
    <s v="WO0000000145547"/>
    <s v="FB 53065"/>
    <s v="Assigned"/>
    <x v="40"/>
    <d v="2018-01-05T13:19:00"/>
    <s v="cmk6t"/>
    <s v="Melanie"/>
    <s v="Bonner"/>
    <s v="Epic Resolute Hospital Billing"/>
    <s v="Epic Phase2 GoLive"/>
    <s v="Epic Resolute Hospital Billing"/>
    <s v="Reporting"/>
  </r>
  <r>
    <m/>
    <x v="0"/>
    <s v="Work Order"/>
    <x v="2"/>
    <s v="WO0000000143036"/>
    <s v="Request for new Clarity X_RPT_MAP table)"/>
    <s v="Closed"/>
    <x v="40"/>
    <d v="2017-09-27T12:03:00"/>
    <s v="jsc3h"/>
    <s v="Brian"/>
    <s v="Costello"/>
    <m/>
    <s v="Request - Assistance"/>
    <s v="Epic"/>
    <s v="Question"/>
  </r>
  <r>
    <m/>
    <x v="0"/>
    <s v="Work Order"/>
    <x v="2"/>
    <s v="WO0000000143038"/>
    <s v="Copy table and contents to Clarity_app"/>
    <s v="Closed"/>
    <x v="40"/>
    <d v="2017-09-27T12:03:00"/>
    <s v="BDD8T"/>
    <s v="Dayna"/>
    <s v="Monaghan"/>
    <m/>
    <m/>
    <m/>
    <m/>
  </r>
  <r>
    <m/>
    <x v="0"/>
    <s v="Work Order"/>
    <x v="1"/>
    <s v="WO0000000145548"/>
    <s v="Team members have had access to AP database denied."/>
    <s v="Closed"/>
    <x v="40"/>
    <d v="2017-09-27T12:05:00"/>
    <s v="DET9R"/>
    <s v="Christopher"/>
    <s v="Moskaluk"/>
    <m/>
    <s v="Epic Phase2 GoLive"/>
    <s v="Epic Beaker"/>
    <s v="Access Issue"/>
  </r>
  <r>
    <m/>
    <x v="0"/>
    <s v="Incident"/>
    <x v="2"/>
    <s v="INC000000126782"/>
    <s v="Extract Update- SG2 Legacy &amp; Epic Source Changes needed"/>
    <s v="Closed"/>
    <x v="41"/>
    <d v="2017-10-19T02:00:00"/>
    <s v="WDR4F"/>
    <s v="Susan"/>
    <s v="Grondin"/>
    <m/>
    <s v="Epic Phase2 GoLive"/>
    <s v="Epic Resolute Hospital Billing"/>
    <s v="Reporting"/>
  </r>
  <r>
    <m/>
    <x v="0"/>
    <s v="Incident"/>
    <x v="2"/>
    <s v="INC000000126834"/>
    <s v="#2630 Store Proc Migration Requests"/>
    <s v="Closed"/>
    <x v="41"/>
    <d v="2017-09-27T12:05:00"/>
    <s v="BDD8T"/>
    <s v="Susan"/>
    <s v="Grondin"/>
    <m/>
    <s v="Epic Phase2 GoLive"/>
    <s v="Epic Cogito"/>
    <s v="Reporting"/>
  </r>
  <r>
    <m/>
    <x v="0"/>
    <s v="Incident"/>
    <x v="1"/>
    <s v="INC000000126778"/>
    <s v="Reporting General  Assistance- Cadence report review"/>
    <s v="Closed"/>
    <x v="41"/>
    <d v="2017-11-09T02:00:00"/>
    <s v="jrk5g"/>
    <s v="Genevieve"/>
    <s v="Blair"/>
    <s v="Epic Cadence"/>
    <s v="Epic Phase2 GoLive"/>
    <s v="Epic Cadence"/>
    <s v="Reporting"/>
  </r>
  <r>
    <m/>
    <x v="0"/>
    <s v="Work Order"/>
    <x v="2"/>
    <s v="WO0000000143042"/>
    <s v="Need 4 stored procs moved to PRD"/>
    <s v="Closed"/>
    <x v="41"/>
    <d v="2017-09-27T12:05:00"/>
    <s v="jsc3h"/>
    <s v="John"/>
    <s v="Kellner"/>
    <m/>
    <m/>
    <m/>
    <m/>
  </r>
  <r>
    <m/>
    <x v="0"/>
    <s v="Work Order"/>
    <x v="2"/>
    <s v="WO0000000143044"/>
    <s v="Need sFTP setup for 4 stored procedures."/>
    <s v="Assigned"/>
    <x v="41"/>
    <d v="2017-10-02T15:50:00"/>
    <s v="crv2r"/>
    <s v="John"/>
    <s v="Kellner"/>
    <m/>
    <m/>
    <m/>
    <m/>
  </r>
  <r>
    <m/>
    <x v="0"/>
    <s v="Work Order"/>
    <x v="2"/>
    <s v="WO0000000143048"/>
    <s v="add stored procedure"/>
    <s v="Closed"/>
    <x v="41"/>
    <d v="2017-09-27T12:03:00"/>
    <s v="jsc3h"/>
    <s v="David"/>
    <s v="Taylor"/>
    <m/>
    <m/>
    <m/>
    <m/>
  </r>
  <r>
    <m/>
    <x v="0"/>
    <s v="Work Order"/>
    <x v="2"/>
    <s v="WO0000000143050"/>
    <s v="Deploy package"/>
    <s v="Closed"/>
    <x v="41"/>
    <d v="2017-09-27T12:03:00"/>
    <s v="jsc3h"/>
    <s v="David"/>
    <s v="Taylor"/>
    <m/>
    <m/>
    <m/>
    <m/>
  </r>
  <r>
    <m/>
    <x v="0"/>
    <s v="Work Order"/>
    <x v="2"/>
    <s v="WO0000000143052"/>
    <s v="Need 1 stored proc moved to PRD"/>
    <s v="Closed"/>
    <x v="41"/>
    <d v="2017-09-27T12:05:00"/>
    <s v="BDD8T"/>
    <s v="John"/>
    <s v="Kellner"/>
    <m/>
    <m/>
    <m/>
    <m/>
  </r>
  <r>
    <m/>
    <x v="0"/>
    <s v="Work Order"/>
    <x v="2"/>
    <s v="WO0000000145557"/>
    <s v="Load August HAPU Prevalence data to dw"/>
    <s v="Closed"/>
    <x v="41"/>
    <d v="2017-09-27T12:03:00"/>
    <s v="BDD8T"/>
    <s v="Patricia"/>
    <s v="Leavell-Myers"/>
    <m/>
    <m/>
    <m/>
    <m/>
  </r>
  <r>
    <m/>
    <x v="0"/>
    <s v="Work Order"/>
    <x v="1"/>
    <s v="WO0000000146765"/>
    <s v="Report Request- Big Bucket"/>
    <s v="Cancelled"/>
    <x v="41"/>
    <d v="2017-09-27T12:05:00"/>
    <s v="jrk5g"/>
    <s v="Kelli"/>
    <s v="Watson"/>
    <s v="Epic"/>
    <s v="Epic Phase2 GoLive"/>
    <s v="Epic Resolute Hospital Billing"/>
    <s v="Reporting"/>
  </r>
  <r>
    <m/>
    <x v="0"/>
    <s v="Incident"/>
    <x v="0"/>
    <s v="INC000000127293"/>
    <s v="FB 53104"/>
    <s v="Assigned"/>
    <x v="42"/>
    <d v="2018-01-05T15:35:00"/>
    <s v="jc4yw"/>
    <s v="Kristina"/>
    <s v="Bennett"/>
    <s v="Epic Reporting Workbench"/>
    <s v="Epic Phase2 GoLive"/>
    <s v="Epic Inpatient"/>
    <s v="Reporting"/>
  </r>
  <r>
    <m/>
    <x v="0"/>
    <s v="Incident"/>
    <x v="0"/>
    <s v="INC000000127298"/>
    <s v="FB 53105"/>
    <s v="Assigned"/>
    <x v="42"/>
    <d v="2018-01-05T13:39:00"/>
    <s v="cmk6t"/>
    <s v="Kristina"/>
    <s v="Bennett"/>
    <s v="Epic Reporting Workbench"/>
    <s v="Epic Phase2 GoLive"/>
    <s v="Epic Inpatient"/>
    <s v="Reporting"/>
  </r>
  <r>
    <m/>
    <x v="0"/>
    <s v="Incident"/>
    <x v="2"/>
    <s v="INC000000127276"/>
    <s v="The permissions granted to user 'HSCDOM\HSCSP3532' are insufficient for performing this operation."/>
    <s v="Closed"/>
    <x v="42"/>
    <d v="2017-09-27T12:05:00"/>
    <s v="BDD8T"/>
    <s v="Sandra"/>
    <s v="Schwaner"/>
    <s v="Epic Reporting Workbench"/>
    <s v="Request - Assistance"/>
    <s v="Epic Phase2 GoLive"/>
    <s v="Question"/>
  </r>
  <r>
    <m/>
    <x v="0"/>
    <s v="Incident"/>
    <x v="2"/>
    <s v="INC000000127787"/>
    <s v="Need FTP job set up to transfer rpts from Epic server to O drive"/>
    <s v="In Progress"/>
    <x v="42"/>
    <d v="2017-09-27T12:03:00"/>
    <s v="WDR4F"/>
    <s v="Edward"/>
    <s v="Henderson"/>
    <m/>
    <s v="Epic Phase2 GoLive"/>
    <s v="Epic"/>
    <s v="Epic Issue"/>
  </r>
  <r>
    <m/>
    <x v="0"/>
    <s v="Incident"/>
    <x v="1"/>
    <s v="INC000000127324"/>
    <s v="Report Request- Default denial record"/>
    <s v="Closed"/>
    <x v="42"/>
    <d v="2018-01-12T03:32:00"/>
    <s v="syg2d"/>
    <s v="Mary"/>
    <s v="Dias"/>
    <s v="Epic Resolute Hospital Billing"/>
    <s v="Epic Phase2 GoLive"/>
    <s v="Epic Resolute Hospital Billing"/>
    <s v="Billing Issue"/>
  </r>
  <r>
    <m/>
    <x v="0"/>
    <s v="Incident"/>
    <x v="1"/>
    <s v="INC000000127706"/>
    <s v="Report Update- two locations are missing for POCT- Rapid strips test Audit"/>
    <s v="Closed"/>
    <x v="42"/>
    <d v="2017-09-27T12:05:00"/>
    <s v="DET9R"/>
    <s v="Denise"/>
    <s v="Eavers"/>
    <m/>
    <s v="Epic Phase2 GoLive"/>
    <s v="Epic Beaker"/>
    <s v="Modify Report Request"/>
  </r>
  <r>
    <m/>
    <x v="0"/>
    <s v="Incident"/>
    <x v="0"/>
    <s v="INC000000128094"/>
    <s v="Report Update- Issues with Chart Audit Sedation report"/>
    <s v="Closed"/>
    <x v="43"/>
    <d v="2017-10-05T17:19:00"/>
    <s v="cmk6t"/>
    <s v="Susan"/>
    <s v="Gayda"/>
    <m/>
    <s v="Epic Phase2 GoLive"/>
    <s v="Epic Inpatient"/>
    <s v="Reporting"/>
  </r>
  <r>
    <m/>
    <x v="0"/>
    <s v="Incident"/>
    <x v="2"/>
    <s v="INC000000128266"/>
    <s v="Cube Update- for Additions to Cube Data"/>
    <s v="Assigned"/>
    <x v="43"/>
    <d v="2017-10-11T08:23:00"/>
    <s v="tbh6s"/>
    <s v="Sally"/>
    <s v="Evans"/>
    <s v="Epic Resolute Hospital Billing"/>
    <s v="Epic Phase2 GoLive"/>
    <s v="Epic Resolute Professional Billing"/>
    <s v="Reporting"/>
  </r>
  <r>
    <m/>
    <x v="0"/>
    <s v="Incident"/>
    <x v="1"/>
    <s v="INC000000127649"/>
    <s v="Report Request- report of an employees log in times to Epic."/>
    <s v="Closed"/>
    <x v="43"/>
    <d v="2017-09-27T12:05:00"/>
    <s v="RTV7Y"/>
    <s v="Kathleen"/>
    <s v="Bonefonte"/>
    <s v="Epic Reporting Workbench"/>
    <s v="Epic Phase2 GoLive"/>
    <s v="Epic Reporting Workbench"/>
    <s v="Reporting Workbench Issue"/>
  </r>
  <r>
    <m/>
    <x v="0"/>
    <s v="Incident"/>
    <x v="1"/>
    <s v="INC000000127687"/>
    <s v="2Epic Submission - Billing – Hospital "/>
    <s v="Closed"/>
    <x v="43"/>
    <d v="2017-09-27T12:05:00"/>
    <s v="syg2d"/>
    <s v="Sarah"/>
    <s v="Souder"/>
    <s v="Epic Resolute Hospital Billing"/>
    <s v="Epic Phase2 GoLive"/>
    <s v="Epic Resolute Hospital Billing"/>
    <s v="Billing Issue"/>
  </r>
  <r>
    <m/>
    <x v="0"/>
    <s v="Incident"/>
    <x v="1"/>
    <s v="INC000000127938"/>
    <s v="Report Fix- Alternative way to obtain path reslts"/>
    <s v="Closed"/>
    <x v="43"/>
    <d v="2017-09-27T12:05:00"/>
    <s v="DET9R"/>
    <s v="Sierra"/>
    <s v="Lee"/>
    <m/>
    <s v="Epic Phase2 GoLive"/>
    <s v="Epic Ambulatory"/>
    <s v="Ambulatory Issue"/>
  </r>
  <r>
    <m/>
    <x v="0"/>
    <s v="Work Order"/>
    <x v="0"/>
    <s v="WO0000000143075"/>
    <s v="Report Request- Cytotech slide count by case type per day"/>
    <s v="Closed"/>
    <x v="43"/>
    <d v="2017-11-03T09:37:00"/>
    <s v="DET9R"/>
    <s v="Dawn"/>
    <s v="Brancely"/>
    <s v="Epic Beaker"/>
    <s v="Epic Phase2 GoLive"/>
    <s v="Epic Beaker"/>
    <s v="New Report Request"/>
  </r>
  <r>
    <m/>
    <x v="0"/>
    <s v="Work Order"/>
    <x v="2"/>
    <s v="WO0000000143072"/>
    <s v="Clean up obsolete Readmissions and PatientDischargeByService objects"/>
    <s v="Closed"/>
    <x v="43"/>
    <d v="2017-09-27T12:03:00"/>
    <s v="BDD8T"/>
    <s v="Thomas"/>
    <s v="Burgan"/>
    <m/>
    <m/>
    <m/>
    <m/>
  </r>
  <r>
    <m/>
    <x v="0"/>
    <s v="Work Order"/>
    <x v="2"/>
    <s v="WO0000000146770"/>
    <s v="Need 5 stored process moved."/>
    <s v="Closed"/>
    <x v="43"/>
    <d v="2017-09-27T12:05:00"/>
    <s v="BDD8T"/>
    <s v="John"/>
    <s v="Kellner"/>
    <m/>
    <m/>
    <m/>
    <m/>
  </r>
  <r>
    <m/>
    <x v="0"/>
    <s v="Work Order"/>
    <x v="2"/>
    <s v="WO0000000146775"/>
    <s v="Replace production MDM SSRS report with new version"/>
    <s v="Closed"/>
    <x v="43"/>
    <d v="2017-09-27T12:03:00"/>
    <s v="BDD8T"/>
    <s v="Christine"/>
    <s v="Kelly"/>
    <m/>
    <m/>
    <m/>
    <m/>
  </r>
  <r>
    <m/>
    <x v="0"/>
    <s v="Work Order"/>
    <x v="2"/>
    <s v="WO0000000146783"/>
    <s v="Alter Daily Volumes Stored Procs"/>
    <s v="Closed"/>
    <x v="43"/>
    <d v="2017-09-27T12:03:00"/>
    <s v="BDD8T"/>
    <s v="Adefolarin"/>
    <s v="Oyebanjo"/>
    <m/>
    <m/>
    <m/>
    <m/>
  </r>
  <r>
    <m/>
    <x v="0"/>
    <s v="Work Order"/>
    <x v="2"/>
    <s v="WO0000000146785"/>
    <s v="Migrate SPs for Advisory Board CMGA"/>
    <s v="Closed"/>
    <x v="43"/>
    <d v="2017-09-27T12:03:00"/>
    <s v="jsc3h"/>
    <s v="Richard"/>
    <s v="Van Hook"/>
    <m/>
    <m/>
    <m/>
    <m/>
  </r>
  <r>
    <m/>
    <x v="0"/>
    <s v="Work Order"/>
    <x v="1"/>
    <s v="WO0000000143073"/>
    <s v="Report Request- Turnaround Time report"/>
    <s v="Closed"/>
    <x v="43"/>
    <d v="2017-09-27T12:05:00"/>
    <s v="DET9R"/>
    <s v="Dawn"/>
    <s v="Brancely"/>
    <s v="Epic"/>
    <m/>
    <m/>
    <m/>
  </r>
  <r>
    <m/>
    <x v="0"/>
    <s v="Incident"/>
    <x v="0"/>
    <s v="INC000000128836"/>
    <s v="3- Report Request- Activity Report by Date and Employee and Site"/>
    <s v="In Progress"/>
    <x v="44"/>
    <d v="2017-12-25T18:05:00"/>
    <s v="rjr2k"/>
    <s v="Elizabeth"/>
    <s v="Hall"/>
    <s v="Epic OpTime"/>
    <s v="Epic Phase2 GoLive"/>
    <s v="Epic OpTime"/>
    <s v="New Report Request"/>
  </r>
  <r>
    <m/>
    <x v="0"/>
    <s v="Incident"/>
    <x v="0"/>
    <s v="INC000000128837"/>
    <s v="Report Request- Rooms Running by Time of Day"/>
    <s v="Assigned"/>
    <x v="44"/>
    <d v="2017-10-13T08:18:00"/>
    <s v="rjr2k"/>
    <s v="Elizabeth"/>
    <s v="Hall"/>
    <s v="Epic OpTime"/>
    <s v="Epic Phase2 GoLive"/>
    <s v="Epic OpTime"/>
    <s v="New Report Request"/>
  </r>
  <r>
    <m/>
    <x v="0"/>
    <s v="Incident"/>
    <x v="0"/>
    <s v="INC000000128841"/>
    <s v="Report Update- Modify existing PACU Holds Anesthesia Resident report"/>
    <s v="Assigned"/>
    <x v="44"/>
    <d v="2017-10-13T08:18:00"/>
    <s v="rjr2k"/>
    <s v="Amir"/>
    <s v="Abdel Malek"/>
    <s v="Epic Anesthesia"/>
    <s v="Epic Phase2 GoLive"/>
    <s v="Epic Anesthesia"/>
    <s v="Reporting"/>
  </r>
  <r>
    <m/>
    <x v="0"/>
    <s v="Incident"/>
    <x v="0"/>
    <s v="INC000000129144"/>
    <s v="2- Report Request- OR Stats report"/>
    <s v="Assigned"/>
    <x v="44"/>
    <d v="2017-10-13T08:19:00"/>
    <s v="rjr2k"/>
    <s v="Elizabeth"/>
    <s v="Hall"/>
    <s v="Epic OpTime"/>
    <s v="Epic Phase2 GoLive"/>
    <s v="Epic OpTime"/>
    <s v="New Report Request"/>
  </r>
  <r>
    <m/>
    <x v="0"/>
    <s v="Incident"/>
    <x v="1"/>
    <s v="INC000000128835"/>
    <s v="Report Request- Report needed for Surgeon/Service Volume"/>
    <s v="Cancelled"/>
    <x v="44"/>
    <d v="2017-09-27T12:05:00"/>
    <s v="sls5yj"/>
    <s v="Elizabeth"/>
    <s v="Hall"/>
    <s v="Epic Reporting Workbench"/>
    <s v="Epic Phase2 GoLive"/>
    <s v="Epic OpTime"/>
    <s v="New Report Request"/>
  </r>
  <r>
    <m/>
    <x v="0"/>
    <s v="Incident"/>
    <x v="1"/>
    <s v="INC000000128838"/>
    <s v="Report Request- For several research projects"/>
    <s v="Closed"/>
    <x v="44"/>
    <d v="2017-09-27T12:05:00"/>
    <s v="rjr2k"/>
    <s v="Elizabeth"/>
    <s v="Hall"/>
    <s v="Epic Reporting Workbench"/>
    <s v="Epic Phase2 GoLive"/>
    <s v="Epic OpTime"/>
    <s v="New Report Request"/>
  </r>
  <r>
    <m/>
    <x v="0"/>
    <s v="Incident"/>
    <x v="1"/>
    <s v="INC000000128839"/>
    <s v="Amir? Report Request- Post-op Pain Scores recorded in PACU only"/>
    <s v="Cancelled"/>
    <x v="44"/>
    <d v="2017-09-27T12:05:00"/>
    <s v="rjr2k"/>
    <s v="Elizabeth"/>
    <s v="Hall"/>
    <s v="Epic Reporting Workbench"/>
    <s v="Epic Phase2 GoLive"/>
    <s v="Epic OpTime"/>
    <s v="New Report Request"/>
  </r>
  <r>
    <m/>
    <x v="0"/>
    <s v="Incident"/>
    <x v="1"/>
    <s v="INC000000128840"/>
    <s v="Amir? Report Request- Post-op nausea/vomiting events recorded in PACU"/>
    <s v="Cancelled"/>
    <x v="44"/>
    <d v="2017-09-27T12:05:00"/>
    <s v="rjr2k"/>
    <s v="Elizabeth"/>
    <s v="Hall"/>
    <s v="Epic Reporting Workbench"/>
    <s v="Epic Phase2 GoLive"/>
    <s v="Epic OpTime"/>
    <s v="New Report Request"/>
  </r>
  <r>
    <m/>
    <x v="0"/>
    <s v="Incident"/>
    <x v="1"/>
    <s v="INC000000128842"/>
    <s v="Amir? Report Request- NMB/TOF (Neuromuscular Blockade Test),"/>
    <s v="Cancelled"/>
    <x v="44"/>
    <d v="2017-09-27T12:05:00"/>
    <s v="rjr2k"/>
    <s v="Elizabeth"/>
    <s v="Hall"/>
    <s v="Epic Reporting Workbench"/>
    <s v="Epic Phase2 GoLive"/>
    <s v="Epic OpTime"/>
    <s v="New Report Request"/>
  </r>
  <r>
    <m/>
    <x v="0"/>
    <s v="Incident"/>
    <x v="1"/>
    <s v="INC000000128843"/>
    <s v="Amir? Report Request- Cardiopulmonary-Bypass Start and Stop Events,"/>
    <s v="Cancelled"/>
    <x v="44"/>
    <d v="2017-09-27T12:05:00"/>
    <s v="rjr2k"/>
    <s v="Elizabeth"/>
    <s v="Hall"/>
    <s v="Epic Reporting Workbench"/>
    <s v="Epic Phase2 GoLive"/>
    <s v="Epic OpTime"/>
    <s v="New Report Request"/>
  </r>
  <r>
    <m/>
    <x v="0"/>
    <s v="Incident"/>
    <x v="1"/>
    <s v="INC000000128845"/>
    <s v="Amir? Report Request- Antibiotic type and administration time compared to Case Start time"/>
    <s v="Cancelled"/>
    <x v="44"/>
    <d v="2017-09-27T12:05:00"/>
    <s v="rjr2k"/>
    <s v="Elizabeth"/>
    <s v="Hall"/>
    <s v="Epic Reporting Workbench"/>
    <s v="Epic Phase2 GoLive"/>
    <s v="Epic OpTime"/>
    <s v="New Report Request"/>
  </r>
  <r>
    <m/>
    <x v="0"/>
    <s v="Incident"/>
    <x v="1"/>
    <s v="INC000000128846"/>
    <s v="Amir? Report Request- Airway / Intubation difficulty and number of attempts"/>
    <s v="Cancelled"/>
    <x v="44"/>
    <d v="2017-09-27T12:05:00"/>
    <s v="rjr2k"/>
    <s v="Elizabeth"/>
    <s v="Hall"/>
    <s v="Epic Reporting Workbench"/>
    <s v="Epic Phase2 GoLive"/>
    <s v="Epic OpTime"/>
    <s v="New Report Request"/>
  </r>
  <r>
    <m/>
    <x v="0"/>
    <s v="Incident"/>
    <x v="1"/>
    <s v="INC000000128847"/>
    <s v="Amir? Report Request- Extubation time &amp; location (OR, PACU, ICU, floor, etc.)"/>
    <s v="Cancelled"/>
    <x v="44"/>
    <d v="2017-09-27T12:05:00"/>
    <s v="rjr2k"/>
    <s v="Elizabeth"/>
    <s v="Hall"/>
    <s v="Epic Reporting Workbench"/>
    <s v="Epic Phase2 GoLive"/>
    <s v="Epic OpTime"/>
    <s v="New Report Request"/>
  </r>
  <r>
    <m/>
    <x v="0"/>
    <s v="Incident"/>
    <x v="1"/>
    <s v="INC000000128848"/>
    <s v="Amir? Report Request- BP (Mean Arterial and/or NiBP) raw values/timestamps, and summary"/>
    <s v="Cancelled"/>
    <x v="44"/>
    <d v="2017-09-27T12:05:00"/>
    <s v="rjr2k"/>
    <s v="Elizabeth"/>
    <s v="Hall"/>
    <s v="Epic Reporting Workbench"/>
    <s v="Epic Phase2 GoLive"/>
    <s v="Epic OpTime"/>
    <s v="New Report Request"/>
  </r>
  <r>
    <m/>
    <x v="0"/>
    <s v="Incident"/>
    <x v="1"/>
    <s v="INC000000128849"/>
    <s v="Amir? Report Request- Post-op AKI indicators (labs) compared to intra-op MAPs"/>
    <s v="Cancelled"/>
    <x v="44"/>
    <d v="2017-09-27T12:05:00"/>
    <s v="rjr2k"/>
    <s v="Elizabeth"/>
    <s v="Hall"/>
    <s v="Epic Reporting Workbench"/>
    <s v="Epic Phase2 GoLive"/>
    <s v="Epic OpTime"/>
    <s v="New Report Request"/>
  </r>
  <r>
    <m/>
    <x v="0"/>
    <s v="Incident"/>
    <x v="1"/>
    <s v="INC000000128850"/>
    <s v="Amir? Report Request- Heart Rate report similar to BP report"/>
    <s v="Cancelled"/>
    <x v="44"/>
    <d v="2017-09-27T12:05:00"/>
    <s v="rjr2k"/>
    <s v="Elizabeth"/>
    <s v="Hall"/>
    <s v="Epic Reporting Workbench"/>
    <s v="Epic Phase2 GoLive"/>
    <s v="Epic OpTime"/>
    <s v="New Report Request"/>
  </r>
  <r>
    <m/>
    <x v="0"/>
    <s v="Incident"/>
    <x v="1"/>
    <s v="INC000000128851"/>
    <s v="Amir? Report Request- Intra-op patient temperatures"/>
    <s v="Cancelled"/>
    <x v="44"/>
    <d v="2017-09-27T12:05:00"/>
    <s v="rjr2k"/>
    <s v="Elizabeth"/>
    <s v="Hall"/>
    <s v="Epic Reporting Workbench"/>
    <s v="Epic Phase2 GoLive"/>
    <s v="Epic OpTime"/>
    <s v="New Report Request"/>
  </r>
  <r>
    <m/>
    <x v="0"/>
    <s v="Incident"/>
    <x v="1"/>
    <s v="INC000000128853"/>
    <s v="Amir? Report Request- Monthly Report to count/list cases multiple ways"/>
    <s v="Cancelled"/>
    <x v="44"/>
    <d v="2017-09-27T12:05:00"/>
    <s v="rjr2k"/>
    <s v="Elizabeth"/>
    <s v="Hall"/>
    <s v="Epic Reporting Workbench"/>
    <s v="Epic Phase2 GoLive"/>
    <s v="Epic OpTime"/>
    <s v="New Report Request"/>
  </r>
  <r>
    <m/>
    <x v="0"/>
    <s v="Incident"/>
    <x v="1"/>
    <s v="INC000000128854"/>
    <s v="Amir? Report Request- Weekly Report on Anesthesia Type, Epidural, Nerve Blocks/laterality by case lo"/>
    <s v="Cancelled"/>
    <x v="44"/>
    <d v="2017-09-27T12:05:00"/>
    <s v="rjr2k"/>
    <s v="Elizabeth"/>
    <s v="Hall"/>
    <s v="Epic Reporting Workbench"/>
    <s v="Epic Phase2 GoLive"/>
    <s v="Epic Anesthesia"/>
    <s v="Reporting"/>
  </r>
  <r>
    <m/>
    <x v="0"/>
    <s v="Incident"/>
    <x v="1"/>
    <s v="INC000000128855"/>
    <s v="General Reporting Help- Locating/mapping/linking data elements that are flowing to the DW"/>
    <s v="Closed"/>
    <x v="44"/>
    <d v="2017-09-27T12:05:00"/>
    <s v="sls5yj"/>
    <s v="Elizabeth"/>
    <s v="Hall"/>
    <s v="Epic Reporting Workbench"/>
    <s v="Epic Phase2 GoLive"/>
    <s v="Epic OpTime"/>
    <s v="New Report Request"/>
  </r>
  <r>
    <m/>
    <x v="0"/>
    <s v="Incident"/>
    <x v="1"/>
    <s v="INC000000128856"/>
    <s v="General Reporting Help- Help troubleshoot and bring online the OR Case ‘remediation’ tables in Data"/>
    <s v="Closed"/>
    <x v="44"/>
    <d v="2017-09-27T12:05:00"/>
    <s v="sls5yj"/>
    <s v="Elizabeth"/>
    <s v="Hall"/>
    <s v="Epic Reporting Workbench"/>
    <s v="Epic Phase2 GoLive"/>
    <s v="Epic OpTime"/>
    <s v="New Report Request"/>
  </r>
  <r>
    <m/>
    <x v="0"/>
    <s v="Incident"/>
    <x v="1"/>
    <s v="INC000000129128"/>
    <s v="Report Update- Dialysis start date not pulling into reporting workbench report for single patient."/>
    <s v="Closed"/>
    <x v="44"/>
    <d v="2017-09-27T12:05:00"/>
    <s v="bjc7m"/>
    <s v="Cody"/>
    <s v="Lester"/>
    <s v="Epic Reporting Workbench"/>
    <s v="Epic Phase2 GoLive"/>
    <s v="Epic Inpatient"/>
    <s v="Reporting"/>
  </r>
  <r>
    <m/>
    <x v="0"/>
    <s v="Work Order"/>
    <x v="0"/>
    <s v="WO0000000143083"/>
    <s v="Report Request- Cytotech QC statistics"/>
    <s v="Assigned"/>
    <x v="44"/>
    <d v="2018-01-05T13:20:00"/>
    <s v="DET9R"/>
    <s v="Dawn"/>
    <s v="Brancely"/>
    <s v="Epic Beaker"/>
    <s v="Epic Phase2 GoLive"/>
    <s v="Epic Beaker"/>
    <s v="New Report Request"/>
  </r>
  <r>
    <m/>
    <x v="0"/>
    <s v="Work Order"/>
    <x v="0"/>
    <s v="WO0000000143085"/>
    <s v="Report Request- Cytology diagnostic category breakdown"/>
    <s v="Closed"/>
    <x v="44"/>
    <d v="2017-11-03T09:36:00"/>
    <s v="DET9R"/>
    <s v="Dawn"/>
    <s v="Brancely"/>
    <s v="Epic Beaker"/>
    <s v="Epic Phase2 GoLive"/>
    <s v="Epic Beaker"/>
    <s v="New Report Request"/>
  </r>
  <r>
    <m/>
    <x v="0"/>
    <s v="Work Order"/>
    <x v="2"/>
    <s v="WO0000000143081"/>
    <s v="New file for interpreter scheduling - needs to be added to the package for file movement"/>
    <s v="Cancelled"/>
    <x v="44"/>
    <d v="2017-10-02T15:55:00"/>
    <s v="WDR4F"/>
    <s v="John"/>
    <s v="Kellner"/>
    <m/>
    <m/>
    <m/>
    <m/>
  </r>
  <r>
    <m/>
    <x v="0"/>
    <s v="Work Order"/>
    <x v="2"/>
    <s v="WO0000000143089"/>
    <s v="Alter NSI HAPU Prevalence proc"/>
    <s v="Closed"/>
    <x v="44"/>
    <d v="2017-09-27T12:03:00"/>
    <s v="BDD8T"/>
    <s v="Rena"/>
    <s v="Morse"/>
    <m/>
    <m/>
    <m/>
    <m/>
  </r>
  <r>
    <m/>
    <x v="0"/>
    <s v="Work Order"/>
    <x v="2"/>
    <s v="WO0000000146788"/>
    <s v="Reload Clarity tables due to Facility Structure Changes"/>
    <s v="Cancelled"/>
    <x v="44"/>
    <d v="2017-09-27T12:03:00"/>
    <s v="jsc3h"/>
    <s v="Scott"/>
    <s v="Carter"/>
    <m/>
    <m/>
    <m/>
    <m/>
  </r>
  <r>
    <m/>
    <x v="0"/>
    <s v="Work Order"/>
    <x v="2"/>
    <s v="WO0000000146791"/>
    <s v="Reload Clarity tables due to changes in Facility Structure"/>
    <s v="Cancelled"/>
    <x v="44"/>
    <d v="2017-09-27T12:03:00"/>
    <s v="jsc3h"/>
    <s v="Scott"/>
    <s v="Carter"/>
    <m/>
    <m/>
    <m/>
    <m/>
  </r>
  <r>
    <m/>
    <x v="0"/>
    <s v="Work Order"/>
    <x v="2"/>
    <s v="WO0000000146793"/>
    <s v="Process changes to production Daily Volume stored procs"/>
    <s v="Closed"/>
    <x v="44"/>
    <d v="2017-09-27T12:03:00"/>
    <s v="BDD8T"/>
    <s v="Adefolarin"/>
    <s v="Oyebanjo"/>
    <m/>
    <m/>
    <m/>
    <m/>
  </r>
  <r>
    <m/>
    <x v="0"/>
    <s v="Work Order"/>
    <x v="2"/>
    <s v="WO0000000146796"/>
    <s v="reload BLOCKS_OF_TIME."/>
    <s v="Closed"/>
    <x v="44"/>
    <d v="2017-09-27T12:03:00"/>
    <s v="jsc3h"/>
    <s v="Scott"/>
    <s v="Carter"/>
    <m/>
    <m/>
    <m/>
    <m/>
  </r>
  <r>
    <m/>
    <x v="0"/>
    <s v="Work Order"/>
    <x v="2"/>
    <s v="WO0000000146798"/>
    <s v="Increase retention for RCS extract files from 7 days to 30"/>
    <s v="Closed"/>
    <x v="44"/>
    <d v="2017-09-27T12:03:00"/>
    <s v="jsc3h"/>
    <s v="Richard"/>
    <s v="Van Hook"/>
    <m/>
    <m/>
    <m/>
    <m/>
  </r>
  <r>
    <m/>
    <x v="0"/>
    <s v="Work Order"/>
    <x v="2"/>
    <s v="WO0000000146800"/>
    <s v="Case 52817 Chaplaincy Report Proc update"/>
    <s v="Closed"/>
    <x v="44"/>
    <d v="2017-09-27T12:03:00"/>
    <s v="BDD8T"/>
    <s v="Marlene"/>
    <s v="Jones"/>
    <m/>
    <m/>
    <m/>
    <m/>
  </r>
  <r>
    <m/>
    <x v="0"/>
    <s v="Incident"/>
    <x v="1"/>
    <s v="INC000000129340"/>
    <s v="2Epic Submission - Reporting &amp; Dashboards"/>
    <s v="Cancelled"/>
    <x v="45"/>
    <d v="2017-09-27T12:05:00"/>
    <m/>
    <s v="Tiffany"/>
    <s v="Hunter"/>
    <s v="Epic Reporting Workbench"/>
    <s v="Epic Phase2 GoLive"/>
    <s v="Epic Reporting Workbench"/>
    <s v="Reporting Workbench Issue"/>
  </r>
  <r>
    <m/>
    <x v="0"/>
    <s v="Incident"/>
    <x v="1"/>
    <s v="INC000000129618"/>
    <s v="Report Request- Clarity report to show how many appts.reg that have no physical address, only a temp"/>
    <s v="Closed"/>
    <x v="45"/>
    <d v="2017-09-27T12:05:00"/>
    <s v="DET9R"/>
    <s v="Letetia"/>
    <s v="Matula"/>
    <s v="Epic Reporting Workbench"/>
    <s v="Epic Phase2 GoLive"/>
    <s v="Epic Cadence"/>
    <s v="Reporting"/>
  </r>
  <r>
    <m/>
    <x v="0"/>
    <s v="Work Order"/>
    <x v="2"/>
    <s v="WO0000000143091"/>
    <s v="Update INFC proc"/>
    <s v="Closed"/>
    <x v="45"/>
    <d v="2017-09-27T12:03:00"/>
    <s v="BDD8T"/>
    <s v="Ian"/>
    <s v="German Mesner"/>
    <m/>
    <m/>
    <m/>
    <m/>
  </r>
  <r>
    <m/>
    <x v="0"/>
    <s v="Work Order"/>
    <x v="2"/>
    <s v="WO0000000146804"/>
    <s v="Migrate SPs for CMGA and disable job schedule"/>
    <s v="Closed"/>
    <x v="45"/>
    <d v="2017-09-27T12:03:00"/>
    <s v="jsc3h"/>
    <s v="Richard"/>
    <s v="Van Hook"/>
    <m/>
    <m/>
    <m/>
    <m/>
  </r>
  <r>
    <m/>
    <x v="0"/>
    <s v="Work Order"/>
    <x v="2"/>
    <s v="WO0000000146806"/>
    <s v="Update stored proc uspStats_Page_1_Inpatients"/>
    <s v="Closed"/>
    <x v="45"/>
    <d v="2017-09-27T12:03:00"/>
    <s v="BDD8T"/>
    <s v="Nancy"/>
    <s v="Kay"/>
    <m/>
    <m/>
    <m/>
    <m/>
  </r>
  <r>
    <m/>
    <x v="0"/>
    <s v="Work Order"/>
    <x v="2"/>
    <s v="WO0000000146809"/>
    <s v="Move tables and Contents to Clarity_App"/>
    <s v="Closed"/>
    <x v="45"/>
    <d v="2017-09-27T12:03:00"/>
    <s v="BDD8T"/>
    <s v="Dayna"/>
    <s v="Monaghan"/>
    <m/>
    <m/>
    <m/>
    <m/>
  </r>
  <r>
    <m/>
    <x v="0"/>
    <s v="Work Order"/>
    <x v="1"/>
    <s v="WO0000000146901"/>
    <s v="Report Request- (Rev Tracker - Chg by DAY/WK) Service Line Report"/>
    <s v="Closed"/>
    <x v="46"/>
    <d v="2017-11-24T02:45:00"/>
    <s v="syg2d"/>
    <s v="Brian"/>
    <s v="Costello"/>
    <s v="Epic Resolute Hospital Billing"/>
    <s v="Epic Phase2 GoLive"/>
    <s v="Epic Resolute Hospital Billing"/>
    <s v="Reporting"/>
  </r>
  <r>
    <m/>
    <x v="0"/>
    <s v="Work Order"/>
    <x v="1"/>
    <s v="WO0000000146902"/>
    <s v="Report Update- Late Charge Report"/>
    <s v="Closed"/>
    <x v="46"/>
    <d v="2017-10-22T04:18:00"/>
    <s v="syg2d"/>
    <s v="Brian"/>
    <s v="Costello"/>
    <s v="Epic Resolute Hospital Billing"/>
    <s v="Epic Phase2 GoLive"/>
    <s v="Epic Resolute Hospital Billing"/>
    <s v="Extracts Issue"/>
  </r>
  <r>
    <m/>
    <x v="0"/>
    <s v="Incident"/>
    <x v="1"/>
    <s v="INC000000130705"/>
    <s v="Report Update- Changes to ADT inhouse Patients with Medicaid report"/>
    <s v="Closed"/>
    <x v="47"/>
    <d v="2017-09-27T12:05:00"/>
    <s v="gha4r"/>
    <s v="Cheryl"/>
    <s v="Horn"/>
    <m/>
    <s v="Epic Phase2 GoLive"/>
    <s v="Epic Grand Central"/>
    <s v="Reporting"/>
  </r>
  <r>
    <m/>
    <x v="0"/>
    <s v="Work Order"/>
    <x v="0"/>
    <s v="WO0000000146906"/>
    <s v="Calorie count orders at the TCH"/>
    <s v="Closed"/>
    <x v="47"/>
    <d v="2017-09-27T12:04:00"/>
    <s v="cmk6t"/>
    <s v="Kate"/>
    <s v="Willcutts"/>
    <s v="Business Intelligence"/>
    <m/>
    <m/>
    <m/>
  </r>
  <r>
    <m/>
    <x v="0"/>
    <s v="Work Order"/>
    <x v="2"/>
    <s v="WO0000000147002"/>
    <s v="Update store procedure [ETL].[uspSrc_ADT_GratefulPatientProgram]_x000a_ and table HSDO.ADT_GPP_Encounters"/>
    <s v="Closed"/>
    <x v="47"/>
    <d v="2017-09-27T12:03:00"/>
    <s v="jsc3h"/>
    <s v="Gnanasriya"/>
    <s v="Amarasinghe"/>
    <m/>
    <m/>
    <m/>
    <m/>
  </r>
  <r>
    <n v="8"/>
    <x v="1"/>
    <s v="Work Order"/>
    <x v="1"/>
    <s v="WO0000000147102"/>
    <s v="Claim Report for anesthesia modifiers"/>
    <s v="Pending"/>
    <x v="47"/>
    <d v="2018-01-22T16:07:00"/>
    <s v="RTV7Y"/>
    <s v="Leisa"/>
    <s v="Gonnella"/>
    <s v="Epic Resolute Professional Billing"/>
    <s v="Epic Phase2 GoLive"/>
    <s v="Epic Resolute Professional Billing"/>
    <s v="Reporting"/>
  </r>
  <r>
    <n v="4"/>
    <x v="4"/>
    <s v="Incident"/>
    <x v="1"/>
    <s v="INC000000130422"/>
    <s v="Report Update- User not receiving reports from Epic."/>
    <s v="Pending"/>
    <x v="47"/>
    <d v="2017-10-05T13:20:00"/>
    <s v="gha4r"/>
    <s v="Melanie"/>
    <s v="Tyree"/>
    <s v="Epic Grand Central"/>
    <s v="Epic Phase2 GoLive"/>
    <s v="Epic Grand Central"/>
    <s v="Reporting"/>
  </r>
  <r>
    <m/>
    <x v="0"/>
    <s v="Incident"/>
    <x v="1"/>
    <s v="INC000000131191"/>
    <s v="Reporting General Assistance- Queue Performance"/>
    <s v="Closed"/>
    <x v="48"/>
    <d v="2017-09-27T12:05:00"/>
    <s v="bjc7m"/>
    <s v="Andrew"/>
    <s v="Rutter"/>
    <s v="Epic Reporting Workbench"/>
    <s v="Epic Phase2 GoLive"/>
    <s v="Epic Reporting Workbench"/>
    <s v="Reporting Workbench Issue"/>
  </r>
  <r>
    <m/>
    <x v="0"/>
    <s v="Incident"/>
    <x v="1"/>
    <s v="INC000000131372"/>
    <s v="Report Update- TCH Preliminary DRG Report"/>
    <s v="Closed"/>
    <x v="48"/>
    <d v="2017-09-27T12:05:00"/>
    <s v="bjc7m"/>
    <s v="Monica"/>
    <s v="Johnson"/>
    <s v="Epic Reporting Workbench"/>
    <s v="Epic Phase2 GoLive"/>
    <s v="Epic Resolute Hospital Billing"/>
    <s v="Reporting"/>
  </r>
  <r>
    <m/>
    <x v="0"/>
    <s v="Incident"/>
    <x v="1"/>
    <s v="INC000000131384"/>
    <s v="Report Request-  report on appointment"/>
    <s v="Closed"/>
    <x v="48"/>
    <d v="2017-09-27T12:05:00"/>
    <s v="DET9R"/>
    <s v="Karen"/>
    <s v="Measells"/>
    <m/>
    <s v="Epic Phase2 GoLive"/>
    <s v="Epic Cupid"/>
    <s v="Reporting"/>
  </r>
  <r>
    <m/>
    <x v="0"/>
    <s v="Work Order"/>
    <x v="2"/>
    <s v="WO0000000147205"/>
    <s v="(Case 52828) move palliative care sde to production"/>
    <s v="Closed"/>
    <x v="48"/>
    <d v="2017-09-27T12:03:00"/>
    <s v="BDD8T"/>
    <s v="Marlene"/>
    <s v="Jones"/>
    <m/>
    <m/>
    <m/>
    <m/>
  </r>
  <r>
    <m/>
    <x v="0"/>
    <s v="Work Order"/>
    <x v="2"/>
    <s v="WO0000000147207"/>
    <s v="Alter Daily Volume Procs"/>
    <s v="Closed"/>
    <x v="48"/>
    <d v="2017-09-27T12:03:00"/>
    <s v="BDD8T"/>
    <s v="Adefolarin"/>
    <s v="Oyebanjo"/>
    <m/>
    <m/>
    <m/>
    <m/>
  </r>
  <r>
    <m/>
    <x v="0"/>
    <s v="Work Order"/>
    <x v="2"/>
    <s v="WO0000000147209"/>
    <s v="Case (52817) move Chaplaincy rdl to production"/>
    <s v="Closed"/>
    <x v="48"/>
    <d v="2017-09-27T12:03:00"/>
    <s v="BDD8T"/>
    <s v="Marlene"/>
    <s v="Jones"/>
    <m/>
    <m/>
    <m/>
    <m/>
  </r>
  <r>
    <m/>
    <x v="0"/>
    <s v="Work Order"/>
    <x v="2"/>
    <s v="WO0000000147212"/>
    <s v="Copy structure of DS_HSDM_TextSearch on HSTSDSSQLDWT"/>
    <s v="Closed"/>
    <x v="48"/>
    <d v="2017-09-27T12:03:00"/>
    <s v="BDD8T"/>
    <s v="David"/>
    <s v="Taylor"/>
    <m/>
    <m/>
    <m/>
    <m/>
  </r>
  <r>
    <m/>
    <x v="0"/>
    <s v="Work Order"/>
    <x v="1"/>
    <s v="WO0000000147108"/>
    <s v="Report Request- Finance Detail GL Charge Analysis"/>
    <s v="Closed"/>
    <x v="48"/>
    <d v="2017-09-27T12:05:00"/>
    <s v="jrk5g"/>
    <s v="Patrick"/>
    <s v="Hurley"/>
    <m/>
    <s v="Epic Phase2 GoLive"/>
    <s v="Epic Resolute Hospital Billing"/>
    <s v="Reporting"/>
  </r>
  <r>
    <m/>
    <x v="0"/>
    <s v="Incident"/>
    <x v="1"/>
    <s v="INC000000131773"/>
    <s v="Report Request- We need to reconcile our charges (PB &amp;HB) between Mosaiq and Epic"/>
    <s v="Closed"/>
    <x v="49"/>
    <d v="2017-10-05T02:29:00"/>
    <s v="jrk5g"/>
    <s v="Keith"/>
    <s v="Margrey"/>
    <s v="Epic Resolute Hospital Billing"/>
    <s v="Epic Phase2 GoLive"/>
    <s v="Epic Resolute Hospital Billing"/>
    <s v="Reporting"/>
  </r>
  <r>
    <m/>
    <x v="0"/>
    <s v="Incident"/>
    <x v="1"/>
    <s v="INC000000131923"/>
    <s v="Report Security - Update access"/>
    <s v="Closed"/>
    <x v="49"/>
    <d v="2017-09-27T12:05:00"/>
    <s v="bjc7m"/>
    <s v="Cecile"/>
    <s v="Favreau"/>
    <m/>
    <s v="Epic Phase2 GoLive"/>
    <s v="Epic Resolute Professional Billing"/>
    <s v="Reporting"/>
  </r>
  <r>
    <m/>
    <x v="0"/>
    <s v="Work Order"/>
    <x v="2"/>
    <s v="WO0000000147111"/>
    <s v="Cast (52817) Move RDL to production"/>
    <s v="Closed"/>
    <x v="49"/>
    <d v="2017-09-27T12:03:00"/>
    <s v="BDD8T"/>
    <s v="Marlene"/>
    <s v="Jones"/>
    <m/>
    <m/>
    <m/>
    <m/>
  </r>
  <r>
    <m/>
    <x v="0"/>
    <s v="Work Order"/>
    <x v="2"/>
    <s v="WO0000000147113"/>
    <s v="Need 1 stored proc moved to prod."/>
    <s v="Closed"/>
    <x v="49"/>
    <d v="2017-09-27T12:05:00"/>
    <s v="jsc3h"/>
    <s v="John"/>
    <s v="Kellner"/>
    <m/>
    <m/>
    <m/>
    <m/>
  </r>
  <r>
    <m/>
    <x v="0"/>
    <s v="Work Order"/>
    <x v="2"/>
    <s v="WO0000000147115"/>
    <s v="Migrate SP for Advisory Board SPC"/>
    <s v="Closed"/>
    <x v="49"/>
    <d v="2017-09-29T05:25:00"/>
    <s v="jsc3h"/>
    <s v="Richard"/>
    <s v="Van Hook"/>
    <m/>
    <m/>
    <m/>
    <m/>
  </r>
  <r>
    <m/>
    <x v="0"/>
    <s v="Work Order"/>
    <x v="2"/>
    <s v="WO0000000147117"/>
    <s v="Assist in troubleshooting and updating Mortality Registry process"/>
    <s v="Closed"/>
    <x v="49"/>
    <d v="2017-09-29T05:25:00"/>
    <s v="BDD8T"/>
    <s v="Sean"/>
    <s v="Mullane"/>
    <m/>
    <m/>
    <m/>
    <m/>
  </r>
  <r>
    <m/>
    <x v="0"/>
    <s v="Work Order"/>
    <x v="2"/>
    <s v="WO0000000147120"/>
    <s v="Custom Epic-Crystal frequency for monthly on the 3rd"/>
    <s v="Closed"/>
    <x v="49"/>
    <d v="2017-10-04T04:35:00"/>
    <s v="jsc3h"/>
    <s v="Brian"/>
    <s v="Costello"/>
    <m/>
    <s v="Epic Phase2 GoLive"/>
    <s v="Epic Cadence"/>
    <s v="Reporting"/>
  </r>
  <r>
    <m/>
    <x v="0"/>
    <s v="Work Order"/>
    <x v="2"/>
    <s v="WO0000000147121"/>
    <s v="BOE Launchpad access requested for Richard Rickles"/>
    <s v="Assigned"/>
    <x v="49"/>
    <d v="2017-09-27T12:03:00"/>
    <s v="jsc3h"/>
    <s v="Richard"/>
    <s v="Rickles"/>
    <m/>
    <s v="Epic Phase2 GoLive"/>
    <s v="Epic Clarity"/>
    <s v="Access Issue"/>
  </r>
  <r>
    <m/>
    <x v="0"/>
    <s v="Work Order"/>
    <x v="2"/>
    <s v="WO0000000147123"/>
    <s v="Add new registry for Chronic Care Management"/>
    <s v="Closed"/>
    <x v="49"/>
    <d v="2017-09-29T05:25:00"/>
    <s v="jsc3h"/>
    <s v="Scott"/>
    <s v="Carter"/>
    <m/>
    <m/>
    <m/>
    <m/>
  </r>
  <r>
    <m/>
    <x v="0"/>
    <s v="Work Order"/>
    <x v="2"/>
    <s v="WO0000000147227"/>
    <s v="update and schedule AIS refunds SFTP jobs"/>
    <s v="Closed"/>
    <x v="49"/>
    <d v="2017-09-27T12:03:00"/>
    <s v="jsc3h"/>
    <s v="Scott"/>
    <s v="Carter"/>
    <m/>
    <m/>
    <m/>
    <m/>
  </r>
  <r>
    <m/>
    <x v="0"/>
    <s v="Work Order"/>
    <x v="1"/>
    <s v="WO0000000147119"/>
    <s v="Report Request- Scheduling Volumes (SSRS report based on Cadence Scheduling Data Mart)"/>
    <s v="Closed"/>
    <x v="49"/>
    <d v="2017-12-21T03:19:00"/>
    <s v="RTV7Y"/>
    <s v="Richard"/>
    <s v="Van Hook"/>
    <s v="Epic Cadence"/>
    <s v="Epic Phase2 GoLive"/>
    <s v="Epic Cadence"/>
    <s v="Reporting"/>
  </r>
  <r>
    <m/>
    <x v="0"/>
    <s v="Incident"/>
    <x v="0"/>
    <s v="INC000000132174"/>
    <s v="1- Report Request- Surgical Outcome Export Utility"/>
    <s v="Assigned"/>
    <x v="50"/>
    <d v="2017-10-13T08:19:00"/>
    <s v="rjr2k"/>
    <s v="Brian"/>
    <s v="Costello"/>
    <s v="Epic OpTime"/>
    <s v="Epic Phase2 GoLive"/>
    <s v="Epic OpTime"/>
    <s v="New Report Request"/>
  </r>
  <r>
    <m/>
    <x v="0"/>
    <s v="Incident"/>
    <x v="0"/>
    <s v="INC000000132199"/>
    <s v="Report Update- PT_OT_SLP_Therapist_Charge_Report_(group)."/>
    <s v="Closed"/>
    <x v="50"/>
    <d v="2017-10-16T11:52:00"/>
    <s v="cmk6t"/>
    <s v="Patrick"/>
    <s v="Hennelly"/>
    <s v="Epic Reporting Workbench"/>
    <s v="Epic Phase2 GoLive"/>
    <s v="Epic Resolute Hospital Billing"/>
    <s v="Reporting"/>
  </r>
  <r>
    <m/>
    <x v="0"/>
    <s v="Work Order"/>
    <x v="2"/>
    <s v="WO0000000147128"/>
    <s v="Strata - change legacy process to exclude Epic sourced accounts"/>
    <s v="Closed"/>
    <x v="50"/>
    <d v="2017-09-27T12:03:00"/>
    <s v="BDD8T"/>
    <s v="Bryan"/>
    <s v="Dunn"/>
    <m/>
    <m/>
    <m/>
    <m/>
  </r>
  <r>
    <m/>
    <x v="0"/>
    <s v="Work Order"/>
    <x v="2"/>
    <s v="WO0000000147130"/>
    <s v="Alter TabRptg device HAPU tables (prod and test) to add numerator and denominator columns."/>
    <s v="Closed"/>
    <x v="50"/>
    <d v="2017-09-27T12:03:00"/>
    <s v="BDD8T"/>
    <s v="Surusheh"/>
    <s v="Covington"/>
    <m/>
    <m/>
    <m/>
    <m/>
  </r>
  <r>
    <m/>
    <x v="0"/>
    <s v="Work Order"/>
    <x v="2"/>
    <s v="WO0000000147132"/>
    <s v="Alter proc INFC.uspSrc_RptgPatientDays for bug fix"/>
    <s v="Closed"/>
    <x v="50"/>
    <d v="2017-09-27T12:03:00"/>
    <s v="BDD8T"/>
    <s v="Ian"/>
    <s v="German Mesner"/>
    <m/>
    <m/>
    <m/>
    <m/>
  </r>
  <r>
    <m/>
    <x v="0"/>
    <s v="Incident"/>
    <x v="1"/>
    <s v="INC000000133315"/>
    <s v="Reporting General Question- Unmapped GL keys"/>
    <s v="Closed"/>
    <x v="51"/>
    <d v="2017-10-06T04:20:00"/>
    <s v="syg2d"/>
    <s v="Yash"/>
    <s v="Agrawal"/>
    <s v="Epic Resolute Hospital Billing"/>
    <s v="Epic Phase2 GoLive"/>
    <s v="Epic Resolute Hospital Billing"/>
    <s v="Reporting"/>
  </r>
  <r>
    <n v="80"/>
    <x v="2"/>
    <s v="Incident"/>
    <x v="1"/>
    <s v="INC000000133327"/>
    <s v="3 - RAPTR HH Report Request- Case Manager - Weekly Summary Report"/>
    <s v="In Progress"/>
    <x v="51"/>
    <d v="2018-01-29T10:09:00"/>
    <s v="jrk5g"/>
    <s v="Lorie"/>
    <s v="Koch"/>
    <s v="Epic Home Health"/>
    <s v="Epic Phase2 GoLive"/>
    <s v="Epic Home Health"/>
    <s v="New Report Request"/>
  </r>
  <r>
    <m/>
    <x v="0"/>
    <s v="Work Order"/>
    <x v="2"/>
    <s v="WO0000000147135"/>
    <s v="Need 1 stored proc moved to PRD"/>
    <s v="Closed"/>
    <x v="51"/>
    <d v="2017-09-27T12:03:00"/>
    <s v="jsc3h"/>
    <s v="John"/>
    <s v="Kellner"/>
    <m/>
    <m/>
    <m/>
    <m/>
  </r>
  <r>
    <m/>
    <x v="0"/>
    <s v="Work Order"/>
    <x v="2"/>
    <s v="WO0000000147138"/>
    <s v="Feed Epic Audit data to Security."/>
    <s v="Closed"/>
    <x v="51"/>
    <d v="2017-11-04T02:45:00"/>
    <s v="jsc3h"/>
    <s v="Scott"/>
    <s v="Carter"/>
    <m/>
    <m/>
    <m/>
    <m/>
  </r>
  <r>
    <m/>
    <x v="0"/>
    <s v="Work Order"/>
    <x v="2"/>
    <s v="WO0000000147141"/>
    <s v="Historical extract for ERS"/>
    <s v="Cancelled"/>
    <x v="51"/>
    <d v="2017-10-19T10:33:00"/>
    <s v="jsc3h"/>
    <s v="Richard"/>
    <s v="Van Hook"/>
    <m/>
    <m/>
    <m/>
    <m/>
  </r>
  <r>
    <m/>
    <x v="0"/>
    <s v="Work Order"/>
    <x v="2"/>
    <s v="WO0000000147143"/>
    <s v="Update uspSrc_Mort_Reg_Fpecs and rerun registry load"/>
    <s v="Closed"/>
    <x v="51"/>
    <d v="2017-09-27T12:03:00"/>
    <s v="BDD8T"/>
    <s v="Sean"/>
    <s v="Mullane"/>
    <m/>
    <m/>
    <m/>
    <m/>
  </r>
  <r>
    <m/>
    <x v="0"/>
    <s v="Work Order"/>
    <x v="2"/>
    <s v="WO0000000147145"/>
    <s v="Load NHSN spreadsheets"/>
    <s v="Closed"/>
    <x v="51"/>
    <d v="2017-09-27T12:03:00"/>
    <s v="jsc3h"/>
    <s v="Scott"/>
    <s v="Carter"/>
    <m/>
    <m/>
    <m/>
    <m/>
  </r>
  <r>
    <m/>
    <x v="0"/>
    <s v="Work Order"/>
    <x v="2"/>
    <s v="WO0000000147240"/>
    <s v="Create DMT server test version of uspSrc_SvcLine_Inpatient_HCAHPS proc and use to load test table."/>
    <s v="Closed"/>
    <x v="51"/>
    <d v="2017-09-27T12:03:00"/>
    <s v="BDD8T"/>
    <s v="Dayna"/>
    <s v="Monaghan"/>
    <m/>
    <m/>
    <m/>
    <m/>
  </r>
  <r>
    <m/>
    <x v="0"/>
    <s v="Work Order"/>
    <x v="2"/>
    <s v="WO0000000147242"/>
    <s v="Move PT OT SLP Therapist Charge report to production SSRS"/>
    <s v="Closed"/>
    <x v="51"/>
    <d v="2017-09-27T12:03:00"/>
    <s v="BDD8T"/>
    <s v="Adefolarin"/>
    <s v="Oyebanjo"/>
    <m/>
    <m/>
    <m/>
    <m/>
  </r>
  <r>
    <m/>
    <x v="0"/>
    <s v="Incident"/>
    <x v="1"/>
    <s v="INC000000133384"/>
    <s v="Reporting General Question- Bad Debt &amp; Indigent Care"/>
    <s v="Closed"/>
    <x v="52"/>
    <d v="2017-10-06T04:20:00"/>
    <s v="syg2d"/>
    <s v="Jacqueline"/>
    <s v="Martin"/>
    <s v="Epic Resolute Hospital Billing"/>
    <s v="Epic Phase2 GoLive"/>
    <s v="Epic Resolute Hospital Billing"/>
    <s v="Reporting"/>
  </r>
  <r>
    <m/>
    <x v="0"/>
    <s v="Incident"/>
    <x v="1"/>
    <s v="INC000000133570"/>
    <s v="Report Update - Bypassed Warnings reports"/>
    <s v="Closed"/>
    <x v="52"/>
    <d v="2017-09-30T03:08:00"/>
    <s v="bjc7m"/>
    <s v="Christopher"/>
    <s v="Berry"/>
    <m/>
    <s v="Epic Phase2 GoLive"/>
    <s v="Epic Grand Central"/>
    <s v="Reporting"/>
  </r>
  <r>
    <m/>
    <x v="0"/>
    <s v="Incident"/>
    <x v="1"/>
    <s v="INC000000133966"/>
    <s v="Extract Update- Press Ganey: departments not extracted in non-survey designator file"/>
    <s v="Closed"/>
    <x v="52"/>
    <d v="2017-10-01T02:00:00"/>
    <s v="gha4r"/>
    <s v="Margaret"/>
    <s v="Broadhurst"/>
    <m/>
    <s v="Epic Phase2 GoLive"/>
    <s v="Epic Clarity"/>
    <s v="Reporting"/>
  </r>
  <r>
    <m/>
    <x v="0"/>
    <s v="Work Order"/>
    <x v="2"/>
    <s v="WO0000000147155"/>
    <s v="Case (51974) create proc and load table"/>
    <s v="Closed"/>
    <x v="52"/>
    <d v="2017-09-28T02:45:00"/>
    <s v="BDD8T"/>
    <s v="Marlene"/>
    <s v="Jones"/>
    <m/>
    <m/>
    <m/>
    <m/>
  </r>
  <r>
    <m/>
    <x v="0"/>
    <s v="Work Order"/>
    <x v="2"/>
    <s v="WO0000000147157"/>
    <s v="Modify and deploy package and setup job for Heart Center import"/>
    <s v="Closed"/>
    <x v="52"/>
    <d v="2017-09-28T02:45:00"/>
    <s v="jsc3h"/>
    <s v="Scott"/>
    <s v="Carter"/>
    <m/>
    <m/>
    <m/>
    <m/>
  </r>
  <r>
    <m/>
    <x v="0"/>
    <s v="Work Order"/>
    <x v="2"/>
    <s v="WO0000000147159"/>
    <s v="Cast (52817) Update Chaplaincy RDL"/>
    <s v="Closed"/>
    <x v="52"/>
    <d v="2017-09-28T02:45:00"/>
    <s v="BDD8T"/>
    <s v="Marlene"/>
    <s v="Jones"/>
    <m/>
    <m/>
    <m/>
    <m/>
  </r>
  <r>
    <m/>
    <x v="0"/>
    <s v="Work Order"/>
    <x v="2"/>
    <s v="WO0000000147161"/>
    <s v="Add two new PCP columns to all registries"/>
    <s v="Assigned"/>
    <x v="52"/>
    <d v="2017-09-27T12:03:00"/>
    <s v="jsc3h"/>
    <s v="Scott"/>
    <s v="Carter"/>
    <m/>
    <m/>
    <m/>
    <m/>
  </r>
  <r>
    <m/>
    <x v="0"/>
    <s v="Work Order"/>
    <x v="2"/>
    <s v="WO0000000147163"/>
    <s v="Need 1 stored proc moved to PRD"/>
    <s v="Closed"/>
    <x v="52"/>
    <d v="2017-09-28T02:45:00"/>
    <s v="BDD8T"/>
    <s v="John"/>
    <s v="Kellner"/>
    <m/>
    <m/>
    <m/>
    <m/>
  </r>
  <r>
    <m/>
    <x v="0"/>
    <s v="Work Order"/>
    <x v="2"/>
    <s v="WO0000000147167"/>
    <s v="Need 1 stored proc moved to prd"/>
    <s v="Closed"/>
    <x v="52"/>
    <d v="2017-09-28T02:45:00"/>
    <s v="BDD8T"/>
    <s v="John"/>
    <s v="Kellner"/>
    <m/>
    <m/>
    <m/>
    <m/>
  </r>
  <r>
    <n v="32"/>
    <x v="3"/>
    <s v="Incident"/>
    <x v="1"/>
    <s v="INC000000133599"/>
    <s v="Report Request- patients seen by a provider w General PCP, Attending PCP and Insurance PCP"/>
    <s v="Pending"/>
    <x v="52"/>
    <d v="2018-02-07T09:56:00"/>
    <s v="gha4r"/>
    <s v="Michael"/>
    <s v="Ellwood"/>
    <s v="Epic Cadence"/>
    <s v="Epic Phase2 GoLive"/>
    <s v="Epic Cadence"/>
    <s v="Reporting"/>
  </r>
  <r>
    <m/>
    <x v="0"/>
    <s v="Incident"/>
    <x v="0"/>
    <s v="INC000000134146"/>
    <s v="FB 53443"/>
    <s v="Assigned"/>
    <x v="53"/>
    <d v="2018-01-05T13:38:00"/>
    <s v="cmk6t"/>
    <s v="Gina"/>
    <s v="Engel"/>
    <s v="Epic Reporting Workbench"/>
    <s v="Epic Phase2 GoLive"/>
    <s v="Epic Inpatient"/>
    <s v="Reporting"/>
  </r>
  <r>
    <m/>
    <x v="0"/>
    <s v="Incident"/>
    <x v="0"/>
    <s v="INC000000134653"/>
    <s v="Report Request- Report Scheduled vs Actual Block Utilization Last Quarter by Location, Block is not"/>
    <s v="Assigned"/>
    <x v="53"/>
    <d v="2017-10-13T08:19:00"/>
    <s v="rjr2k"/>
    <s v="Kristin"/>
    <s v="Brooks"/>
    <s v="Epic OpTime"/>
    <s v="Epic Phase2 GoLive"/>
    <s v="Epic OpTime"/>
    <s v="New Report Request"/>
  </r>
  <r>
    <m/>
    <x v="0"/>
    <s v="Incident"/>
    <x v="0"/>
    <s v="INC000000134656"/>
    <s v="Report Update- Report Block Release Last Month by Location, Block w/ Details is not working"/>
    <s v="In Progress"/>
    <x v="53"/>
    <d v="2017-12-23T08:35:00"/>
    <s v="rjr2k"/>
    <s v="Kristin"/>
    <s v="Brooks"/>
    <s v="Epic OpTime"/>
    <s v="Epic Phase2 GoLive"/>
    <s v="Epic OpTime"/>
    <s v="Report or dashboard not running"/>
  </r>
  <r>
    <m/>
    <x v="0"/>
    <s v="Incident"/>
    <x v="1"/>
    <s v="INC000000134409"/>
    <s v="Report Update- HH UOS Report"/>
    <s v="Closed"/>
    <x v="53"/>
    <d v="2017-10-20T02:00:00"/>
    <s v="jrk5g"/>
    <s v="Catherine"/>
    <s v="Harris"/>
    <s v="Epic Home Health"/>
    <s v="Epic Phase2 GoLive"/>
    <s v="Epic Home Health"/>
    <s v="Modify Report Request"/>
  </r>
  <r>
    <m/>
    <x v="0"/>
    <s v="Incident"/>
    <x v="1"/>
    <s v="INC000000134424"/>
    <s v="Report Request- Detailed Tx Reports needed"/>
    <s v="Closed"/>
    <x v="53"/>
    <d v="2017-10-05T02:29:00"/>
    <s v="jrk5g"/>
    <s v="Patrick"/>
    <s v="Hurley"/>
    <s v="Epic Resolute Hospital Billing"/>
    <s v="Epic Phase2 GoLive"/>
    <s v="Epic Resolute Hospital Billing"/>
    <s v="Reporting"/>
  </r>
  <r>
    <m/>
    <x v="0"/>
    <s v="Work Order"/>
    <x v="0"/>
    <s v="WO0000000147169"/>
    <s v="Report Request: Bone Marrow / Parathyroid TAT"/>
    <s v="Cancelled"/>
    <x v="53"/>
    <d v="2018-01-16T11:39:00"/>
    <s v="DET9R"/>
    <s v="Walter"/>
    <s v="Oliveira"/>
    <s v="Epic Beaker"/>
    <s v="Epic Phase2 GoLive"/>
    <s v="Epic Beaker"/>
    <s v="New Report Request"/>
  </r>
  <r>
    <m/>
    <x v="0"/>
    <s v="Work Order"/>
    <x v="2"/>
    <s v="WO0000000147173"/>
    <s v="Update ETL.uspSrc_GenMed_ODS_Dash_Src in production"/>
    <s v="Closed"/>
    <x v="53"/>
    <d v="2017-09-29T05:25:00"/>
    <s v="BDD8T"/>
    <s v="William"/>
    <s v="Clay"/>
    <m/>
    <m/>
    <m/>
    <m/>
  </r>
  <r>
    <m/>
    <x v="0"/>
    <s v="Work Order"/>
    <x v="2"/>
    <s v="WO0000000147175"/>
    <s v="Alter Grateful Patient tables and SSIS packages to include sk_Dim_Physcn"/>
    <s v="Closed"/>
    <x v="53"/>
    <d v="2017-09-29T05:25:00"/>
    <s v="BDD8T"/>
    <s v="Thomas"/>
    <s v="Burgan"/>
    <m/>
    <m/>
    <m/>
    <m/>
  </r>
  <r>
    <m/>
    <x v="0"/>
    <s v="Work Order"/>
    <x v="1"/>
    <s v="WO0000000147171"/>
    <s v="Report Request: Test Volume MTD YTD by resulting lab"/>
    <s v="Closed"/>
    <x v="53"/>
    <d v="2017-10-02T08:32:00"/>
    <s v="DET9R"/>
    <s v="Doris"/>
    <s v="Haverstick"/>
    <s v="Epic Beaker"/>
    <s v="Epic Phase2 GoLive"/>
    <s v="Epic Beaker"/>
    <s v="New Report Request"/>
  </r>
  <r>
    <m/>
    <x v="0"/>
    <s v="Incident"/>
    <x v="2"/>
    <s v="INC000000134729"/>
    <s v="Reporting General- DRG data is problematic for some patient accounts in the Data Warehouse."/>
    <s v="Closed"/>
    <x v="54"/>
    <d v="2017-10-08T04:41:00"/>
    <s v="tbh6s"/>
    <s v="Tom"/>
    <s v="Beck"/>
    <s v="Epic Resolute Hospital Billing"/>
    <s v="Epic Phase2 GoLive"/>
    <s v="Epic Resolute Hospital Billing"/>
    <s v="Reporting"/>
  </r>
  <r>
    <m/>
    <x v="0"/>
    <s v="Incident"/>
    <x v="1"/>
    <s v="INC000000134750"/>
    <s v="Report Security- Cathy Shifflett"/>
    <s v="Closed"/>
    <x v="54"/>
    <d v="2017-10-01T02:00:00"/>
    <s v="bjc7m"/>
    <s v="Cathy"/>
    <s v="Shifflett"/>
    <s v="Epic Reporting Workbench"/>
    <s v="Epic Phase2 GoLive"/>
    <s v="Epic Clarity"/>
    <s v="Reporting"/>
  </r>
  <r>
    <m/>
    <x v="0"/>
    <s v="Incident"/>
    <x v="1"/>
    <s v="INC000000135235"/>
    <s v="Report Request- Duplicate patients by user and departments"/>
    <s v="Closed"/>
    <x v="54"/>
    <d v="2017-10-07T04:14:00"/>
    <s v="bjc7m"/>
    <s v="Yash"/>
    <s v="Agrawal"/>
    <s v="Epic Identity"/>
    <s v="Epic Phase2 GoLive"/>
    <s v="Epic Health Information Management"/>
    <s v="Reporting"/>
  </r>
  <r>
    <m/>
    <x v="0"/>
    <s v="Work Order"/>
    <x v="2"/>
    <s v="WO0000000147182"/>
    <s v="Move inpatient HCAHPs tile changes to production"/>
    <s v="Closed"/>
    <x v="54"/>
    <d v="2017-09-30T03:10:00"/>
    <s v="BDD8T"/>
    <s v="Dayna"/>
    <s v="Monaghan"/>
    <m/>
    <m/>
    <m/>
    <m/>
  </r>
  <r>
    <m/>
    <x v="0"/>
    <s v="Work Order"/>
    <x v="2"/>
    <s v="WO0000000147187"/>
    <s v="Find source SQL for team safety in RL"/>
    <s v="Closed"/>
    <x v="54"/>
    <d v="2017-09-30T03:09:00"/>
    <s v="BDD8T"/>
    <s v="Marlene"/>
    <s v="Jones"/>
    <m/>
    <m/>
    <m/>
    <m/>
  </r>
  <r>
    <m/>
    <x v="0"/>
    <s v="Work Order"/>
    <x v="2"/>
    <s v="WO0000000147191"/>
    <s v="Migrate SPs 1-5 for CMGA and resubmit files"/>
    <s v="Closed"/>
    <x v="54"/>
    <d v="2017-10-04T04:35:00"/>
    <s v="jsc3h"/>
    <s v="Richard"/>
    <s v="Van Hook"/>
    <m/>
    <m/>
    <m/>
    <m/>
  </r>
  <r>
    <m/>
    <x v="0"/>
    <s v="Work Order"/>
    <x v="2"/>
    <s v="WO0000000147192"/>
    <s v="Add columns to vwPatient_SchedulingCadenceSrce view"/>
    <s v="Closed"/>
    <x v="54"/>
    <d v="2017-09-30T03:09:00"/>
    <s v="BDD8T"/>
    <s v="Gwendolyn"/>
    <s v="Repass"/>
    <m/>
    <m/>
    <m/>
    <m/>
  </r>
  <r>
    <m/>
    <x v="0"/>
    <s v="Work Order"/>
    <x v="1"/>
    <s v="WO0000000147260"/>
    <s v="WebI Universe Update - Populate Service Provider Fields"/>
    <s v="Closed"/>
    <x v="54"/>
    <d v="2017-10-21T04:47:00"/>
    <s v="RTV7Y"/>
    <s v="Keith"/>
    <s v="Sohr"/>
    <s v="Epic Resolute Professional Billing"/>
    <s v="Failure - Software"/>
    <s v="Epic Phase2 GoLive"/>
    <s v="Reporting Issue"/>
  </r>
  <r>
    <m/>
    <x v="0"/>
    <s v="Work Order"/>
    <x v="1"/>
    <s v="WO0000000147261"/>
    <s v="WebI Universe Update - Create Gamma Adjusted Bill Area Subdivision"/>
    <s v="Closed"/>
    <x v="54"/>
    <d v="2017-10-19T05:01:00"/>
    <s v="RTV7Y"/>
    <s v="Keith"/>
    <s v="Sohr"/>
    <s v="Epic Resolute Professional Billing"/>
    <s v="Failure - Software"/>
    <s v="Epic Phase2 GoLive"/>
    <s v="Reporting Issue"/>
  </r>
  <r>
    <m/>
    <x v="0"/>
    <s v="Incident"/>
    <x v="1"/>
    <s v="INC000000135296"/>
    <s v="Report Request- 5 Late cancellation rate &lt; 48 hours (SSRS)"/>
    <s v="Cancelled"/>
    <x v="55"/>
    <d v="2017-11-06T14:44:00"/>
    <s v="RTV7Y"/>
    <s v="Brian"/>
    <s v="Costello"/>
    <s v="Epic Cadence"/>
    <s v="Epic Phase2 GoLive"/>
    <s v="Epic Cadence"/>
    <s v="Reporting"/>
  </r>
  <r>
    <m/>
    <x v="0"/>
    <s v="Incident"/>
    <x v="1"/>
    <s v="INC000000135297"/>
    <s v="Report Request- 3 3rd next available appointment (SSRS)"/>
    <s v="Cancelled"/>
    <x v="55"/>
    <d v="2017-11-06T14:45:00"/>
    <s v="RTV7Y"/>
    <s v="Brian"/>
    <s v="Costello"/>
    <s v="Epic Cadence"/>
    <s v="Epic Phase2 GoLive"/>
    <s v="Epic Cadence"/>
    <s v="Reporting"/>
  </r>
  <r>
    <m/>
    <x v="0"/>
    <s v="Incident"/>
    <x v="1"/>
    <s v="INC000000135298"/>
    <s v="Report Request- 4 Cycle Time (SSRS)"/>
    <s v="Cancelled"/>
    <x v="55"/>
    <d v="2017-11-06T14:45:00"/>
    <s v="RTV7Y"/>
    <s v="Brian"/>
    <s v="Costello"/>
    <s v="Epic Cadence"/>
    <s v="Epic Phase2 GoLive"/>
    <s v="Epic Cadence"/>
    <s v="Reporting"/>
  </r>
  <r>
    <m/>
    <x v="0"/>
    <s v="Incident"/>
    <x v="1"/>
    <s v="INC000000135299"/>
    <s v="Report Request- 2 No Show Rate (SSRS)"/>
    <s v="Cancelled"/>
    <x v="55"/>
    <d v="2017-11-06T14:45:00"/>
    <s v="RTV7Y"/>
    <s v="Brian"/>
    <s v="Costello"/>
    <s v="Epic Cadence"/>
    <s v="Epic Phase2 GoLive"/>
    <s v="Epic Cadence"/>
    <s v="Reporting"/>
  </r>
  <r>
    <m/>
    <x v="0"/>
    <s v="Incident"/>
    <x v="1"/>
    <s v="INC000000135351"/>
    <s v="Reporting &amp; Dashboards"/>
    <s v="Cancelled"/>
    <x v="55"/>
    <d v="2017-09-27T12:05:00"/>
    <m/>
    <s v="Scott"/>
    <s v="Harlow"/>
    <s v="Epic Reporting Workbench"/>
    <s v="Failure - Software"/>
    <s v="Epic"/>
    <s v="Reporting"/>
  </r>
  <r>
    <m/>
    <x v="0"/>
    <s v="Incident"/>
    <x v="1"/>
    <s v="INC000000135353"/>
    <s v="2Epic Submission"/>
    <s v="Cancelled"/>
    <x v="55"/>
    <d v="2017-09-27T12:05:00"/>
    <m/>
    <s v="Scott"/>
    <s v="Harlow"/>
    <s v="Epic Reporting Workbench"/>
    <s v="Failure - Software"/>
    <s v="Epic"/>
    <s v="Reporting"/>
  </r>
  <r>
    <m/>
    <x v="0"/>
    <s v="Incident"/>
    <x v="1"/>
    <s v="INC000000135354"/>
    <s v="2 EpicReporting &amp; Dashboards"/>
    <s v="Cancelled"/>
    <x v="55"/>
    <d v="2017-09-27T12:05:00"/>
    <m/>
    <s v="Scott"/>
    <s v="Harlow"/>
    <s v="Epic Reporting Workbench"/>
    <s v="Failure - Software"/>
    <s v="Epic"/>
    <s v="Reporting"/>
  </r>
  <r>
    <m/>
    <x v="0"/>
    <s v="Incident"/>
    <x v="1"/>
    <s v="INC000000135356"/>
    <s v="2 Epic Reporting &amp; Dashboards"/>
    <s v="Cancelled"/>
    <x v="55"/>
    <d v="2017-09-27T12:05:00"/>
    <s v="bjc7m"/>
    <s v="Scott"/>
    <s v="Harlow"/>
    <s v="Epic Reporting Workbench"/>
    <s v="Failure - Software"/>
    <s v="Epic"/>
    <s v="Reporting"/>
  </r>
  <r>
    <m/>
    <x v="0"/>
    <s v="Incident"/>
    <x v="1"/>
    <s v="INC000000135401"/>
    <s v="Report Request- 6 Expected volume (based on scheduling template) (SSRS)"/>
    <s v="Cancelled"/>
    <x v="55"/>
    <d v="2017-11-06T14:45:00"/>
    <s v="RTV7Y"/>
    <s v="Brian"/>
    <s v="Costello"/>
    <s v="Epic Cadence"/>
    <s v="Epic Phase2 GoLive"/>
    <s v="Epic Cadence"/>
    <s v="Reporting"/>
  </r>
  <r>
    <m/>
    <x v="0"/>
    <s v="Incident"/>
    <x v="1"/>
    <s v="INC000000135505"/>
    <s v="Report Update- Add Svc Date column"/>
    <s v="Closed"/>
    <x v="55"/>
    <d v="2017-10-05T02:29:00"/>
    <s v="bjc7m"/>
    <s v="Brian"/>
    <s v="Costello"/>
    <s v="Epic Resolute Professional Billing"/>
    <s v="Epic Phase2 GoLive"/>
    <s v="Epic Resolute Hospital Billing"/>
    <s v="Reporting"/>
  </r>
  <r>
    <m/>
    <x v="0"/>
    <s v="Incident"/>
    <x v="1"/>
    <s v="INC000000135507"/>
    <s v="Report Request-Infusion Report - HARs with encounters in Infusion Depts with no Infusion CPT charge"/>
    <s v="Closed"/>
    <x v="55"/>
    <d v="2017-10-04T04:33:00"/>
    <s v="bjc7m"/>
    <s v="Brian"/>
    <s v="Costello"/>
    <m/>
    <s v="Epic Phase2 GoLive"/>
    <s v="Epic Resolute Hospital Billing"/>
    <s v="Reporting"/>
  </r>
  <r>
    <m/>
    <x v="0"/>
    <s v="Incident"/>
    <x v="1"/>
    <s v="INC000000135630"/>
    <s v="Report Update- ECCC Second Visit Report criteria"/>
    <s v="Closed"/>
    <x v="55"/>
    <d v="2017-10-04T04:33:00"/>
    <s v="bjc7m"/>
    <s v="Gina"/>
    <s v="Hansen"/>
    <m/>
    <s v="Epic Phase2 GoLive"/>
    <s v="Epic Cadence"/>
    <s v="Reporting"/>
  </r>
  <r>
    <m/>
    <x v="0"/>
    <s v="Incident"/>
    <x v="1"/>
    <s v="INC000000135722"/>
    <s v="Report Request: List of  patient name and address for UVWC Urology"/>
    <s v="Closed"/>
    <x v="55"/>
    <d v="2017-10-04T04:33:00"/>
    <s v="gha4r"/>
    <s v="Lisa"/>
    <s v="Brown"/>
    <s v="Epic Reporting Workbench"/>
    <s v="Failure - Software"/>
    <s v="Epic"/>
    <s v="Reporting"/>
  </r>
  <r>
    <m/>
    <x v="0"/>
    <s v="Work Order"/>
    <x v="2"/>
    <s v="WO0000000147265"/>
    <s v="PB Cube Update - Add SER Financial Dimension (a SER Report Grouper)"/>
    <s v="Closed"/>
    <x v="55"/>
    <d v="2017-10-04T04:35:00"/>
    <s v="tbh6s"/>
    <s v="Paula"/>
    <s v="Whitmer"/>
    <m/>
    <s v="Epic Phase2 GoLive"/>
    <s v="Epic Resolute Professional Billing"/>
    <s v="Reporting"/>
  </r>
  <r>
    <m/>
    <x v="0"/>
    <s v="Work Order"/>
    <x v="2"/>
    <s v="WO0000000147301"/>
    <s v="Create new vaccine audit stored proc"/>
    <s v="Closed"/>
    <x v="55"/>
    <d v="2017-10-01T05:34:00"/>
    <s v="BDD8T"/>
    <s v="Dayna"/>
    <s v="Monaghan"/>
    <m/>
    <m/>
    <m/>
    <m/>
  </r>
  <r>
    <m/>
    <x v="0"/>
    <s v="Incident"/>
    <x v="0"/>
    <s v="INC000000136058"/>
    <s v="FB 53844"/>
    <s v="Assigned"/>
    <x v="56"/>
    <d v="2018-01-05T14:06:00"/>
    <s v="cmk6t"/>
    <s v="April"/>
    <s v="Howell"/>
    <s v="Epic Grand Central"/>
    <s v="Failure - Software"/>
    <s v="Epic"/>
    <s v="Reporting"/>
  </r>
  <r>
    <m/>
    <x v="0"/>
    <s v="Incident"/>
    <x v="2"/>
    <s v="INC000000136405"/>
    <s v="2 Epic Reporting &amp; Dashboards"/>
    <s v="Closed"/>
    <x v="56"/>
    <d v="2017-11-01T00:00:00"/>
    <s v="dmo3c"/>
    <s v="Jacqueline"/>
    <s v="Martin"/>
    <s v="Epic Reporting Workbench"/>
    <s v="Failure - Software"/>
    <s v="Epic"/>
    <s v="Reporting"/>
  </r>
  <r>
    <m/>
    <x v="0"/>
    <s v="Incident"/>
    <x v="1"/>
    <s v="INC000000136410"/>
    <s v="Extract Update- Interpreters"/>
    <s v="Closed"/>
    <x v="56"/>
    <d v="2017-10-25T03:55:00"/>
    <s v="jrk5g"/>
    <s v="David"/>
    <s v="White"/>
    <s v="Epic Cadence"/>
    <s v="Failure - Software"/>
    <s v="Epic"/>
    <s v="Reporting"/>
  </r>
  <r>
    <m/>
    <x v="0"/>
    <s v="Work Order"/>
    <x v="2"/>
    <s v="WO0000000147273"/>
    <s v="Need SSRS report moved to PRD"/>
    <s v="Closed"/>
    <x v="56"/>
    <d v="2017-10-04T04:35:00"/>
    <s v="BDD8T"/>
    <s v="John"/>
    <s v="Kellner"/>
    <m/>
    <m/>
    <m/>
    <m/>
  </r>
  <r>
    <m/>
    <x v="0"/>
    <s v="Work Order"/>
    <x v="2"/>
    <s v="WO0000000147304"/>
    <s v="SSRS Deploy: Cadence Report"/>
    <s v="Closed"/>
    <x v="56"/>
    <d v="2017-10-04T04:35:00"/>
    <s v="BDD8T"/>
    <s v="David"/>
    <s v="Taylor"/>
    <m/>
    <m/>
    <m/>
    <m/>
  </r>
  <r>
    <m/>
    <x v="0"/>
    <s v="Work Order"/>
    <x v="2"/>
    <s v="WO0000000147306"/>
    <s v="update PRD stored procs"/>
    <s v="Closed"/>
    <x v="56"/>
    <d v="2017-10-04T04:35:00"/>
    <s v="BDD8T"/>
    <s v="Susan"/>
    <s v="Grondin"/>
    <m/>
    <m/>
    <m/>
    <m/>
  </r>
  <r>
    <m/>
    <x v="0"/>
    <s v="Work Order"/>
    <x v="2"/>
    <s v="WO0000000147309"/>
    <s v="Request - Data Science Vitals data into the DW"/>
    <s v="Assigned"/>
    <x v="56"/>
    <d v="2017-09-27T12:03:00"/>
    <s v="crv2r"/>
    <s v="Sean"/>
    <s v="Mullane"/>
    <m/>
    <m/>
    <m/>
    <m/>
  </r>
  <r>
    <m/>
    <x v="0"/>
    <s v="Work Order"/>
    <x v="2"/>
    <s v="WO0000000147313"/>
    <s v="Create Grateful Patient Program view"/>
    <s v="Closed"/>
    <x v="56"/>
    <d v="2017-10-04T04:35:00"/>
    <s v="BDD8T"/>
    <s v="Thomas"/>
    <s v="Burgan"/>
    <m/>
    <m/>
    <m/>
    <m/>
  </r>
  <r>
    <m/>
    <x v="0"/>
    <s v="Work Order"/>
    <x v="2"/>
    <s v="WO0000000147314"/>
    <s v="Epic Cube Modification Request"/>
    <s v="Closed"/>
    <x v="56"/>
    <d v="2017-10-08T04:42:00"/>
    <s v="tbh6s"/>
    <s v="Jacqueline"/>
    <s v="Martin"/>
    <m/>
    <s v="Request - Assistance"/>
    <m/>
    <m/>
  </r>
  <r>
    <m/>
    <x v="0"/>
    <s v="Work Order"/>
    <x v="2"/>
    <s v="WO0000000147318"/>
    <s v="Grant proc edit rights on test server db"/>
    <s v="Closed"/>
    <x v="56"/>
    <d v="2017-10-04T04:35:00"/>
    <s v="BDD8T"/>
    <s v="Christopher"/>
    <s v="Mitchell"/>
    <m/>
    <m/>
    <m/>
    <m/>
  </r>
  <r>
    <m/>
    <x v="0"/>
    <s v="Work Order"/>
    <x v="1"/>
    <s v="WO0000000147311"/>
    <s v="Report Request: report  showing all canceled test with comments from the comm log"/>
    <s v="Closed"/>
    <x v="56"/>
    <d v="2017-10-02T15:52:00"/>
    <s v="DET9R"/>
    <s v="Minor"/>
    <s v="Monge"/>
    <s v="Epic Beaker"/>
    <s v="Change - Software"/>
    <s v="Epic"/>
    <s v="Application"/>
  </r>
  <r>
    <m/>
    <x v="0"/>
    <s v="Incident"/>
    <x v="1"/>
    <s v="INC000000136932"/>
    <s v="Reporting General- Need a way to identify patients who want to Opt out of Surveys"/>
    <s v="Closed"/>
    <x v="57"/>
    <d v="2017-12-15T05:48:00"/>
    <s v="gha4r"/>
    <s v="Catherine"/>
    <s v="Harris"/>
    <s v="Epic Cadence"/>
    <s v="Failure - Software"/>
    <s v="Epic"/>
    <s v="Not Working / Other"/>
  </r>
  <r>
    <m/>
    <x v="0"/>
    <s v="Incident"/>
    <x v="1"/>
    <s v="INC000000136943"/>
    <s v="Report Request- Home Health All Contacts Report"/>
    <s v="Closed"/>
    <x v="57"/>
    <d v="2017-10-11T04:14:00"/>
    <s v="jrk5g"/>
    <s v="Catherine"/>
    <s v="Harris"/>
    <s v="Epic Home Health"/>
    <s v="Failure - Software"/>
    <s v="Epic"/>
    <s v="Not Working / Other"/>
  </r>
  <r>
    <m/>
    <x v="0"/>
    <s v="Work Order"/>
    <x v="0"/>
    <s v="WO0000000147281"/>
    <s v="iQueue Daily Data Feed"/>
    <s v="Closed"/>
    <x v="57"/>
    <d v="2017-11-26T04:26:00"/>
    <s v="tmb4f"/>
    <s v="Melissa"/>
    <s v="Grossman"/>
    <s v="Epic Cadence"/>
    <s v="Failure - Software"/>
    <s v="Epic Phase2 GoLive"/>
    <s v="Reporting Issue"/>
  </r>
  <r>
    <m/>
    <x v="0"/>
    <s v="Work Order"/>
    <x v="2"/>
    <s v="WO0000000147278"/>
    <s v="Need 1 stored proc moved to prd"/>
    <s v="Closed"/>
    <x v="57"/>
    <d v="2017-10-05T02:45:00"/>
    <s v="jsc3h"/>
    <s v="John"/>
    <s v="Kellner"/>
    <m/>
    <m/>
    <m/>
    <m/>
  </r>
  <r>
    <m/>
    <x v="0"/>
    <s v="Work Order"/>
    <x v="2"/>
    <s v="WO0000000147283"/>
    <s v="Alter proc usp_Staging_HSDO_UVa_Pt_Encounters"/>
    <s v="Closed"/>
    <x v="57"/>
    <d v="2017-10-05T02:45:00"/>
    <s v="BDD8T"/>
    <s v="Thomas"/>
    <s v="Burgan"/>
    <m/>
    <m/>
    <m/>
    <m/>
  </r>
  <r>
    <m/>
    <x v="0"/>
    <s v="Work Order"/>
    <x v="2"/>
    <s v="WO0000000147285"/>
    <s v="Update ods_genmed_dash_Src stored proc"/>
    <s v="Closed"/>
    <x v="57"/>
    <d v="2017-10-05T02:45:00"/>
    <s v="BDD8T"/>
    <s v="William"/>
    <s v="Clay"/>
    <m/>
    <m/>
    <m/>
    <m/>
  </r>
  <r>
    <m/>
    <x v="0"/>
    <s v="Work Order"/>
    <x v="2"/>
    <s v="WO0000000147287"/>
    <s v="SSRS Deploy: Lab_AP_Case_History_Working_Draft_MRN_sub.rdl"/>
    <s v="Closed"/>
    <x v="57"/>
    <d v="2017-10-05T02:45:00"/>
    <s v="BDD8T"/>
    <s v="David"/>
    <s v="Taylor"/>
    <m/>
    <m/>
    <m/>
    <m/>
  </r>
  <r>
    <m/>
    <x v="0"/>
    <s v="Work Order"/>
    <x v="2"/>
    <s v="WO0000000147323"/>
    <s v="Change Schedule on Load_UPG_Open_Encounters"/>
    <s v="Closed"/>
    <x v="57"/>
    <d v="2017-10-05T02:45:00"/>
    <s v="BDD8T"/>
    <s v="Adefolarin"/>
    <s v="Oyebanjo"/>
    <m/>
    <m/>
    <m/>
    <m/>
  </r>
  <r>
    <m/>
    <x v="0"/>
    <s v="Incident"/>
    <x v="2"/>
    <s v="INC000000137652"/>
    <s v="Acustream Resubmission - Fix delimiter from comma to pipe"/>
    <s v="Closed"/>
    <x v="58"/>
    <d v="2017-09-27T12:05:00"/>
    <s v="jsc3h"/>
    <s v="Susan"/>
    <s v="Grondin"/>
    <m/>
    <s v="Failure - Software"/>
    <s v="Epic"/>
    <s v="Extracts"/>
  </r>
  <r>
    <m/>
    <x v="0"/>
    <s v="Incident"/>
    <x v="1"/>
    <s v="INC000000137379"/>
    <s v="New Report Request: for a list of user IDs for pods/hubs"/>
    <s v="Closed"/>
    <x v="58"/>
    <d v="2017-10-06T04:21:00"/>
    <s v="gha4r"/>
    <s v="Christopher"/>
    <s v="Berry"/>
    <m/>
    <s v="Request - Assistance"/>
    <s v="Epic Phase2 GoLive"/>
    <s v="Question"/>
  </r>
  <r>
    <m/>
    <x v="0"/>
    <s v="Incident"/>
    <x v="1"/>
    <s v="INC000000137525"/>
    <s v="Reporting Security- access to Cubes_x000a_Reporting Security training and access"/>
    <s v="Closed"/>
    <x v="58"/>
    <d v="2017-10-11T04:14:00"/>
    <s v="bjc7m"/>
    <s v="Elfrida"/>
    <s v="Tandar"/>
    <s v="Epic Clarity"/>
    <s v="Request - Assistance"/>
    <s v="Epic"/>
    <s v="Question"/>
  </r>
  <r>
    <n v="8"/>
    <x v="1"/>
    <s v="Incident"/>
    <x v="1"/>
    <s v="INC000000137684"/>
    <s v="5 - Report modification- TCH Stat Reort"/>
    <s v="In Progress"/>
    <x v="58"/>
    <d v="2018-02-07T09:56:00"/>
    <s v="gha4r"/>
    <s v="Gnanasriya"/>
    <s v="Amarasinghe"/>
    <s v="Epic Grand Central"/>
    <s v="Request - Assistance"/>
    <s v="Epic"/>
    <s v="Question"/>
  </r>
  <r>
    <m/>
    <x v="0"/>
    <s v="Work Order"/>
    <x v="2"/>
    <s v="WO0000000147297"/>
    <s v="Update Grateful Patient SSIS package"/>
    <s v="Closed"/>
    <x v="58"/>
    <d v="2017-10-06T04:21:00"/>
    <s v="BDD8T"/>
    <s v="Thomas"/>
    <s v="Burgan"/>
    <m/>
    <m/>
    <m/>
    <m/>
  </r>
  <r>
    <m/>
    <x v="0"/>
    <s v="Work Order"/>
    <x v="2"/>
    <s v="WO0000000147299"/>
    <s v="Move Stored Proc and SSRS from TST to PRD"/>
    <s v="Closed"/>
    <x v="58"/>
    <d v="2017-10-08T04:42:00"/>
    <s v="BDD8T"/>
    <s v="Susan"/>
    <s v="Grondin"/>
    <m/>
    <m/>
    <m/>
    <m/>
  </r>
  <r>
    <m/>
    <x v="0"/>
    <s v="Work Order"/>
    <x v="2"/>
    <s v="WO0000000147401"/>
    <s v="Create influenza audit metric table load process"/>
    <s v="Closed"/>
    <x v="58"/>
    <d v="2017-10-06T04:21:00"/>
    <s v="BDD8T"/>
    <s v="Dayna"/>
    <s v="Monaghan"/>
    <m/>
    <m/>
    <m/>
    <m/>
  </r>
  <r>
    <m/>
    <x v="0"/>
    <s v="Work Order"/>
    <x v="2"/>
    <s v="WO0000000147403"/>
    <s v="Need 3 SSRS reports deployed to PRD."/>
    <s v="Closed"/>
    <x v="58"/>
    <d v="2017-10-06T04:21:00"/>
    <s v="BDD8T"/>
    <s v="John"/>
    <s v="Kellner"/>
    <m/>
    <m/>
    <m/>
    <m/>
  </r>
  <r>
    <m/>
    <x v="0"/>
    <s v="Work Order"/>
    <x v="2"/>
    <s v="WO0000000147404"/>
    <s v="Update and rerun Balanced Scorecard Readmissions proc/ssis/tabcmd"/>
    <s v="Closed"/>
    <x v="58"/>
    <d v="2017-10-06T04:21:00"/>
    <s v="BDD8T"/>
    <s v="Thomas"/>
    <s v="Burgan"/>
    <m/>
    <m/>
    <m/>
    <m/>
  </r>
  <r>
    <m/>
    <x v="0"/>
    <s v="Work Order"/>
    <x v="2"/>
    <s v="WO0000000147408"/>
    <s v="Need 1 SSRS Report Deployed in PRD"/>
    <s v="Closed"/>
    <x v="58"/>
    <d v="2017-10-07T04:16:00"/>
    <s v="BDD8T"/>
    <s v="John"/>
    <s v="Kellner"/>
    <m/>
    <m/>
    <m/>
    <m/>
  </r>
  <r>
    <m/>
    <x v="0"/>
    <s v="Work Order"/>
    <x v="2"/>
    <s v="WO0000000147410"/>
    <s v="Deploy Influenza Vaccine Audit Report"/>
    <s v="Closed"/>
    <x v="58"/>
    <d v="2017-10-06T04:21:00"/>
    <s v="BDD8T"/>
    <s v="Dayna"/>
    <s v="Monaghan"/>
    <m/>
    <m/>
    <m/>
    <m/>
  </r>
  <r>
    <m/>
    <x v="0"/>
    <s v="Incident"/>
    <x v="0"/>
    <s v="INC000000137575"/>
    <s v="Report Request- all biologic medications"/>
    <s v="Closed"/>
    <x v="59"/>
    <d v="2017-12-01T17:59:00"/>
    <s v="cmk6t"/>
    <s v="Kyle"/>
    <s v="Robb"/>
    <s v="Epic Willow Ambulatory"/>
    <s v="Failure - Software"/>
    <s v="Epic"/>
    <s v="Reporting"/>
  </r>
  <r>
    <m/>
    <x v="0"/>
    <s v="Incident"/>
    <x v="0"/>
    <s v="INC000000138206"/>
    <s v="user created an My influzenza report under the my dashboards and says now 8tempary and pemu are now"/>
    <s v="Closed"/>
    <x v="59"/>
    <d v="2017-09-27T12:05:00"/>
    <s v="dm2nb"/>
    <s v="Susan"/>
    <s v="Steck"/>
    <m/>
    <s v="Request - Assistance"/>
    <s v="Epic"/>
    <s v="Question"/>
  </r>
  <r>
    <m/>
    <x v="0"/>
    <s v="Incident"/>
    <x v="2"/>
    <s v="INC000000138103"/>
    <s v="Acustream Fix extract delimiter and resend"/>
    <s v="Closed"/>
    <x v="59"/>
    <d v="2017-09-27T12:05:00"/>
    <s v="jsc3h"/>
    <s v="Susan"/>
    <s v="Grondin"/>
    <m/>
    <s v="Failure - Software"/>
    <s v="Epic"/>
    <s v="Extracts"/>
  </r>
  <r>
    <m/>
    <x v="0"/>
    <s v="Incident"/>
    <x v="1"/>
    <s v="INC000000137594"/>
    <s v="Report Request-  We are requesting a scheduling report for all UVA Pods."/>
    <s v="Cancelled"/>
    <x v="59"/>
    <d v="2017-10-02T16:34:00"/>
    <s v="RTV7Y"/>
    <s v="Grace"/>
    <s v="Bernier"/>
    <s v="Epic Cadence"/>
    <s v="Failure - Software"/>
    <s v="Epic"/>
    <s v="Reporting"/>
  </r>
  <r>
    <m/>
    <x v="0"/>
    <s v="Incident"/>
    <x v="1"/>
    <s v="INC000000137929"/>
    <s v="Report Request: Outpatient surgery cases for Department 'UVHE OR' for Press Ganey"/>
    <s v="Closed"/>
    <x v="59"/>
    <d v="2017-10-21T02:00:00"/>
    <s v="gha4r"/>
    <s v="Margaret"/>
    <s v="Broadhurst"/>
    <s v="Epic Cadence"/>
    <s v="Request - Assistance"/>
    <s v="Epic"/>
    <s v="Question"/>
  </r>
  <r>
    <m/>
    <x v="0"/>
    <s v="Incident"/>
    <x v="1"/>
    <s v="INC000000138131"/>
    <s v="Report Request- Days to RAP Payment"/>
    <s v="Closed"/>
    <x v="59"/>
    <d v="2017-11-01T02:00:00"/>
    <s v="syg2d"/>
    <s v="Tobi"/>
    <s v="Holloway"/>
    <s v="Epic Home Health"/>
    <s v="Failure - Software"/>
    <s v="Epic"/>
    <s v="Reporting"/>
  </r>
  <r>
    <m/>
    <x v="0"/>
    <s v="Incident"/>
    <x v="1"/>
    <s v="INC000000138231"/>
    <s v="Report Update- troubleshoot: multiple doctor names in Inpatient Comment Raw data file"/>
    <s v="Closed"/>
    <x v="59"/>
    <d v="2017-10-18T04:23:00"/>
    <s v="gha4r"/>
    <s v="Andrea"/>
    <s v="Burton"/>
    <s v="Epic Inpatient"/>
    <s v="Request - Assistance"/>
    <s v="Epic"/>
    <s v="Question"/>
  </r>
  <r>
    <m/>
    <x v="0"/>
    <s v="Work Order"/>
    <x v="0"/>
    <s v="WO0000000147418"/>
    <s v="Report Request- Home Health used to get a Crystal Report from Sunquest with their critical values."/>
    <s v="In Progress"/>
    <x v="59"/>
    <d v="2017-10-11T11:25:00"/>
    <s v="DET9R"/>
    <s v="Kimberly"/>
    <s v="Custer"/>
    <s v="Epic Home Health"/>
    <m/>
    <m/>
    <m/>
  </r>
  <r>
    <m/>
    <x v="0"/>
    <s v="Work Order"/>
    <x v="2"/>
    <s v="WO0000000147421"/>
    <s v="Update Big 6 Transplant Data mart source proc"/>
    <s v="Closed"/>
    <x v="59"/>
    <d v="2017-10-07T04:16:00"/>
    <s v="BDD8T"/>
    <s v="Adefolarin"/>
    <s v="Oyebanjo"/>
    <m/>
    <m/>
    <m/>
    <m/>
  </r>
  <r>
    <m/>
    <x v="0"/>
    <s v="Work Order"/>
    <x v="2"/>
    <s v="WO0000000147424"/>
    <s v="Add Dtl_Chrg_map to vwDim_AccountClass"/>
    <s v="Closed"/>
    <x v="59"/>
    <d v="2017-10-07T04:16:00"/>
    <s v="BDD8T"/>
    <s v="Dayna"/>
    <s v="Monaghan"/>
    <m/>
    <m/>
    <m/>
    <m/>
  </r>
  <r>
    <m/>
    <x v="0"/>
    <s v="Work Order"/>
    <x v="2"/>
    <s v="WO0000000147426"/>
    <s v="Need reason for admission in DW post Phase 2"/>
    <s v="Closed"/>
    <x v="59"/>
    <d v="2017-10-04T10:54:00"/>
    <s v="jsc3h"/>
    <s v="Michael"/>
    <s v="Heinze"/>
    <m/>
    <m/>
    <m/>
    <m/>
  </r>
  <r>
    <m/>
    <x v="0"/>
    <s v="Work Order"/>
    <x v="1"/>
    <s v="WO0000000147412"/>
    <s v="Need audit of transaction with GL detail."/>
    <s v="Closed"/>
    <x v="59"/>
    <d v="2017-10-07T04:16:00"/>
    <s v="jrk5g"/>
    <s v="Patrick"/>
    <s v="Hurley"/>
    <m/>
    <m/>
    <m/>
    <m/>
  </r>
  <r>
    <m/>
    <x v="0"/>
    <s v="Work Order"/>
    <x v="1"/>
    <s v="WO0000000148648"/>
    <s v="WebI Universe Update - Modify to include TDL ID."/>
    <s v="Closed"/>
    <x v="59"/>
    <d v="2017-10-18T04:24:00"/>
    <s v="RTV7Y"/>
    <s v="Christopher"/>
    <s v="Carlson"/>
    <s v="Epic Resolute Professional Billing"/>
    <s v="Failure - Software"/>
    <s v="Epic Phase2 GoLive"/>
    <s v="Reporting Issue"/>
  </r>
  <r>
    <m/>
    <x v="0"/>
    <s v="Incident"/>
    <x v="0"/>
    <s v="INC000000138639"/>
    <s v="FB 53385"/>
    <s v="Assigned"/>
    <x v="60"/>
    <d v="2018-01-05T14:07:00"/>
    <s v="cmk6t"/>
    <s v="Esther"/>
    <s v="Thatcher"/>
    <s v="Epic Inpatient"/>
    <s v="Failure - Software"/>
    <s v="Epic"/>
    <s v="Reporting"/>
  </r>
  <r>
    <m/>
    <x v="0"/>
    <s v="Incident"/>
    <x v="1"/>
    <s v="INC000000138617"/>
    <s v="3 - Report Request-  need data beginning July 1, 2016 through June 30, 2016 from A2K3"/>
    <s v="Closed"/>
    <x v="60"/>
    <d v="2018-02-09T02:01:00"/>
    <s v="tmb4f"/>
    <s v="Constance"/>
    <s v="Critzer"/>
    <s v="Epic Cadence"/>
    <s v="Failure - Software"/>
    <s v="Epic"/>
    <s v="Reporting"/>
  </r>
  <r>
    <m/>
    <x v="0"/>
    <s v="Incident"/>
    <x v="1"/>
    <s v="INC000000138899"/>
    <s v="Report Request- list of users who have a cash drawer but aren’t collecting any money."/>
    <s v="Closed"/>
    <x v="60"/>
    <d v="2017-10-06T09:08:00"/>
    <s v="syg2d"/>
    <s v="Yash"/>
    <s v="Agrawal"/>
    <s v="Epic Resolute Hospital Billing"/>
    <s v="Failure - Software"/>
    <s v="Epic"/>
    <s v="Reporting"/>
  </r>
  <r>
    <m/>
    <x v="0"/>
    <s v="Incident"/>
    <x v="1"/>
    <s v="INC000000139028"/>
    <s v="Report Request- HH Mileage Audit Detail"/>
    <s v="Closed"/>
    <x v="60"/>
    <d v="2017-10-18T04:23:00"/>
    <s v="jrk5g"/>
    <s v="Catherine"/>
    <s v="Harris"/>
    <s v="Epic Home Health"/>
    <s v="Failure - Software"/>
    <s v="Epic"/>
    <s v="Not Working / Other"/>
  </r>
  <r>
    <m/>
    <x v="0"/>
    <s v="Incident"/>
    <x v="1"/>
    <s v="INC000000139032"/>
    <s v="Report Request- Kant Lin patients scheduled"/>
    <s v="Closed"/>
    <x v="60"/>
    <d v="2017-10-08T04:42:00"/>
    <s v="bjc7m"/>
    <s v="Leisa"/>
    <s v="Gonnella"/>
    <s v="Epic Reporting Workbench"/>
    <s v="Failure - Software"/>
    <s v="Epic"/>
    <s v="Reporting"/>
  </r>
  <r>
    <m/>
    <x v="0"/>
    <s v="Incident"/>
    <x v="1"/>
    <s v="INC000000139035"/>
    <s v="Access to the Plastic Surgery Case Schedule UVA repor"/>
    <s v="Closed"/>
    <x v="60"/>
    <d v="2017-10-08T04:42:00"/>
    <s v="bjc7m"/>
    <s v="Leisa"/>
    <s v="Gonnella"/>
    <s v="Epic OpTime"/>
    <s v="Failure - Software"/>
    <s v="Epic"/>
    <s v="Reporting"/>
  </r>
  <r>
    <m/>
    <x v="0"/>
    <s v="Work Order"/>
    <x v="0"/>
    <s v="WO0000000148701"/>
    <s v="Treatment Summaries Due"/>
    <s v="Closed"/>
    <x v="60"/>
    <d v="2018-01-24T06:06:00"/>
    <s v="cmk6t"/>
    <s v="Tracey"/>
    <s v="Gosse"/>
    <s v="Business Intelligence"/>
    <m/>
    <m/>
    <m/>
  </r>
  <r>
    <m/>
    <x v="0"/>
    <s v="Work Order"/>
    <x v="2"/>
    <s v="WO0000000148702"/>
    <s v="Alter Balanced Scorecard and BeSafe Readmits procs, tables and tiles"/>
    <s v="Closed"/>
    <x v="60"/>
    <d v="2017-10-08T04:42:00"/>
    <s v="BDD8T"/>
    <s v="Thomas"/>
    <s v="Burgan"/>
    <m/>
    <m/>
    <m/>
    <m/>
  </r>
  <r>
    <m/>
    <x v="0"/>
    <s v="Work Order"/>
    <x v="2"/>
    <s v="WO0000000148707"/>
    <s v="Fix confusing event dates on CLABSI Metric Tile Details"/>
    <s v="Closed"/>
    <x v="60"/>
    <d v="2017-10-08T04:42:00"/>
    <s v="BDD8T"/>
    <s v="Stacy"/>
    <s v="Crowell"/>
    <m/>
    <m/>
    <m/>
    <m/>
  </r>
  <r>
    <m/>
    <x v="0"/>
    <s v="Work Order"/>
    <x v="2"/>
    <s v="WO0000000148708"/>
    <s v="Research Big6 Transplant Datamart SSIS package failure"/>
    <s v="Closed"/>
    <x v="60"/>
    <d v="2017-10-11T04:16:00"/>
    <s v="BDD8T"/>
    <s v="Adefolarin"/>
    <s v="Oyebanjo"/>
    <m/>
    <m/>
    <m/>
    <m/>
  </r>
  <r>
    <m/>
    <x v="0"/>
    <s v="Incident"/>
    <x v="0"/>
    <s v="INC000000139636"/>
    <s v="Inpatient Clinical"/>
    <s v="Assigned"/>
    <x v="61"/>
    <d v="2017-09-27T12:04:00"/>
    <s v="cmk6t"/>
    <s v="Kate"/>
    <s v="Willcutts"/>
    <s v="Epic Inpatient"/>
    <s v="Request - Assistance"/>
    <s v="Epic"/>
    <s v="Question"/>
  </r>
  <r>
    <m/>
    <x v="0"/>
    <s v="Incident"/>
    <x v="1"/>
    <s v="INC000000139746"/>
    <s v="Report Request- Copay Collection report"/>
    <s v="Closed"/>
    <x v="61"/>
    <d v="2017-10-14T02:00:00"/>
    <s v="bjc7m"/>
    <s v="Barbara"/>
    <s v="Petitt"/>
    <s v="Epic Prelude"/>
    <s v="Failure - Software"/>
    <s v="Epic"/>
    <s v="Reporting"/>
  </r>
  <r>
    <m/>
    <x v="0"/>
    <s v="Work Order"/>
    <x v="2"/>
    <s v="WO0000000148725"/>
    <s v="Please move stored procedure  from TST to PRD"/>
    <s v="Closed"/>
    <x v="61"/>
    <d v="2017-10-11T04:16:00"/>
    <s v="BDD8T"/>
    <s v="Susan"/>
    <s v="Grondin"/>
    <m/>
    <m/>
    <m/>
    <m/>
  </r>
  <r>
    <m/>
    <x v="0"/>
    <s v="Work Order"/>
    <x v="2"/>
    <s v="WO0000000148727"/>
    <s v="Need 1 SSRS report deployed to PRD"/>
    <s v="Closed"/>
    <x v="61"/>
    <d v="2017-10-11T04:16:00"/>
    <s v="BDD8T"/>
    <s v="John"/>
    <s v="Kellner"/>
    <m/>
    <m/>
    <m/>
    <m/>
  </r>
  <r>
    <m/>
    <x v="0"/>
    <s v="Work Order"/>
    <x v="2"/>
    <s v="WO0000000148730"/>
    <s v="Need 1 SSRS report moved to PRD for HB"/>
    <s v="Closed"/>
    <x v="61"/>
    <d v="2017-10-11T04:16:00"/>
    <s v="BDD8T"/>
    <s v="John"/>
    <s v="Kellner"/>
    <m/>
    <m/>
    <m/>
    <m/>
  </r>
  <r>
    <m/>
    <x v="0"/>
    <s v="Work Order"/>
    <x v="2"/>
    <s v="WO0000000148733"/>
    <s v="Alter and re-run CDiff Incidence Rate dashboard ETL"/>
    <s v="Closed"/>
    <x v="61"/>
    <d v="2017-10-11T04:16:00"/>
    <s v="BDD8T"/>
    <s v="Dayna"/>
    <s v="Monaghan"/>
    <m/>
    <m/>
    <m/>
    <m/>
  </r>
  <r>
    <m/>
    <x v="0"/>
    <s v="Work Order"/>
    <x v="2"/>
    <s v="WO0000000148739"/>
    <s v="Portal columns sourced from MDM need to be mixed case not all upper"/>
    <s v="Closed"/>
    <x v="61"/>
    <d v="2017-10-11T04:16:00"/>
    <s v="BDD8T"/>
    <s v="Surusheh"/>
    <s v="Covington"/>
    <m/>
    <m/>
    <m/>
    <m/>
  </r>
  <r>
    <m/>
    <x v="0"/>
    <s v="Work Order"/>
    <x v="2"/>
    <s v="WO0000000148741"/>
    <s v="Run new invluenza proc, Tabcmd workbook"/>
    <s v="Closed"/>
    <x v="61"/>
    <d v="2017-10-11T04:16:00"/>
    <s v="BDD8T"/>
    <s v="Dayna"/>
    <s v="Monaghan"/>
    <m/>
    <m/>
    <m/>
    <m/>
  </r>
  <r>
    <m/>
    <x v="0"/>
    <s v="Work Order"/>
    <x v="2"/>
    <s v="WO0000000148750"/>
    <s v="Alter reporting stored proc usp_ILI_Encounters_Detail"/>
    <s v="Closed"/>
    <x v="61"/>
    <d v="2017-10-11T04:16:00"/>
    <s v="BDD8T"/>
    <s v="Dayna"/>
    <s v="Monaghan"/>
    <m/>
    <m/>
    <m/>
    <m/>
  </r>
  <r>
    <m/>
    <x v="0"/>
    <s v="Incident"/>
    <x v="1"/>
    <s v="INC000000139928"/>
    <s v="Reporting General- Discontinue &quot;lab sterility&quot; report"/>
    <s v="Closed"/>
    <x v="62"/>
    <d v="2017-09-27T15:39:00"/>
    <s v="DET9R"/>
    <s v="Kimberly"/>
    <s v="Custer"/>
    <s v="Epic Beaker"/>
    <s v="Failure - Software"/>
    <s v="Epic"/>
    <s v="Reporting"/>
  </r>
  <r>
    <m/>
    <x v="0"/>
    <s v="Incident"/>
    <x v="1"/>
    <s v="INC000000140097"/>
    <s v="General Questions- 3rd Available Appt report"/>
    <s v="Closed"/>
    <x v="62"/>
    <d v="2017-11-22T02:00:00"/>
    <s v="RTV7Y"/>
    <s v="Amy"/>
    <s v="Isakson"/>
    <s v="Epic Cadence"/>
    <s v="Failure - Software"/>
    <s v="Epic"/>
    <s v="Reporting"/>
  </r>
  <r>
    <m/>
    <x v="0"/>
    <s v="Incident"/>
    <x v="1"/>
    <s v="INC000000140100"/>
    <s v="Making a report available via dashboard or automatically faxed to designated employees"/>
    <s v="Closed"/>
    <x v="62"/>
    <d v="2017-10-15T02:00:00"/>
    <s v="RTV7Y"/>
    <s v="Amy"/>
    <s v="Isakson"/>
    <s v="Epic Reporting Workbench"/>
    <s v="Failure - Software"/>
    <s v="Epic"/>
    <s v="Reporting"/>
  </r>
  <r>
    <m/>
    <x v="0"/>
    <s v="Incident"/>
    <x v="1"/>
    <s v="INC000000140146"/>
    <s v="Report Fix- IDS Pharmacy Study patients today."/>
    <s v="Closed"/>
    <x v="62"/>
    <d v="2017-10-13T02:00:00"/>
    <s v="RTV7Y"/>
    <s v="Jovan"/>
    <s v="Williams"/>
    <s v="Epic Ambulatory"/>
    <s v="Request - Assistance"/>
    <s v="Epic"/>
    <s v="Question"/>
  </r>
  <r>
    <m/>
    <x v="0"/>
    <s v="Incident"/>
    <x v="1"/>
    <s v="INC000000140189"/>
    <s v="Report Fix- Beaker Phlebotomy Workload Report: times incorrect?"/>
    <s v="Closed"/>
    <x v="62"/>
    <d v="2017-10-03T09:01:00"/>
    <s v="DET9R"/>
    <s v="Karen"/>
    <s v="Maxton"/>
    <s v="Epic Beaker"/>
    <s v="Request - Software"/>
    <s v="Epic"/>
    <s v="Change Request"/>
  </r>
  <r>
    <m/>
    <x v="0"/>
    <s v="Incident"/>
    <x v="1"/>
    <s v="INC000000140299"/>
    <s v="Report Fix- Active Airborne LT Isolation patients"/>
    <s v="Closed"/>
    <x v="62"/>
    <d v="2017-10-26T03:29:00"/>
    <s v="gha4r"/>
    <s v="Stuart"/>
    <s v="Hutter"/>
    <s v="Epic Grand Central"/>
    <s v="Failure - Software"/>
    <s v="Epic"/>
    <s v="Reporting"/>
  </r>
  <r>
    <m/>
    <x v="0"/>
    <s v="Incident"/>
    <x v="1"/>
    <s v="INC000000140387"/>
    <s v="Report Request- Dr. Upchurch Patient List"/>
    <s v="Closed"/>
    <x v="62"/>
    <d v="2017-10-14T02:00:00"/>
    <s v="RTV7Y"/>
    <s v="Lorna"/>
    <s v="Williams"/>
    <s v="Epic Cadence"/>
    <s v="Failure - Software"/>
    <s v="Epic"/>
    <s v="Reporting"/>
  </r>
  <r>
    <m/>
    <x v="0"/>
    <s v="Work Order"/>
    <x v="2"/>
    <s v="WO0000000148773"/>
    <s v="Beaker AP Text: add indexes to allow searching by pat_first_name and pat_last_name"/>
    <s v="Closed"/>
    <x v="62"/>
    <d v="2017-10-12T04:41:00"/>
    <s v="BDD8T"/>
    <s v="David"/>
    <s v="Taylor"/>
    <m/>
    <m/>
    <m/>
    <m/>
  </r>
  <r>
    <m/>
    <x v="0"/>
    <s v="Work Order"/>
    <x v="2"/>
    <s v="WO0000000148776"/>
    <s v="Transplant data feed to LH"/>
    <s v="In Progress"/>
    <x v="62"/>
    <d v="2017-10-19T13:37:00"/>
    <s v="jsc3h"/>
    <s v="Scott"/>
    <s v="Carter"/>
    <m/>
    <m/>
    <m/>
    <m/>
  </r>
  <r>
    <m/>
    <x v="0"/>
    <s v="Work Order"/>
    <x v="2"/>
    <s v="WO0000000148784"/>
    <s v="Refresh Text Search db from CoPath source"/>
    <s v="Closed"/>
    <x v="62"/>
    <d v="2017-10-13T05:08:00"/>
    <s v="BDD8T"/>
    <s v="David"/>
    <s v="Taylor"/>
    <s v="Business Intelligence"/>
    <s v="Change - Software"/>
    <s v="Epic"/>
    <s v="Application"/>
  </r>
  <r>
    <m/>
    <x v="0"/>
    <s v="Work Order"/>
    <x v="2"/>
    <s v="WO0000000148786"/>
    <s v="Need 1 SSRS report deployed to  PRD"/>
    <s v="Closed"/>
    <x v="62"/>
    <d v="2017-10-12T04:41:00"/>
    <s v="BDD8T"/>
    <s v="John"/>
    <s v="Kellner"/>
    <m/>
    <m/>
    <m/>
    <m/>
  </r>
  <r>
    <m/>
    <x v="0"/>
    <s v="Work Order"/>
    <x v="1"/>
    <s v="WO0000000148766"/>
    <s v="Beaker Report Request: AP Case search by patient name"/>
    <s v="Closed"/>
    <x v="62"/>
    <d v="2017-10-05T11:41:00"/>
    <s v="DET9R"/>
    <s v="Ashley"/>
    <s v="Hogsett"/>
    <s v="Epic Beaker"/>
    <m/>
    <m/>
    <m/>
  </r>
  <r>
    <m/>
    <x v="0"/>
    <s v="Incident"/>
    <x v="1"/>
    <s v="INC000000140533"/>
    <s v="Report Fix- Paraffin Embedded Molecular Tests off of SSRS dashboard"/>
    <s v="Closed"/>
    <x v="63"/>
    <d v="2017-09-27T12:05:00"/>
    <s v="DET9R"/>
    <s v="Joseph"/>
    <s v="Coppock"/>
    <s v="Epic Beaker"/>
    <s v="Failure - Software"/>
    <s v="Epic"/>
    <s v="Reporting"/>
  </r>
  <r>
    <m/>
    <x v="0"/>
    <s v="Incident"/>
    <x v="1"/>
    <s v="INC000000140810"/>
    <s v="2 Epic Reporting &amp; Dashboards"/>
    <s v="Cancelled"/>
    <x v="63"/>
    <d v="2017-09-27T12:08:00"/>
    <m/>
    <s v="Waddill"/>
    <s v="Stewart"/>
    <s v="Epic Reporting Workbench"/>
    <s v="Failure - Software"/>
    <s v="Epic"/>
    <s v="Reporting"/>
  </r>
  <r>
    <m/>
    <x v="0"/>
    <s v="Incident"/>
    <x v="1"/>
    <s v="INC000000140872"/>
    <s v="Dashboard Access- PFA Exec DB"/>
    <s v="Closed"/>
    <x v="63"/>
    <d v="2017-10-18T04:22:00"/>
    <s v="bjc7m"/>
    <s v="Christopher"/>
    <s v="Berry"/>
    <s v="Epic Resolute Hospital Billing"/>
    <s v="Failure - Software"/>
    <s v="Epic"/>
    <s v="Reporting"/>
  </r>
  <r>
    <n v="32"/>
    <x v="3"/>
    <s v="Incident"/>
    <x v="1"/>
    <s v="INC000000140601"/>
    <s v="B - Report Request- to track the providers movements."/>
    <s v="Pending"/>
    <x v="63"/>
    <d v="2018-02-02T12:42:00"/>
    <s v="bjc7m"/>
    <s v="Jeffrey"/>
    <s v="Moore"/>
    <s v="Epic Cadence"/>
    <s v="Change - Software"/>
    <s v="Epic"/>
    <s v="Application"/>
  </r>
  <r>
    <m/>
    <x v="0"/>
    <s v="Work Order"/>
    <x v="2"/>
    <s v="WO0000000148794"/>
    <s v="Move vaccine SSRS report to production"/>
    <s v="Closed"/>
    <x v="63"/>
    <d v="2017-10-13T05:08:00"/>
    <s v="BDD8T"/>
    <s v="Dayna"/>
    <s v="Monaghan"/>
    <m/>
    <m/>
    <m/>
    <m/>
  </r>
  <r>
    <m/>
    <x v="0"/>
    <s v="Work Order"/>
    <x v="2"/>
    <s v="WO0000000148806"/>
    <s v="Update MDM SSRS Report on production server"/>
    <s v="Closed"/>
    <x v="63"/>
    <d v="2017-10-13T05:08:00"/>
    <s v="BDD8T"/>
    <s v="Marlene"/>
    <s v="Jones"/>
    <m/>
    <m/>
    <m/>
    <m/>
  </r>
  <r>
    <n v="32"/>
    <x v="3"/>
    <s v="Incident"/>
    <x v="1"/>
    <s v="INC000000140876"/>
    <s v="Report Request-  Monthly reports for Registration / Appointment stats"/>
    <s v="Pending"/>
    <x v="63"/>
    <d v="2017-11-01T13:39:00"/>
    <s v="gha4r"/>
    <s v="Christopher"/>
    <s v="Berry"/>
    <s v="Epic Prelude"/>
    <s v="Failure - Software"/>
    <s v="Epic"/>
    <s v="Reporting"/>
  </r>
  <r>
    <m/>
    <x v="0"/>
    <s v="Incident"/>
    <x v="0"/>
    <s v="INC000000141292"/>
    <s v="Executive Summary Report- Continue Development"/>
    <s v="Assigned"/>
    <x v="64"/>
    <d v="2017-10-13T08:19:00"/>
    <s v="rjr2k"/>
    <s v="Kristin"/>
    <s v="Brooks"/>
    <s v="Epic OpTime"/>
    <s v="Failure - Software"/>
    <s v="Epic"/>
    <s v="Reporting"/>
  </r>
  <r>
    <m/>
    <x v="0"/>
    <s v="Incident"/>
    <x v="0"/>
    <s v="INC000000141350"/>
    <s v="Report Fix- Add HPV vaccine date as option to add to display of reporting workbench report"/>
    <s v="Closed"/>
    <x v="64"/>
    <d v="2017-10-16T11:44:00"/>
    <s v="cmk6t"/>
    <s v="Michael"/>
    <s v="Ellwood"/>
    <s v="Epic Ambulatory"/>
    <s v="Failure - Software"/>
    <s v="Epic"/>
    <s v="Reporting"/>
  </r>
  <r>
    <m/>
    <x v="0"/>
    <s v="Incident"/>
    <x v="1"/>
    <s v="INC000000141191"/>
    <s v="Report Fix- Need TCH WQ Report To Filter non TCH inpatient account totals"/>
    <s v="Closed"/>
    <x v="64"/>
    <d v="2017-10-18T04:22:00"/>
    <s v="jrk5g"/>
    <s v="John"/>
    <s v="Kellner"/>
    <s v="Epic Resolute Hospital Billing"/>
    <s v="Failure - Software"/>
    <s v="Epic"/>
    <s v="Reporting"/>
  </r>
  <r>
    <m/>
    <x v="0"/>
    <s v="Incident"/>
    <x v="1"/>
    <s v="INC000000141510"/>
    <s v="Report Request- Appt Search UVA report for each POD"/>
    <s v="Closed"/>
    <x v="64"/>
    <d v="2017-12-01T00:37:00"/>
    <s v="bjc7m"/>
    <s v="Grace"/>
    <s v="Bernier"/>
    <s v="Epic Cadence"/>
    <s v="Failure - Software"/>
    <s v="Epic"/>
    <s v="Reporting"/>
  </r>
  <r>
    <m/>
    <x v="0"/>
    <s v="Work Order"/>
    <x v="2"/>
    <s v="WO0000000148813"/>
    <s v="Grant profiler permissions on HSTSDSSQLDMT to SOMAdmins"/>
    <s v="Closed"/>
    <x v="64"/>
    <d v="2017-10-14T02:45:00"/>
    <s v="BDD8T"/>
    <s v="Christopher"/>
    <s v="Mitchell"/>
    <m/>
    <m/>
    <m/>
    <m/>
  </r>
  <r>
    <m/>
    <x v="0"/>
    <s v="Work Order"/>
    <x v="2"/>
    <s v="WO0000000148815"/>
    <s v="Need 1 SSRS moved to PRD"/>
    <s v="Closed"/>
    <x v="64"/>
    <d v="2017-10-14T02:45:00"/>
    <s v="BDD8T"/>
    <s v="John"/>
    <s v="Kellner"/>
    <m/>
    <m/>
    <m/>
    <m/>
  </r>
  <r>
    <m/>
    <x v="0"/>
    <s v="Work Order"/>
    <x v="2"/>
    <s v="WO0000000148821"/>
    <s v="Alter/Update stored proc usp_Staging_HSDO_UVa_Pt_Encounters"/>
    <s v="Closed"/>
    <x v="64"/>
    <d v="2017-10-14T02:45:00"/>
    <s v="BDD8T"/>
    <s v="Thomas"/>
    <s v="Burgan"/>
    <m/>
    <m/>
    <m/>
    <m/>
  </r>
  <r>
    <m/>
    <x v="0"/>
    <s v="Work Order"/>
    <x v="2"/>
    <s v="WO0000000148823"/>
    <s v="Tableau Service Account permissions to SOM_Staging db"/>
    <s v="Closed"/>
    <x v="64"/>
    <d v="2017-10-14T02:45:00"/>
    <s v="BDD8T"/>
    <s v="Phyllis"/>
    <s v="Eanes"/>
    <m/>
    <m/>
    <m/>
    <m/>
  </r>
  <r>
    <m/>
    <x v="0"/>
    <s v="Work Order"/>
    <x v="2"/>
    <s v="WO0000000148827"/>
    <s v="Run update proc against DM_Prod etl.HSDO_UVa_Pt_Encounters"/>
    <s v="Closed"/>
    <x v="64"/>
    <d v="2017-10-14T02:45:00"/>
    <s v="BDD8T"/>
    <s v="Thomas"/>
    <s v="Burgan"/>
    <m/>
    <m/>
    <m/>
    <m/>
  </r>
  <r>
    <m/>
    <x v="0"/>
    <s v="Work Order"/>
    <x v="2"/>
    <s v="WO0000000148829"/>
    <s v="Adjust UHC table column widths"/>
    <s v="Closed"/>
    <x v="64"/>
    <d v="2017-10-14T02:45:00"/>
    <s v="BDD8T"/>
    <s v="Chandra"/>
    <s v="Vellampalli"/>
    <m/>
    <m/>
    <m/>
    <m/>
  </r>
  <r>
    <m/>
    <x v="0"/>
    <s v="Work Order"/>
    <x v="2"/>
    <s v="WO0000000148832"/>
    <s v="Case (51903) - create proc and table for Radiology Falls"/>
    <s v="Closed"/>
    <x v="64"/>
    <d v="2017-10-21T04:47:00"/>
    <s v="BDD8T"/>
    <s v="Marlene"/>
    <s v="Jones"/>
    <m/>
    <m/>
    <m/>
    <m/>
  </r>
  <r>
    <m/>
    <x v="0"/>
    <s v="Work Order"/>
    <x v="2"/>
    <s v="WO0000000148835"/>
    <s v="Case (50383) - investigate Dev error with new column"/>
    <s v="Closed"/>
    <x v="64"/>
    <d v="2017-10-18T04:24:00"/>
    <s v="BDD8T"/>
    <s v="Marlene"/>
    <s v="Jones"/>
    <m/>
    <m/>
    <m/>
    <m/>
  </r>
  <r>
    <m/>
    <x v="0"/>
    <s v="Incident"/>
    <x v="1"/>
    <s v="INC000000141754"/>
    <s v="Report Request- Stuarts Draft Fam Med"/>
    <s v="Closed"/>
    <x v="65"/>
    <d v="2017-10-15T02:00:00"/>
    <s v="gha4r"/>
    <s v="Tiffany"/>
    <s v="Nickell"/>
    <s v="Epic Cadence"/>
    <s v="Failure - Software"/>
    <s v="Epic"/>
    <s v="Reporting"/>
  </r>
  <r>
    <m/>
    <x v="0"/>
    <s v="Incident"/>
    <x v="1"/>
    <s v="INC000000141758"/>
    <s v="Report Request- Hi, Elizabeth Pinkston, MD"/>
    <s v="Closed"/>
    <x v="65"/>
    <d v="2017-10-15T02:00:00"/>
    <s v="gha4r"/>
    <s v="Tiffany"/>
    <s v="Nickell"/>
    <s v="Epic Cadence"/>
    <s v="Failure - Software"/>
    <s v="Epic"/>
    <s v="Reporting"/>
  </r>
  <r>
    <m/>
    <x v="0"/>
    <s v="Incident"/>
    <x v="1"/>
    <s v="INC000000142044"/>
    <s v="2 Epic Reporting &amp; Dashboards"/>
    <s v="Closed"/>
    <x v="65"/>
    <d v="2017-10-15T02:01:00"/>
    <s v="RTV7Y"/>
    <s v="Caroline"/>
    <s v="Clark"/>
    <s v="Epic Reporting Workbench"/>
    <s v="Failure - Software"/>
    <s v="Epic"/>
    <s v="Reporting"/>
  </r>
  <r>
    <m/>
    <x v="0"/>
    <s v="Work Order"/>
    <x v="2"/>
    <s v="WO0000000148838"/>
    <s v="Need 1 stored proc and associated SSRS moved to PRD"/>
    <s v="Closed"/>
    <x v="65"/>
    <d v="2017-10-19T05:00:00"/>
    <s v="BDD8T"/>
    <s v="John"/>
    <s v="Kellner"/>
    <m/>
    <m/>
    <m/>
    <m/>
  </r>
  <r>
    <m/>
    <x v="0"/>
    <s v="Work Order"/>
    <x v="2"/>
    <s v="WO0000000148842"/>
    <s v="SSRS deploy: Lab_Result_TAT_Previous_Day_Orders"/>
    <s v="Closed"/>
    <x v="65"/>
    <d v="2017-10-18T04:24:00"/>
    <s v="BDD8T"/>
    <s v="David"/>
    <s v="Taylor"/>
    <m/>
    <m/>
    <m/>
    <m/>
  </r>
  <r>
    <m/>
    <x v="0"/>
    <s v="Work Order"/>
    <x v="2"/>
    <s v="WO0000000148844"/>
    <s v="SSRS report deploy: Lab_AP_Case_Search_by_Patient_Name"/>
    <s v="Closed"/>
    <x v="65"/>
    <d v="2017-10-18T04:24:00"/>
    <s v="BDD8T"/>
    <s v="David"/>
    <s v="Taylor"/>
    <s v="Epic Beaker"/>
    <m/>
    <m/>
    <m/>
  </r>
  <r>
    <m/>
    <x v="0"/>
    <s v="Work Order"/>
    <x v="1"/>
    <s v="WO0000000148853"/>
    <s v="PB RAPTR-Report Update - PB_Revenue_Cycle_Lag_Days.rpt to add grouping for Original Payor"/>
    <s v="Closed"/>
    <x v="66"/>
    <d v="2017-10-21T04:47:00"/>
    <s v="RTV7Y"/>
    <s v="Chris"/>
    <s v="Allison"/>
    <m/>
    <s v="Failure - Software"/>
    <s v="Epic"/>
    <s v="Reporting"/>
  </r>
  <r>
    <m/>
    <x v="0"/>
    <s v="Work Order"/>
    <x v="1"/>
    <s v="WO0000000148855"/>
    <s v="Report Request - PB Payment Ratio with Flexible Grouping Report"/>
    <s v="Closed"/>
    <x v="66"/>
    <d v="2017-10-19T05:00:00"/>
    <s v="RTV7Y"/>
    <s v="Chris"/>
    <s v="Allison"/>
    <s v="Epic Resolute Professional Billing"/>
    <s v="Failure - Software"/>
    <s v="Epic"/>
    <s v="Reporting"/>
  </r>
  <r>
    <m/>
    <x v="0"/>
    <s v="Work Order"/>
    <x v="1"/>
    <s v="WO0000000148857"/>
    <s v="Report Fix- Current 1006 is HAR based.  Revise to make linking between GL tx and HAR AR easier."/>
    <s v="Closed"/>
    <x v="67"/>
    <d v="2017-10-21T04:47:00"/>
    <s v="syg2d"/>
    <s v="Susan"/>
    <s v="Grondin"/>
    <s v="Epic Resolute Hospital Billing"/>
    <m/>
    <m/>
    <m/>
  </r>
  <r>
    <m/>
    <x v="0"/>
    <s v="Work Order"/>
    <x v="2"/>
    <s v="WO0000000148861"/>
    <s v="SSRS report deploy: Lab_Canceled_Tests"/>
    <s v="Closed"/>
    <x v="68"/>
    <d v="2017-10-18T04:24:00"/>
    <s v="BDD8T"/>
    <s v="David"/>
    <s v="Taylor"/>
    <m/>
    <m/>
    <m/>
    <m/>
  </r>
  <r>
    <m/>
    <x v="0"/>
    <s v="Work Order"/>
    <x v="2"/>
    <s v="WO0000000148864"/>
    <s v="Stored procedure to PRD"/>
    <s v="Closed"/>
    <x v="68"/>
    <d v="2017-10-18T04:24:00"/>
    <s v="BDD8T"/>
    <s v="Gnanasriya"/>
    <s v="Amarasinghe"/>
    <m/>
    <m/>
    <m/>
    <m/>
  </r>
  <r>
    <m/>
    <x v="0"/>
    <s v="Work Order"/>
    <x v="2"/>
    <s v="WO0000000148868"/>
    <s v="Vaccination Audit - alter proc, reload, re-poke"/>
    <s v="Closed"/>
    <x v="68"/>
    <d v="2017-10-18T04:24:00"/>
    <s v="BDD8T"/>
    <s v="Dayna"/>
    <s v="Monaghan"/>
    <m/>
    <m/>
    <m/>
    <m/>
  </r>
  <r>
    <m/>
    <x v="0"/>
    <s v="Work Order"/>
    <x v="2"/>
    <s v="WO0000000148871"/>
    <s v="Alter proc, reload reporting table, tabcmd CDiff Incidence Rate"/>
    <s v="Closed"/>
    <x v="68"/>
    <d v="2017-10-18T04:24:00"/>
    <s v="BDD8T"/>
    <s v="Dayna"/>
    <s v="Monaghan"/>
    <m/>
    <m/>
    <m/>
    <m/>
  </r>
  <r>
    <m/>
    <x v="0"/>
    <s v="Work Order"/>
    <x v="2"/>
    <s v="WO0000000148877"/>
    <s v="Deploy Influenza SSRS report update"/>
    <s v="Closed"/>
    <x v="68"/>
    <d v="2017-10-18T04:24:00"/>
    <s v="BDD8T"/>
    <s v="Dayna"/>
    <s v="Monaghan"/>
    <m/>
    <m/>
    <m/>
    <m/>
  </r>
  <r>
    <m/>
    <x v="0"/>
    <s v="Work Order"/>
    <x v="2"/>
    <s v="WO0000000148879"/>
    <s v="Update multiple CEO Daily Volume stored procs"/>
    <s v="Closed"/>
    <x v="68"/>
    <d v="2017-10-18T04:24:00"/>
    <s v="BDD8T"/>
    <s v="Adefolarin"/>
    <s v="Oyebanjo"/>
    <m/>
    <m/>
    <m/>
    <m/>
  </r>
  <r>
    <m/>
    <x v="0"/>
    <s v="Work Order"/>
    <x v="2"/>
    <s v="WO0000000148882"/>
    <s v="Alter proc, reload and re-tabcmd cdiff incidence rate again"/>
    <s v="Closed"/>
    <x v="68"/>
    <d v="2017-10-18T04:24:00"/>
    <s v="BDD8T"/>
    <s v="Dayna"/>
    <s v="Monaghan"/>
    <m/>
    <m/>
    <m/>
    <m/>
  </r>
  <r>
    <m/>
    <x v="0"/>
    <s v="Work Order"/>
    <x v="2"/>
    <s v="WO0000000148887"/>
    <s v="Assist troubleshooting DV SSRS Report"/>
    <s v="Closed"/>
    <x v="68"/>
    <d v="2017-10-18T04:24:00"/>
    <s v="BDD8T"/>
    <s v="Adefolarin"/>
    <s v="Oyebanjo"/>
    <m/>
    <m/>
    <m/>
    <m/>
  </r>
  <r>
    <m/>
    <x v="0"/>
    <s v="Incident"/>
    <x v="0"/>
    <s v="INC000000142906"/>
    <s v="Report Fix- Influenza Dashboard report"/>
    <s v="Closed"/>
    <x v="69"/>
    <d v="2017-11-07T15:51:00"/>
    <s v="dm2nb"/>
    <s v="Donna"/>
    <s v="Randall"/>
    <s v="Epic Inpatient"/>
    <s v="Failure - Software"/>
    <s v="Epic"/>
    <s v="Reporting"/>
  </r>
  <r>
    <m/>
    <x v="0"/>
    <s v="Incident"/>
    <x v="1"/>
    <s v="INC000000143048"/>
    <s v="Report Fix- TCH Combined Coding reporting"/>
    <s v="Closed"/>
    <x v="69"/>
    <d v="2017-10-19T02:00:00"/>
    <s v="jrk5g"/>
    <s v="Jacqueline"/>
    <s v="Martin"/>
    <s v="Epic Resolute Hospital Billing"/>
    <s v="Failure - Software"/>
    <s v="Epic"/>
    <s v="Reporting"/>
  </r>
  <r>
    <m/>
    <x v="0"/>
    <s v="Work Order"/>
    <x v="2"/>
    <s v="WO0000000148889"/>
    <s v="SSRS deploy: Lab_Timed_Draws"/>
    <s v="Closed"/>
    <x v="69"/>
    <d v="2017-10-19T05:00:00"/>
    <s v="BDD8T"/>
    <s v="David"/>
    <s v="Taylor"/>
    <m/>
    <m/>
    <m/>
    <m/>
  </r>
  <r>
    <m/>
    <x v="0"/>
    <s v="Work Order"/>
    <x v="2"/>
    <s v="WO0000000148898"/>
    <s v="Add recipients to Patient Flags SSRS subscription"/>
    <s v="Closed"/>
    <x v="69"/>
    <d v="2017-10-19T05:00:00"/>
    <s v="BDD8T"/>
    <s v="Phyllis"/>
    <s v="Eanes"/>
    <m/>
    <m/>
    <m/>
    <m/>
  </r>
  <r>
    <m/>
    <x v="0"/>
    <s v="Work Order"/>
    <x v="2"/>
    <s v="WO0000000148900"/>
    <s v="Fix and rerun broken CEO_Daily_Volume_Details procs and SSIS package"/>
    <s v="Closed"/>
    <x v="69"/>
    <d v="2017-10-19T05:00:00"/>
    <s v="BDD8T"/>
    <s v="Adefolarin"/>
    <s v="Oyebanjo"/>
    <m/>
    <m/>
    <m/>
    <m/>
  </r>
  <r>
    <m/>
    <x v="0"/>
    <s v="Work Order"/>
    <x v="2"/>
    <s v="WO0000000148902"/>
    <s v="Optimize Clarity_App.Rptg.uspSrc_CEO_DV_Endoscopy proc"/>
    <s v="Closed"/>
    <x v="69"/>
    <d v="2017-10-19T05:00:00"/>
    <s v="BDD8T"/>
    <s v="Bryan"/>
    <s v="Dunn"/>
    <m/>
    <m/>
    <m/>
    <m/>
  </r>
  <r>
    <m/>
    <x v="0"/>
    <s v="Work Order"/>
    <x v="2"/>
    <s v="WO0000000148904"/>
    <s v="Update HAPU Prevalence tables from spreadsheet."/>
    <s v="Closed"/>
    <x v="69"/>
    <d v="2017-10-20T05:01:00"/>
    <s v="BDD8T"/>
    <s v="Patricia"/>
    <s v="Leavell-Myers"/>
    <m/>
    <m/>
    <m/>
    <m/>
  </r>
  <r>
    <m/>
    <x v="0"/>
    <s v="Work Order"/>
    <x v="2"/>
    <s v="WO0000000148906"/>
    <s v="Create Genomic Tables"/>
    <s v="Closed"/>
    <x v="69"/>
    <d v="2017-10-19T05:00:00"/>
    <s v="BDD8T"/>
    <s v="Ian"/>
    <s v="German Mesner"/>
    <m/>
    <m/>
    <m/>
    <m/>
  </r>
  <r>
    <m/>
    <x v="0"/>
    <s v="Work Order"/>
    <x v="2"/>
    <s v="WO0000000148908"/>
    <s v="Rerun Vizient extract for Jul and Aug"/>
    <s v="Pending"/>
    <x v="69"/>
    <d v="2017-11-01T13:33:00"/>
    <s v="tbh6s"/>
    <s v="Richard"/>
    <s v="Van Hook"/>
    <s v="Epic Resolute Professional Billing"/>
    <m/>
    <m/>
    <m/>
  </r>
  <r>
    <m/>
    <x v="0"/>
    <s v="Work Order"/>
    <x v="2"/>
    <s v="WO0000000148914"/>
    <s v="Modify 340b script in production Clarity_App"/>
    <s v="Closed"/>
    <x v="69"/>
    <d v="2017-10-19T05:00:00"/>
    <s v="tbh6s"/>
    <s v="Terran"/>
    <s v="Rice"/>
    <m/>
    <m/>
    <m/>
    <m/>
  </r>
  <r>
    <m/>
    <x v="0"/>
    <s v="Work Order"/>
    <x v="2"/>
    <s v="WO0000000148917"/>
    <s v="Need 1 SSRS Report Moved to PRD - User Identified Mistake"/>
    <s v="Closed"/>
    <x v="69"/>
    <d v="2017-10-19T05:00:00"/>
    <s v="BDD8T"/>
    <s v="John"/>
    <s v="Kellner"/>
    <m/>
    <m/>
    <m/>
    <m/>
  </r>
  <r>
    <m/>
    <x v="0"/>
    <s v="Work Order"/>
    <x v="2"/>
    <s v="WO0000000148918"/>
    <s v="Alter Daily Volume stored procs"/>
    <s v="Closed"/>
    <x v="69"/>
    <d v="2017-10-19T05:00:00"/>
    <s v="BDD8T"/>
    <s v="Adefolarin"/>
    <s v="Oyebanjo"/>
    <m/>
    <m/>
    <m/>
    <m/>
  </r>
  <r>
    <m/>
    <x v="0"/>
    <s v="Incident"/>
    <x v="0"/>
    <s v="INC000000143856"/>
    <s v="High Priority - Daily Volumes Script Verification: 4 stored procedures not working correctly"/>
    <s v="Closed"/>
    <x v="70"/>
    <d v="2018-01-11T02:00:00"/>
    <s v="rjr2k"/>
    <s v="Adefolarin"/>
    <s v="Oyebanjo"/>
    <s v="Epic OpTime"/>
    <s v="Failure - Software"/>
    <s v="Epic"/>
    <s v="Reporting"/>
  </r>
  <r>
    <m/>
    <x v="0"/>
    <s v="Incident"/>
    <x v="1"/>
    <s v="INC000000143551"/>
    <s v="Report Request- I need a No show report broken down by Epic Department and Provider for all clinics"/>
    <s v="Cancelled"/>
    <x v="70"/>
    <d v="2017-12-01T00:37:00"/>
    <s v="RTV7Y"/>
    <s v="Vickie"/>
    <s v="Vess"/>
    <s v="Epic Cadence"/>
    <s v="Failure - Software"/>
    <s v="Epic"/>
    <s v="Reporting"/>
  </r>
  <r>
    <m/>
    <x v="0"/>
    <s v="Incident"/>
    <x v="1"/>
    <s v="INC000000144010"/>
    <s v="Report Request- Dr Gomez"/>
    <s v="Closed"/>
    <x v="70"/>
    <d v="2017-10-20T02:01:00"/>
    <s v="bjc7m"/>
    <s v="Tonya"/>
    <s v="Simmons"/>
    <s v="Epic Cadence"/>
    <s v="Failure - Software"/>
    <s v="Epic"/>
    <s v="Reporting"/>
  </r>
  <r>
    <m/>
    <x v="0"/>
    <s v="Incident"/>
    <x v="1"/>
    <s v="INC000000144079"/>
    <s v="2Epic Reporting Issue"/>
    <s v="Cancelled"/>
    <x v="70"/>
    <d v="2017-10-04T17:46:00"/>
    <s v="jrk5g"/>
    <s v="Scott"/>
    <s v="Harlow"/>
    <s v="Epic Reporting Workbench"/>
    <s v="Failure - Software"/>
    <s v="Epic"/>
    <s v="Reporting"/>
  </r>
  <r>
    <m/>
    <x v="0"/>
    <s v="Incident"/>
    <x v="1"/>
    <s v="INC000000144091"/>
    <s v="2Epic Reporting Issue"/>
    <s v="Cancelled"/>
    <x v="70"/>
    <d v="2017-10-04T17:54:00"/>
    <m/>
    <s v="Scott"/>
    <s v="Harlow"/>
    <s v="Epic Reporting Workbench"/>
    <s v="Failure - Software"/>
    <s v="Epic"/>
    <s v="Reporting"/>
  </r>
  <r>
    <m/>
    <x v="0"/>
    <s v="Work Order"/>
    <x v="0"/>
    <s v="WO0000000148941"/>
    <s v="Beaker report request: rejected urine cultures in (inside vs outside collections)"/>
    <s v="Assigned"/>
    <x v="70"/>
    <d v="2018-01-05T13:23:00"/>
    <s v="DET9R"/>
    <s v="Joesph"/>
    <s v="Wiencek"/>
    <s v="Epic Beaker"/>
    <m/>
    <m/>
    <m/>
  </r>
  <r>
    <m/>
    <x v="0"/>
    <s v="Work Order"/>
    <x v="2"/>
    <s v="WO0000000148928"/>
    <s v="Alter Grateful Patient proc"/>
    <s v="Closed"/>
    <x v="70"/>
    <d v="2017-10-20T05:01:00"/>
    <s v="BDD8T"/>
    <s v="Thomas"/>
    <s v="Burgan"/>
    <m/>
    <m/>
    <m/>
    <m/>
  </r>
  <r>
    <m/>
    <x v="0"/>
    <s v="Work Order"/>
    <x v="2"/>
    <s v="WO0000000148932"/>
    <s v="SSRS Deploy: HH_All_Contacts"/>
    <s v="Closed"/>
    <x v="70"/>
    <d v="2017-10-20T05:01:00"/>
    <s v="BDD8T"/>
    <s v="David"/>
    <s v="Taylor"/>
    <m/>
    <m/>
    <m/>
    <m/>
  </r>
  <r>
    <m/>
    <x v="0"/>
    <s v="Work Order"/>
    <x v="2"/>
    <s v="WO0000000148935"/>
    <s v="Update sk_Dim_Physcn in HSDO_UVa_Pt_Encounters table"/>
    <s v="Closed"/>
    <x v="70"/>
    <d v="2017-10-20T05:01:00"/>
    <s v="BDD8T"/>
    <s v="Thomas"/>
    <s v="Burgan"/>
    <m/>
    <m/>
    <m/>
    <m/>
  </r>
  <r>
    <m/>
    <x v="0"/>
    <s v="Work Order"/>
    <x v="2"/>
    <s v="WO0000000148937"/>
    <s v="Alter proc on Clarity Rptg.usp_ILI_Flu_Encounters_Summary"/>
    <s v="Closed"/>
    <x v="70"/>
    <d v="2017-10-20T05:01:00"/>
    <s v="BDD8T"/>
    <s v="Dayna"/>
    <s v="Monaghan"/>
    <m/>
    <m/>
    <m/>
    <m/>
  </r>
  <r>
    <m/>
    <x v="0"/>
    <s v="Work Order"/>
    <x v="2"/>
    <s v="WO0000000148946"/>
    <s v="Move 5 eScan stored procs to production server"/>
    <s v="Closed"/>
    <x v="70"/>
    <d v="2017-10-20T05:01:00"/>
    <s v="BDD8T"/>
    <s v="Chandra"/>
    <s v="Vellampalli"/>
    <m/>
    <m/>
    <m/>
    <m/>
  </r>
  <r>
    <m/>
    <x v="0"/>
    <s v="Work Order"/>
    <x v="2"/>
    <s v="WO0000000148950"/>
    <s v="CDiff Incidence Rates - Alter proc, reload table, re-Tabcmd"/>
    <s v="Closed"/>
    <x v="70"/>
    <d v="2017-10-20T05:01:00"/>
    <s v="BDD8T"/>
    <s v="Dayna"/>
    <s v="Monaghan"/>
    <m/>
    <m/>
    <m/>
    <m/>
  </r>
  <r>
    <m/>
    <x v="0"/>
    <s v="Work Order"/>
    <x v="2"/>
    <s v="WO0000000148951"/>
    <s v="Load Pre-Computed metric values into stage table"/>
    <s v="Closed"/>
    <x v="70"/>
    <d v="2017-10-20T05:01:00"/>
    <s v="BDD8T"/>
    <s v="Bryan"/>
    <s v="Dunn"/>
    <m/>
    <m/>
    <m/>
    <m/>
  </r>
  <r>
    <m/>
    <x v="0"/>
    <s v="Work Order"/>
    <x v="2"/>
    <s v="WO0000000148953"/>
    <s v="Re-alter proc usp_ILI_Flu_Encounters_Summary"/>
    <s v="Closed"/>
    <x v="70"/>
    <d v="2017-10-20T05:01:00"/>
    <s v="BDD8T"/>
    <s v="Dayna"/>
    <s v="Monaghan"/>
    <m/>
    <m/>
    <m/>
    <m/>
  </r>
  <r>
    <m/>
    <x v="0"/>
    <s v="Work Order"/>
    <x v="2"/>
    <s v="WO0000000148955"/>
    <s v="Move Stored Procedure to PRD"/>
    <s v="Closed"/>
    <x v="70"/>
    <d v="2017-10-20T05:01:00"/>
    <s v="jsc3h"/>
    <s v="Gnanasriya"/>
    <s v="Amarasinghe"/>
    <m/>
    <m/>
    <m/>
    <m/>
  </r>
  <r>
    <m/>
    <x v="0"/>
    <s v="Work Order"/>
    <x v="2"/>
    <s v="WO0000000148957"/>
    <s v="Add additional user to Flags report subscriptions"/>
    <s v="Closed"/>
    <x v="70"/>
    <d v="2017-10-20T05:01:00"/>
    <s v="BDD8T"/>
    <s v="Phyllis"/>
    <s v="Eanes"/>
    <m/>
    <m/>
    <m/>
    <m/>
  </r>
  <r>
    <m/>
    <x v="0"/>
    <s v="Work Order"/>
    <x v="2"/>
    <s v="WO0000000148962"/>
    <s v="Case (50383) Alter TMI TCIR proc and tabrptg table"/>
    <s v="Closed"/>
    <x v="70"/>
    <d v="2017-10-20T05:01:00"/>
    <s v="BDD8T"/>
    <s v="Marlene"/>
    <s v="Jones"/>
    <m/>
    <m/>
    <m/>
    <m/>
  </r>
  <r>
    <m/>
    <x v="0"/>
    <s v="Work Order"/>
    <x v="2"/>
    <s v="WO0000000148964"/>
    <s v="Alter 8 Daily Volume stored procs"/>
    <s v="Closed"/>
    <x v="70"/>
    <d v="2017-10-20T05:01:00"/>
    <s v="BDD8T"/>
    <s v="Adefolarin"/>
    <s v="Oyebanjo"/>
    <m/>
    <m/>
    <m/>
    <m/>
  </r>
  <r>
    <m/>
    <x v="0"/>
    <s v="Work Order"/>
    <x v="1"/>
    <s v="WO0000000148924"/>
    <s v="HH Payor Metrics Report"/>
    <s v="Closed"/>
    <x v="70"/>
    <d v="2017-10-25T03:57:00"/>
    <s v="syg2d"/>
    <s v="Tobi"/>
    <s v="Holloway"/>
    <s v="Epic Home Health"/>
    <m/>
    <m/>
    <m/>
  </r>
  <r>
    <m/>
    <x v="0"/>
    <s v="Incident"/>
    <x v="0"/>
    <s v="INC000000144195"/>
    <s v="I need to have all of my WOC Team members with access to the WOC Verification Report in EPIC."/>
    <s v="Closed"/>
    <x v="71"/>
    <d v="2018-01-05T14:08:00"/>
    <s v="cmk6t"/>
    <s v="Janette"/>
    <s v="Dietzler-Otte"/>
    <m/>
    <s v="Request - Assistance"/>
    <s v="Epic"/>
    <s v="Question"/>
  </r>
  <r>
    <m/>
    <x v="0"/>
    <s v="Incident"/>
    <x v="0"/>
    <s v="INC000000144328"/>
    <s v="Verify the QC rate for cytotechnologist for pap screening is 10%"/>
    <s v="In Progress"/>
    <x v="71"/>
    <d v="2017-12-11T11:59:00"/>
    <s v="DET9R"/>
    <s v="Dawn"/>
    <s v="Brancely"/>
    <s v="Epic Beaker"/>
    <s v="Failure - Software"/>
    <s v="Epic"/>
    <s v="Not Working / Other"/>
  </r>
  <r>
    <m/>
    <x v="0"/>
    <s v="Incident"/>
    <x v="1"/>
    <s v="INC000000144184"/>
    <s v="Assistance in defining bad debt write offs and indigent care comparing legacy to epic"/>
    <s v="Closed"/>
    <x v="71"/>
    <d v="2017-10-27T02:00:00"/>
    <s v="syg2d"/>
    <s v="Jacqueline"/>
    <s v="Martin"/>
    <s v="Epic Resolute Hospital Billing"/>
    <s v="Failure - Software"/>
    <s v="Epic"/>
    <s v="Reporting"/>
  </r>
  <r>
    <m/>
    <x v="0"/>
    <s v="Incident"/>
    <x v="1"/>
    <s v="INC000000144271"/>
    <s v="Update Overruled Warnings report"/>
    <s v="Closed"/>
    <x v="71"/>
    <d v="2017-10-21T02:01:00"/>
    <s v="bjc7m"/>
    <s v="Genevieve"/>
    <s v="Blair"/>
    <s v="Epic Cadence"/>
    <s v="Failure - Software"/>
    <s v="Epic"/>
    <s v="Reporting"/>
  </r>
  <r>
    <m/>
    <x v="0"/>
    <s v="Incident"/>
    <x v="1"/>
    <s v="INC000000144355"/>
    <s v="Imaging report access"/>
    <s v="Closed"/>
    <x v="71"/>
    <d v="2017-10-25T03:54:00"/>
    <s v="bjc7m"/>
    <s v="Amanda"/>
    <s v="Scott"/>
    <s v="Epic Radiant"/>
    <s v="Failure - Software"/>
    <s v="Epic"/>
    <s v="Reporting"/>
  </r>
  <r>
    <m/>
    <x v="0"/>
    <s v="Incident"/>
    <x v="1"/>
    <s v="INC000000144378"/>
    <s v="LCT's to add to HH SSRS/Clarity reports"/>
    <s v="Closed"/>
    <x v="71"/>
    <d v="2017-10-10T16:45:00"/>
    <s v="DET9R"/>
    <s v="Laurelyn"/>
    <s v="Pratt"/>
    <m/>
    <s v="Failure - Software"/>
    <s v="Epic"/>
    <s v="Reporting"/>
  </r>
  <r>
    <m/>
    <x v="0"/>
    <s v="Incident"/>
    <x v="1"/>
    <s v="INC000000144408"/>
    <s v="Need to print Schedules for f500 clinic at fontaine"/>
    <s v="Closed"/>
    <x v="71"/>
    <d v="2017-10-21T02:00:00"/>
    <s v="bjc7m"/>
    <s v="Barbara"/>
    <s v="Petitt"/>
    <s v="Epic Reporting Workbench"/>
    <s v="Failure - Software"/>
    <s v="Epic"/>
    <s v="Reporting"/>
  </r>
  <r>
    <m/>
    <x v="0"/>
    <s v="Work Order"/>
    <x v="0"/>
    <s v="WO0000000149003"/>
    <s v="Beaker Working Draft Report update: add 3 Cytology discrete result components to the report"/>
    <s v="Assigned"/>
    <x v="71"/>
    <d v="2017-10-11T11:24:00"/>
    <s v="DET9R"/>
    <s v="Marilou"/>
    <s v="Maglione"/>
    <s v="Epic Beaker"/>
    <m/>
    <m/>
    <m/>
  </r>
  <r>
    <m/>
    <x v="0"/>
    <s v="Work Order"/>
    <x v="2"/>
    <s v="WO0000000148969"/>
    <s v="Run update to Copath data in DS_HSDM_Textsearch"/>
    <s v="Closed"/>
    <x v="71"/>
    <d v="2017-10-21T04:47:00"/>
    <s v="BDD8T"/>
    <s v="David"/>
    <s v="Taylor"/>
    <m/>
    <m/>
    <m/>
    <m/>
  </r>
  <r>
    <m/>
    <x v="0"/>
    <s v="Work Order"/>
    <x v="2"/>
    <s v="WO0000000148973"/>
    <s v="Deploy eScan_Extract to production"/>
    <s v="Closed"/>
    <x v="71"/>
    <d v="2017-10-21T04:47:00"/>
    <s v="BDD8T"/>
    <s v="Chandra"/>
    <s v="Vellampalli"/>
    <m/>
    <m/>
    <m/>
    <m/>
  </r>
  <r>
    <m/>
    <x v="0"/>
    <s v="Work Order"/>
    <x v="2"/>
    <s v="WO0000000148983"/>
    <s v="Deploy SSRS to PRD"/>
    <s v="Closed"/>
    <x v="71"/>
    <d v="2017-10-21T04:47:00"/>
    <s v="BDD8T"/>
    <s v="Gnanasriya"/>
    <s v="Amarasinghe"/>
    <m/>
    <m/>
    <m/>
    <m/>
  </r>
  <r>
    <m/>
    <x v="0"/>
    <s v="Work Order"/>
    <x v="2"/>
    <s v="WO0000000148988"/>
    <s v="Add yet another user to the Flags Reports SSRS subscriptions"/>
    <s v="Closed"/>
    <x v="71"/>
    <d v="2017-10-21T04:47:00"/>
    <s v="BDD8T"/>
    <s v="Phyllis"/>
    <s v="Eanes"/>
    <m/>
    <m/>
    <m/>
    <m/>
  </r>
  <r>
    <m/>
    <x v="0"/>
    <s v="Work Order"/>
    <x v="2"/>
    <s v="WO0000000148989"/>
    <s v="Update rows in HSDO table"/>
    <s v="Closed"/>
    <x v="71"/>
    <d v="2017-10-21T04:47:00"/>
    <s v="BDD8T"/>
    <s v="Thomas"/>
    <s v="Burgan"/>
    <m/>
    <m/>
    <m/>
    <m/>
  </r>
  <r>
    <m/>
    <x v="0"/>
    <s v="Work Order"/>
    <x v="2"/>
    <s v="WO0000000148991"/>
    <s v="Migrate Stored Proc and SSRS from test to prod"/>
    <s v="Closed"/>
    <x v="71"/>
    <d v="2017-10-21T04:47:00"/>
    <s v="BDD8T"/>
    <s v="Susan"/>
    <s v="Grondin"/>
    <m/>
    <m/>
    <m/>
    <m/>
  </r>
  <r>
    <m/>
    <x v="0"/>
    <s v="Work Order"/>
    <x v="2"/>
    <s v="WO0000000148994"/>
    <s v="Alter HCAHPS proc, reload table, re-tabcmd"/>
    <s v="Closed"/>
    <x v="71"/>
    <d v="2017-10-21T04:47:00"/>
    <s v="BDD8T"/>
    <s v="Dayna"/>
    <s v="Monaghan"/>
    <m/>
    <m/>
    <m/>
    <m/>
  </r>
  <r>
    <m/>
    <x v="0"/>
    <s v="Work Order"/>
    <x v="2"/>
    <s v="WO0000000148996"/>
    <s v="Alter CGCAHPS proc, reload table, re-tabcmd workbook"/>
    <s v="Closed"/>
    <x v="71"/>
    <d v="2017-10-21T04:47:00"/>
    <s v="BDD8T"/>
    <s v="Dayna"/>
    <s v="Monaghan"/>
    <m/>
    <m/>
    <m/>
    <m/>
  </r>
  <r>
    <m/>
    <x v="0"/>
    <s v="Work Order"/>
    <x v="2"/>
    <s v="WO0000000148998"/>
    <s v="sFTP setup for iQueue daily extract data feed"/>
    <s v="Closed"/>
    <x v="71"/>
    <d v="2018-01-18T06:57:00"/>
    <s v="WDR4F"/>
    <s v="Brian"/>
    <s v="Costello"/>
    <m/>
    <s v="Request - Assistance"/>
    <s v="Epic"/>
    <s v="Question"/>
  </r>
  <r>
    <m/>
    <x v="0"/>
    <s v="Work Order"/>
    <x v="2"/>
    <s v="WO0000000149000"/>
    <s v="Remigration -  SSRS TST to PRD"/>
    <s v="Closed"/>
    <x v="71"/>
    <d v="2017-10-21T04:47:00"/>
    <s v="BDD8T"/>
    <s v="Susan"/>
    <s v="Grondin"/>
    <m/>
    <m/>
    <m/>
    <m/>
  </r>
  <r>
    <m/>
    <x v="0"/>
    <s v="Work Order"/>
    <x v="2"/>
    <s v="WO0000000149006"/>
    <s v="Crystal Report in Hyperspace not picking up revised crystal.rpt file."/>
    <s v="Cancelled"/>
    <x v="71"/>
    <d v="2017-10-05T18:57:00"/>
    <s v="jsc3h"/>
    <s v="Susan"/>
    <s v="Grondin"/>
    <m/>
    <m/>
    <m/>
    <m/>
  </r>
  <r>
    <m/>
    <x v="0"/>
    <s v="Work Order"/>
    <x v="1"/>
    <s v="WO0000000148979"/>
    <s v="Access to OR Manager Dashboard"/>
    <s v="Closed"/>
    <x v="71"/>
    <d v="2017-10-25T03:57:00"/>
    <s v="bjc7m"/>
    <s v="Brian"/>
    <s v="Costello"/>
    <s v="Epic OpTime"/>
    <s v="Failure - Software"/>
    <s v="Epic"/>
    <s v="Dashboard"/>
  </r>
  <r>
    <m/>
    <x v="0"/>
    <s v="Work Order"/>
    <x v="1"/>
    <s v="WO0000000148985"/>
    <s v="Referral report"/>
    <s v="Closed"/>
    <x v="71"/>
    <d v="2017-10-25T03:57:00"/>
    <s v="bjc7m"/>
    <s v="Amanda"/>
    <s v="Scott"/>
    <m/>
    <m/>
    <m/>
    <m/>
  </r>
  <r>
    <m/>
    <x v="0"/>
    <s v="Incident"/>
    <x v="0"/>
    <s v="INC000000145096"/>
    <s v="FB 56341"/>
    <s v="Assigned"/>
    <x v="72"/>
    <d v="2018-02-01T10:45:00"/>
    <s v="cmk6t"/>
    <s v="Derrick"/>
    <s v="Many"/>
    <s v="Epic Clarity"/>
    <s v="Failure - Software"/>
    <s v="Epic"/>
    <s v="Reporting"/>
  </r>
  <r>
    <m/>
    <x v="0"/>
    <s v="Incident"/>
    <x v="1"/>
    <s v="INC000000145128"/>
    <s v="Access to EVS Clarity reports"/>
    <s v="Closed"/>
    <x v="72"/>
    <d v="2017-10-25T03:55:00"/>
    <s v="bjc7m"/>
    <s v="Lucian"/>
    <s v="Tyson"/>
    <m/>
    <s v="Change - Software"/>
    <s v="Epic"/>
    <s v="Application"/>
  </r>
  <r>
    <n v="8"/>
    <x v="1"/>
    <s v="Work Order"/>
    <x v="1"/>
    <s v="WO0000000150222"/>
    <s v="6 - Data Request - Data to help populate SER Default Dept for Revenue"/>
    <s v="In Progress"/>
    <x v="72"/>
    <d v="2018-02-07T11:26:00"/>
    <s v="ao4uc"/>
    <s v="Donna"/>
    <s v="Green"/>
    <s v="Epic Resolute Professional Billing"/>
    <m/>
    <m/>
    <m/>
  </r>
  <r>
    <m/>
    <x v="0"/>
    <s v="Work Order"/>
    <x v="2"/>
    <s v="WO0000000149313"/>
    <s v="Alter Proc and reload HAPU Prevalence dashboard tile"/>
    <s v="Closed"/>
    <x v="72"/>
    <d v="2017-10-22T04:18:00"/>
    <s v="BDD8T"/>
    <s v="Dayna"/>
    <s v="Monaghan"/>
    <m/>
    <m/>
    <m/>
    <m/>
  </r>
  <r>
    <m/>
    <x v="0"/>
    <s v="Work Order"/>
    <x v="1"/>
    <s v="WO0000000150223"/>
    <s v="PB / Radiant productivity/charging report and dashboard"/>
    <s v="Closed"/>
    <x v="72"/>
    <d v="2017-11-06T02:45:00"/>
    <s v="bjc7m"/>
    <s v="Debbie"/>
    <s v="King"/>
    <s v="Epic Resolute Professional Billing"/>
    <s v="Request - Assistance"/>
    <s v="Epic"/>
    <s v="Question"/>
  </r>
  <r>
    <m/>
    <x v="0"/>
    <s v="Incident"/>
    <x v="0"/>
    <s v="INC000000145491"/>
    <s v="The Paraffin Embedded Molecular Tests Dashboard is down"/>
    <s v="Closed"/>
    <x v="73"/>
    <d v="2017-11-08T15:21:00"/>
    <s v="DET9R"/>
    <s v="Joseph"/>
    <s v="Coppock"/>
    <m/>
    <s v="Failure - Connectivity"/>
    <s v="Network"/>
    <s v="Connection"/>
  </r>
  <r>
    <m/>
    <x v="0"/>
    <s v="Work Order"/>
    <x v="2"/>
    <s v="WO0000000150236"/>
    <s v="Deploy SSRS Report to PRD"/>
    <s v="Closed"/>
    <x v="73"/>
    <d v="2017-10-25T03:57:00"/>
    <s v="BDD8T"/>
    <s v="Gnanasriya"/>
    <s v="Amarasinghe"/>
    <m/>
    <m/>
    <m/>
    <m/>
  </r>
  <r>
    <m/>
    <x v="0"/>
    <s v="Work Order"/>
    <x v="2"/>
    <s v="WO0000000150239"/>
    <s v="Fix Strata Costs Transactions Downloads"/>
    <s v="Closed"/>
    <x v="73"/>
    <d v="2017-10-25T03:57:00"/>
    <s v="BDD8T"/>
    <s v="Bryan"/>
    <s v="Dunn"/>
    <m/>
    <m/>
    <m/>
    <m/>
  </r>
  <r>
    <m/>
    <x v="0"/>
    <s v="Work Order"/>
    <x v="2"/>
    <s v="WO0000000150241"/>
    <s v="Move table and contents to prod server"/>
    <s v="Closed"/>
    <x v="73"/>
    <d v="2017-10-25T03:57:00"/>
    <s v="BDD8T"/>
    <s v="Dayna"/>
    <s v="Monaghan"/>
    <m/>
    <m/>
    <m/>
    <m/>
  </r>
  <r>
    <m/>
    <x v="0"/>
    <s v="Work Order"/>
    <x v="2"/>
    <s v="WO0000000150244"/>
    <s v="Create new db on ODS server for Russ. Make him dbo."/>
    <s v="Closed"/>
    <x v="73"/>
    <d v="2017-10-25T03:57:00"/>
    <s v="BDD8T"/>
    <s v="Daniel"/>
    <s v="O'Malley"/>
    <m/>
    <m/>
    <m/>
    <m/>
  </r>
  <r>
    <m/>
    <x v="0"/>
    <s v="Work Order"/>
    <x v="2"/>
    <s v="WO0000000150246"/>
    <s v="Move refactored BeSafe Team Safety proc to production"/>
    <s v="Closed"/>
    <x v="73"/>
    <d v="2017-10-25T03:57:00"/>
    <s v="BDD8T"/>
    <s v="Marlene"/>
    <s v="Jones"/>
    <m/>
    <m/>
    <m/>
    <m/>
  </r>
  <r>
    <m/>
    <x v="0"/>
    <s v="Work Order"/>
    <x v="2"/>
    <s v="WO0000000150248"/>
    <s v="Assist with JAMs processing of escan extract package"/>
    <s v="Closed"/>
    <x v="73"/>
    <d v="2017-10-25T03:57:00"/>
    <s v="BDD8T"/>
    <s v="William"/>
    <s v="Reed"/>
    <m/>
    <m/>
    <m/>
    <m/>
  </r>
  <r>
    <m/>
    <x v="0"/>
    <s v="Work Order"/>
    <x v="2"/>
    <s v="WO0000000150250"/>
    <s v="Move SSRS to production"/>
    <s v="Closed"/>
    <x v="73"/>
    <d v="2017-10-25T03:57:00"/>
    <s v="BDD8T"/>
    <s v="Adefolarin"/>
    <s v="Oyebanjo"/>
    <m/>
    <m/>
    <m/>
    <m/>
  </r>
  <r>
    <m/>
    <x v="0"/>
    <s v="Work Order"/>
    <x v="1"/>
    <s v="WO0000000150234"/>
    <s v="Report update- bucket balances, payor"/>
    <s v="Cancelled"/>
    <x v="73"/>
    <d v="2017-10-11T14:59:00"/>
    <s v="syg2d"/>
    <s v="Susan"/>
    <s v="Grondin"/>
    <s v="Epic Resolute Hospital Billing"/>
    <m/>
    <m/>
    <m/>
  </r>
  <r>
    <m/>
    <x v="0"/>
    <s v="Incident"/>
    <x v="0"/>
    <s v="INC000000146181"/>
    <s v="report requst- telephone encounters sent to clinical pool within the dates of 9/25/17- 10/6/17"/>
    <s v="Closed"/>
    <x v="74"/>
    <d v="2017-10-12T08:09:00"/>
    <s v="ll2n"/>
    <s v="Heather"/>
    <s v="Rojas"/>
    <s v="Epic Cadence"/>
    <s v="Failure - Software"/>
    <s v="Epic"/>
    <s v="Reporting"/>
  </r>
  <r>
    <m/>
    <x v="0"/>
    <s v="Incident"/>
    <x v="1"/>
    <s v="INC000000146519"/>
    <s v="Extract Modification: CGCAHPS"/>
    <s v="Closed"/>
    <x v="74"/>
    <d v="2017-10-28T02:00:00"/>
    <s v="gha4r"/>
    <s v="Margaret"/>
    <s v="Broadhurst"/>
    <s v="Epic Cadence"/>
    <s v="Change - Software"/>
    <s v="Epic"/>
    <s v="Application"/>
  </r>
  <r>
    <m/>
    <x v="0"/>
    <s v="Work Order"/>
    <x v="0"/>
    <s v="WO0000000150255"/>
    <s v="The paraffin embedded molecular requests dashboard report function is down"/>
    <s v="Closed"/>
    <x v="74"/>
    <d v="2017-12-05T15:29:00"/>
    <s v="DET9R"/>
    <s v="Joseph"/>
    <s v="Coppock"/>
    <m/>
    <m/>
    <m/>
    <m/>
  </r>
  <r>
    <m/>
    <x v="0"/>
    <s v="Work Order"/>
    <x v="2"/>
    <s v="WO0000000150256"/>
    <s v="Move Stored Procedure to Prod"/>
    <s v="Closed"/>
    <x v="74"/>
    <d v="2017-10-26T03:31:00"/>
    <s v="jsc3h"/>
    <s v="Gnanasriya"/>
    <s v="Amarasinghe"/>
    <m/>
    <m/>
    <m/>
    <m/>
  </r>
  <r>
    <m/>
    <x v="0"/>
    <s v="Work Order"/>
    <x v="2"/>
    <s v="WO0000000150261"/>
    <s v="SSRS report deploy: HH_Productivity, HH_Productivity_Detail"/>
    <s v="Closed"/>
    <x v="74"/>
    <d v="2017-10-26T03:31:00"/>
    <s v="BDD8T"/>
    <s v="David"/>
    <s v="Taylor"/>
    <m/>
    <m/>
    <m/>
    <m/>
  </r>
  <r>
    <m/>
    <x v="0"/>
    <s v="Work Order"/>
    <x v="2"/>
    <s v="WO0000000150271"/>
    <s v="Migrate 2 SPs for ABCO CMGA"/>
    <s v="Closed"/>
    <x v="74"/>
    <d v="2017-10-27T02:45:00"/>
    <s v="jsc3h"/>
    <s v="Richard"/>
    <s v="Van Hook"/>
    <m/>
    <m/>
    <m/>
    <m/>
  </r>
  <r>
    <m/>
    <x v="0"/>
    <s v="Work Order"/>
    <x v="1"/>
    <s v="WO0000000150273"/>
    <s v="Visit Type Listing &amp; Department Combo extract"/>
    <s v="Closed"/>
    <x v="74"/>
    <d v="2017-11-29T04:27:00"/>
    <s v="jrk5g"/>
    <s v="David"/>
    <s v="White"/>
    <s v="Epic Cadence"/>
    <m/>
    <m/>
    <m/>
  </r>
  <r>
    <m/>
    <x v="0"/>
    <s v="Work Order"/>
    <x v="1"/>
    <s v="WO0000000150274"/>
    <s v="Patient Master Listing extract"/>
    <s v="Closed"/>
    <x v="74"/>
    <d v="2017-11-29T04:27:00"/>
    <s v="jrk5g"/>
    <s v="David"/>
    <s v="White"/>
    <s v="Epic Cadence"/>
    <m/>
    <m/>
    <m/>
  </r>
  <r>
    <m/>
    <x v="0"/>
    <s v="Work Order"/>
    <x v="1"/>
    <s v="WO0000000150275"/>
    <s v="Need SSRS version of daily IS extract"/>
    <s v="Closed"/>
    <x v="74"/>
    <d v="2017-11-03T02:45:00"/>
    <s v="syg2d"/>
    <s v="David"/>
    <s v="White"/>
    <s v="Epic Cadence"/>
    <m/>
    <m/>
    <m/>
  </r>
  <r>
    <m/>
    <x v="0"/>
    <s v="Change"/>
    <x v="0"/>
    <s v="CRQ000000024310"/>
    <s v="Report: AP Count of Cases, Blocks and Slides"/>
    <s v="Planning In Progress"/>
    <x v="75"/>
    <d v="2017-12-19T12:24:00"/>
    <s v="DET9R"/>
    <s v="Gayle"/>
    <s v="Usher"/>
    <m/>
    <s v="Change - Software"/>
    <s v="Epic"/>
    <s v="Application"/>
  </r>
  <r>
    <m/>
    <x v="0"/>
    <s v="Change"/>
    <x v="0"/>
    <s v="CRQ000000024312"/>
    <s v="Report: AP Specimen Count by Class"/>
    <s v="Planning In Progress"/>
    <x v="75"/>
    <d v="2017-12-19T12:23:00"/>
    <s v="DET9R"/>
    <s v="Gayle"/>
    <s v="Usher"/>
    <m/>
    <s v="Change - Software"/>
    <s v="Epic"/>
    <s v="Application"/>
  </r>
  <r>
    <m/>
    <x v="0"/>
    <s v="Change"/>
    <x v="0"/>
    <s v="CRQ000000024313"/>
    <s v="Report: AP Case Block Volume"/>
    <s v="Planning In Progress"/>
    <x v="75"/>
    <d v="2017-12-19T12:23:00"/>
    <s v="DET9R"/>
    <s v="Gayle"/>
    <s v="Usher"/>
    <m/>
    <s v="Change - Software"/>
    <s v="Epic"/>
    <s v="Application"/>
  </r>
  <r>
    <m/>
    <x v="0"/>
    <s v="Change"/>
    <x v="0"/>
    <s v="CRQ000000024315"/>
    <s v="Report: AP CAP Count of amended reports by res name"/>
    <s v="Planning In Progress"/>
    <x v="75"/>
    <d v="2017-12-19T12:22:00"/>
    <s v="DET9R"/>
    <s v="Gayle"/>
    <s v="Usher"/>
    <m/>
    <s v="Change - Software"/>
    <s v="Epic"/>
    <s v="Application"/>
  </r>
  <r>
    <m/>
    <x v="0"/>
    <s v="Change"/>
    <x v="0"/>
    <s v="CRQ000000024316"/>
    <s v="Report: AP Frozen section discrepancy report by res name"/>
    <s v="Cancelled"/>
    <x v="75"/>
    <d v="2018-01-24T16:08:00"/>
    <s v="DET9R"/>
    <s v="Gayle"/>
    <s v="Usher"/>
    <m/>
    <s v="Change - Software"/>
    <s v="Epic"/>
    <s v="Application"/>
  </r>
  <r>
    <m/>
    <x v="0"/>
    <s v="Incident"/>
    <x v="2"/>
    <s v="INC000000146827"/>
    <s v="Mortality Registry ETL failed this morning"/>
    <s v="Closed"/>
    <x v="75"/>
    <d v="2017-10-27T02:00:00"/>
    <s v="BDD8T"/>
    <s v="Bryan"/>
    <s v="Dunn"/>
    <m/>
    <s v="Failure - Software"/>
    <s v="SQL Server"/>
    <s v="Troubleshooting"/>
  </r>
  <r>
    <m/>
    <x v="0"/>
    <s v="Incident"/>
    <x v="1"/>
    <s v="INC000000146903"/>
    <s v="New Report Request: Current inhouse NICU Babies"/>
    <s v="Closed"/>
    <x v="75"/>
    <d v="2017-11-15T02:00:00"/>
    <s v="gha4r"/>
    <s v="Cheryl"/>
    <s v="Horn"/>
    <s v="Epic Grand Central"/>
    <s v="Request - Software"/>
    <s v="Epic"/>
    <s v="Change Request"/>
  </r>
  <r>
    <m/>
    <x v="0"/>
    <s v="Work Order"/>
    <x v="1"/>
    <s v="WO0000000150283"/>
    <s v="Report Request - LOS for Shoulder patients"/>
    <s v="Closed"/>
    <x v="75"/>
    <d v="2017-10-29T02:45:00"/>
    <s v="gha4r"/>
    <s v="Patrick"/>
    <s v="Hennelly"/>
    <s v="Epic Grand Central"/>
    <m/>
    <m/>
    <m/>
  </r>
  <r>
    <m/>
    <x v="0"/>
    <s v="Work Order"/>
    <x v="1"/>
    <s v="WO0000000150287"/>
    <s v="Report Request - Cash Drawer user closings"/>
    <s v="Closed"/>
    <x v="75"/>
    <d v="2017-12-02T03:42:00"/>
    <s v="syg2d"/>
    <s v="Letetia"/>
    <s v="Matula"/>
    <s v="Epic Resolute Hospital Billing"/>
    <m/>
    <m/>
    <m/>
  </r>
  <r>
    <m/>
    <x v="0"/>
    <s v="Work Order"/>
    <x v="1"/>
    <s v="WO0000000150289"/>
    <s v="Report Edit - 1006 - Add bkt level data"/>
    <s v="Closed"/>
    <x v="75"/>
    <d v="2017-12-14T03:55:00"/>
    <s v="syg2d"/>
    <s v="Susan"/>
    <s v="Grondin"/>
    <s v="Epic Resolute Hospital Billing"/>
    <m/>
    <m/>
    <m/>
  </r>
  <r>
    <m/>
    <x v="0"/>
    <s v="Incident"/>
    <x v="1"/>
    <s v="INC000000147537"/>
    <s v="Report modification: Press ganey  Extract"/>
    <s v="Closed"/>
    <x v="76"/>
    <d v="2017-12-01T02:00:00"/>
    <s v="gha4r"/>
    <s v="Margaret"/>
    <s v="Broadhurst"/>
    <s v="Epic OpTime"/>
    <s v="Request - Software"/>
    <s v="Epic"/>
    <s v="Change Request"/>
  </r>
  <r>
    <m/>
    <x v="0"/>
    <s v="Work Order"/>
    <x v="2"/>
    <s v="WO0000000150297"/>
    <s v="Move SSRS report to production"/>
    <s v="Closed"/>
    <x v="76"/>
    <d v="2017-10-28T02:45:00"/>
    <s v="BDD8T"/>
    <s v="Adefolarin"/>
    <s v="Oyebanjo"/>
    <m/>
    <m/>
    <m/>
    <m/>
  </r>
  <r>
    <m/>
    <x v="0"/>
    <s v="Work Order"/>
    <x v="2"/>
    <s v="WO0000000150308"/>
    <s v="Unplanned Executions Portal tile - reload table and tabcmd"/>
    <s v="Closed"/>
    <x v="76"/>
    <d v="2017-10-28T02:45:00"/>
    <s v="BDD8T"/>
    <s v="Joanne"/>
    <s v="Casey"/>
    <m/>
    <m/>
    <m/>
    <m/>
  </r>
  <r>
    <m/>
    <x v="0"/>
    <s v="Work Order"/>
    <x v="2"/>
    <s v="WO0000000150311"/>
    <s v="Alter ED Dash stored procs"/>
    <s v="Closed"/>
    <x v="76"/>
    <d v="2017-10-28T02:45:00"/>
    <s v="BDD8T"/>
    <s v="Thomas"/>
    <s v="Burgan"/>
    <m/>
    <m/>
    <m/>
    <m/>
  </r>
  <r>
    <m/>
    <x v="0"/>
    <s v="Work Order"/>
    <x v="2"/>
    <s v="WO0000000150320"/>
    <s v="Load Monthly HCAHPS Ranks"/>
    <s v="Closed"/>
    <x v="76"/>
    <d v="2017-10-28T02:45:00"/>
    <s v="BDD8T"/>
    <s v="Christopher"/>
    <s v="Mitchell"/>
    <m/>
    <m/>
    <m/>
    <m/>
  </r>
  <r>
    <m/>
    <x v="0"/>
    <s v="Work Order"/>
    <x v="1"/>
    <s v="WO0000000150316"/>
    <s v="tch billing - multi hars / denials"/>
    <s v="Closed"/>
    <x v="76"/>
    <d v="2017-10-29T02:45:00"/>
    <s v="syg2d"/>
    <s v="Susan"/>
    <s v="Grondin"/>
    <m/>
    <m/>
    <m/>
    <m/>
  </r>
  <r>
    <m/>
    <x v="0"/>
    <s v="Incident"/>
    <x v="1"/>
    <s v="INC000000147931"/>
    <s v="Requesting report for PCP patient panel for each provider at University Physicians Orange"/>
    <s v="Closed"/>
    <x v="77"/>
    <d v="2018-02-23T02:00:00"/>
    <s v="gha4r"/>
    <s v="Amanda"/>
    <s v="Scott"/>
    <s v="Epic Cadence"/>
    <s v="Failure - Software"/>
    <s v="Epic"/>
    <s v="Reporting"/>
  </r>
  <r>
    <m/>
    <x v="0"/>
    <s v="Work Order"/>
    <x v="2"/>
    <s v="WO0000000150327"/>
    <s v="SSRS Deploy: Lab_Result_TAT_Percentiles_Ordering_Dept_Specific"/>
    <s v="Closed"/>
    <x v="77"/>
    <d v="2017-10-29T02:45:00"/>
    <s v="BDD8T"/>
    <s v="David"/>
    <s v="Taylor"/>
    <m/>
    <m/>
    <m/>
    <m/>
  </r>
  <r>
    <m/>
    <x v="0"/>
    <s v="Work Order"/>
    <x v="2"/>
    <s v="WO0000000150329"/>
    <s v="Move Ortho_PreERAS table and contents to production"/>
    <s v="Closed"/>
    <x v="77"/>
    <d v="2017-10-29T02:45:00"/>
    <s v="BDD8T"/>
    <s v="Dayna"/>
    <s v="Monaghan"/>
    <m/>
    <m/>
    <m/>
    <m/>
  </r>
  <r>
    <m/>
    <x v="0"/>
    <s v="Work Order"/>
    <x v="2"/>
    <s v="WO0000000150334"/>
    <s v="SSRS Deploy: Lab_Result_TAT_Percentiles_Ordering_Dept_Specific"/>
    <s v="Closed"/>
    <x v="77"/>
    <d v="2017-10-29T02:45:00"/>
    <s v="BDD8T"/>
    <s v="David"/>
    <s v="Taylor"/>
    <m/>
    <m/>
    <m/>
    <m/>
  </r>
  <r>
    <m/>
    <x v="0"/>
    <s v="Work Order"/>
    <x v="1"/>
    <s v="WO0000000150325"/>
    <s v="Telemedicine Appt Report Request"/>
    <s v="Closed"/>
    <x v="77"/>
    <d v="2017-11-01T02:45:00"/>
    <s v="bjc7m"/>
    <s v="Lara"/>
    <s v="Oktay"/>
    <m/>
    <s v="Request - Assistance"/>
    <s v="Epic"/>
    <s v="Question"/>
  </r>
  <r>
    <n v="1"/>
    <x v="5"/>
    <s v="Work Order"/>
    <x v="1"/>
    <s v="WO0000000150332"/>
    <s v="Nova Note # 577809"/>
    <s v="Pending"/>
    <x v="77"/>
    <d v="2017-10-24T13:37:00"/>
    <s v="syg2d"/>
    <s v="Susan"/>
    <s v="Grondin"/>
    <s v="Epic Resolute Hospital Billing"/>
    <m/>
    <m/>
    <m/>
  </r>
  <r>
    <m/>
    <x v="0"/>
    <s v="Incident"/>
    <x v="2"/>
    <s v="INC000000148569"/>
    <s v="Network printer is printing reams of paper, print outs from a Batch job"/>
    <s v="Closed"/>
    <x v="78"/>
    <d v="2017-11-17T02:00:00"/>
    <s v="dmo3c"/>
    <s v="Corb"/>
    <s v="Ardrey"/>
    <m/>
    <s v="Failure - Software"/>
    <s v="Printing - Epic"/>
    <s v="Output Formatting"/>
  </r>
  <r>
    <m/>
    <x v="0"/>
    <s v="Work Order"/>
    <x v="2"/>
    <s v="WO0000000150350"/>
    <s v="Move SSRS to production, setup subscription and snapshot"/>
    <s v="Closed"/>
    <x v="78"/>
    <d v="2017-11-01T02:45:00"/>
    <s v="BDD8T"/>
    <s v="Stephen"/>
    <s v="Simmers"/>
    <m/>
    <m/>
    <m/>
    <m/>
  </r>
  <r>
    <m/>
    <x v="0"/>
    <s v="Work Order"/>
    <x v="2"/>
    <s v="WO0000000150353"/>
    <s v="Move altered MDM report to production SSRS"/>
    <s v="Closed"/>
    <x v="78"/>
    <d v="2017-11-01T02:45:00"/>
    <s v="BDD8T"/>
    <s v="Marlene"/>
    <s v="Jones"/>
    <m/>
    <m/>
    <m/>
    <m/>
  </r>
  <r>
    <m/>
    <x v="0"/>
    <s v="Work Order"/>
    <x v="2"/>
    <s v="WO0000000150417"/>
    <s v="Move UMA report to production"/>
    <s v="Closed"/>
    <x v="78"/>
    <d v="2017-11-01T02:45:00"/>
    <s v="BDD8T"/>
    <s v="Dayna"/>
    <s v="Monaghan"/>
    <m/>
    <m/>
    <m/>
    <m/>
  </r>
  <r>
    <m/>
    <x v="0"/>
    <s v="Work Order"/>
    <x v="2"/>
    <s v="WO0000000150420"/>
    <s v="Create Ref_Corporate_Service_Line table in relevant databases"/>
    <s v="Closed"/>
    <x v="78"/>
    <d v="2017-11-01T02:45:00"/>
    <s v="BDD8T"/>
    <s v="Dayna"/>
    <s v="Monaghan"/>
    <m/>
    <m/>
    <m/>
    <m/>
  </r>
  <r>
    <m/>
    <x v="0"/>
    <s v="Work Order"/>
    <x v="2"/>
    <s v="WO0000000150422"/>
    <s v="SSRS Modification: remove CasenumSelection default from Lab_AP_Case_Search_by_Case_Number report"/>
    <s v="Closed"/>
    <x v="78"/>
    <d v="2017-11-01T02:45:00"/>
    <s v="BDD8T"/>
    <s v="David"/>
    <s v="Taylor"/>
    <m/>
    <m/>
    <m/>
    <m/>
  </r>
  <r>
    <m/>
    <x v="0"/>
    <s v="Work Order"/>
    <x v="1"/>
    <s v="WO0000000150339"/>
    <s v="CAD - Interpreter last patient contact"/>
    <s v="Closed"/>
    <x v="78"/>
    <d v="2017-11-03T02:45:00"/>
    <s v="syg2d"/>
    <s v="David"/>
    <s v="White"/>
    <m/>
    <m/>
    <m/>
    <m/>
  </r>
  <r>
    <m/>
    <x v="0"/>
    <s v="Work Order"/>
    <x v="1"/>
    <s v="WO0000000150415"/>
    <s v="Report Edit - Late Charge Edits ( remove group/ edit goal)"/>
    <s v="Closed"/>
    <x v="78"/>
    <d v="2017-11-24T02:45:00"/>
    <s v="syg2d"/>
    <s v="Susan"/>
    <s v="Grondin"/>
    <s v="Epic Resolute Hospital Billing"/>
    <m/>
    <m/>
    <m/>
  </r>
  <r>
    <n v="8"/>
    <x v="1"/>
    <s v="Work Order"/>
    <x v="1"/>
    <s v="WO0000000150343"/>
    <s v="Epic-based scheduling data power pivot file"/>
    <s v="Pending"/>
    <x v="78"/>
    <d v="2018-01-23T15:15:00"/>
    <s v="tmb4f"/>
    <s v="Brian"/>
    <s v="Costello"/>
    <s v="Epic Cadence"/>
    <m/>
    <m/>
    <m/>
  </r>
  <r>
    <m/>
    <x v="0"/>
    <s v="Incident"/>
    <x v="1"/>
    <s v="INC000000149131"/>
    <s v="Not able to query the data warehouse"/>
    <s v="Closed"/>
    <x v="79"/>
    <d v="2017-11-10T02:00:00"/>
    <s v="ao4uc"/>
    <s v="Kathryn"/>
    <s v="Reilley"/>
    <s v="Epic Resolute Hospital Billing"/>
    <s v="Request - Assistance"/>
    <s v="SQL Server"/>
    <s v="Question"/>
  </r>
  <r>
    <m/>
    <x v="0"/>
    <s v="Incident"/>
    <x v="1"/>
    <s v="INC000000149346"/>
    <s v="Report- patients that preseitn to triage with specific Behavioral/MH/Substance abuse complaints"/>
    <s v="Closed"/>
    <x v="79"/>
    <d v="2017-11-11T02:00:00"/>
    <s v="gha4r"/>
    <s v="Deborah"/>
    <s v="Cunningham"/>
    <s v="Epic Grand Central"/>
    <s v="Failure - Software"/>
    <s v="Epic"/>
    <s v="Reporting"/>
  </r>
  <r>
    <m/>
    <x v="0"/>
    <s v="Incident"/>
    <x v="1"/>
    <s v="INC000000149701"/>
    <s v="2Epic Reporting Issue"/>
    <s v="Closed"/>
    <x v="79"/>
    <d v="2017-11-03T02:00:00"/>
    <s v="gha4r"/>
    <s v="Lisa"/>
    <s v="Brown"/>
    <s v="Epic Reporting Workbench"/>
    <s v="Failure - Software"/>
    <s v="Epic"/>
    <s v="Reporting"/>
  </r>
  <r>
    <n v="8"/>
    <x v="1"/>
    <s v="Incident"/>
    <x v="1"/>
    <s v="INC000000149221"/>
    <s v="5 Report Request: Payor Plan Volumes"/>
    <s v="Pending"/>
    <x v="79"/>
    <d v="2018-01-29T09:24:00"/>
    <s v="syg2d"/>
    <s v="Sheila"/>
    <s v="Shifflett"/>
    <s v="Epic Resolute Hospital Billing"/>
    <s v="Request - Software"/>
    <s v="Epic"/>
    <s v="Change Request"/>
  </r>
  <r>
    <m/>
    <x v="0"/>
    <s v="Work Order"/>
    <x v="2"/>
    <s v="WO0000000150358"/>
    <s v="Create reporting stored proc in Clarity_App"/>
    <s v="Closed"/>
    <x v="79"/>
    <d v="2017-11-02T02:45:00"/>
    <s v="BDD8T"/>
    <s v="Rena"/>
    <s v="Morse"/>
    <m/>
    <m/>
    <m/>
    <m/>
  </r>
  <r>
    <m/>
    <x v="0"/>
    <s v="Work Order"/>
    <x v="2"/>
    <s v="WO0000000150361"/>
    <s v="File transfer job setup needed for Finance (high priority)"/>
    <s v="Closed"/>
    <x v="79"/>
    <d v="2017-11-03T02:45:00"/>
    <s v="WDR4F"/>
    <s v="Brian"/>
    <s v="Costello"/>
    <s v="Epic Resolute Hospital Billing"/>
    <m/>
    <m/>
    <m/>
  </r>
  <r>
    <m/>
    <x v="0"/>
    <s v="Work Order"/>
    <x v="2"/>
    <s v="WO0000000150363"/>
    <s v="Move SSRS to production"/>
    <s v="Closed"/>
    <x v="79"/>
    <d v="2017-11-02T02:45:00"/>
    <s v="BDD8T"/>
    <s v="Rena"/>
    <s v="Morse"/>
    <m/>
    <m/>
    <m/>
    <m/>
  </r>
  <r>
    <m/>
    <x v="0"/>
    <s v="Work Order"/>
    <x v="2"/>
    <s v="WO0000000150366"/>
    <s v="Make a daily version of PE DVT dashboard table"/>
    <s v="Closed"/>
    <x v="79"/>
    <d v="2017-11-02T02:45:00"/>
    <s v="BDD8T"/>
    <s v="Dayna"/>
    <s v="Monaghan"/>
    <m/>
    <m/>
    <m/>
    <m/>
  </r>
  <r>
    <m/>
    <x v="0"/>
    <s v="Incident"/>
    <x v="0"/>
    <s v="INC000000149861"/>
    <s v="2Epic Reporting Issue"/>
    <s v="Closed"/>
    <x v="80"/>
    <d v="2018-01-05T05:16:00"/>
    <s v="cmk6t"/>
    <s v="Angela"/>
    <s v="Elliott"/>
    <s v="Epic Reporting Workbench"/>
    <s v="Failure - Software"/>
    <s v="Epic"/>
    <s v="Reporting"/>
  </r>
  <r>
    <m/>
    <x v="0"/>
    <s v="Incident"/>
    <x v="1"/>
    <s v="INC000000150123"/>
    <s v="Report Request - CF.PL list  Need this by Monday, to do a mass mailing to patient."/>
    <s v="Closed"/>
    <x v="80"/>
    <d v="2017-11-24T02:08:00"/>
    <s v="syg2d"/>
    <s v="Robert"/>
    <s v="Flood"/>
    <m/>
    <s v="Failure - Software"/>
    <s v="Epic"/>
    <s v="Reporting"/>
  </r>
  <r>
    <m/>
    <x v="0"/>
    <s v="Work Order"/>
    <x v="2"/>
    <s v="WO0000000150371"/>
    <s v="Migrate 2 SSRS reports for UPG Unsigned Encounters"/>
    <s v="Closed"/>
    <x v="80"/>
    <d v="2017-11-03T02:45:00"/>
    <s v="BDD8T"/>
    <s v="Richard"/>
    <s v="Van Hook"/>
    <m/>
    <m/>
    <m/>
    <m/>
  </r>
  <r>
    <m/>
    <x v="0"/>
    <s v="Work Order"/>
    <x v="2"/>
    <s v="WO0000000150373"/>
    <s v="Download SSIS package production version"/>
    <s v="Closed"/>
    <x v="80"/>
    <d v="2017-11-03T02:45:00"/>
    <s v="BDD8T"/>
    <s v="Chandra"/>
    <s v="Vellampalli"/>
    <m/>
    <m/>
    <m/>
    <m/>
  </r>
  <r>
    <m/>
    <x v="0"/>
    <s v="Work Order"/>
    <x v="2"/>
    <s v="WO0000000150375"/>
    <s v="Move Potential VAE SSRS to production"/>
    <s v="Closed"/>
    <x v="80"/>
    <d v="2017-11-03T02:45:00"/>
    <s v="BDD8T"/>
    <s v="Phyllis"/>
    <s v="Eanes"/>
    <m/>
    <m/>
    <m/>
    <m/>
  </r>
  <r>
    <m/>
    <x v="0"/>
    <s v="Work Order"/>
    <x v="2"/>
    <s v="WO0000000150383"/>
    <s v="Move Store Proc to Production"/>
    <s v="Closed"/>
    <x v="80"/>
    <d v="2017-11-03T02:45:00"/>
    <s v="BDD8T"/>
    <s v="Gnanasriya"/>
    <s v="Amarasinghe"/>
    <m/>
    <m/>
    <m/>
    <m/>
  </r>
  <r>
    <m/>
    <x v="0"/>
    <s v="Work Order"/>
    <x v="2"/>
    <s v="WO0000000150438"/>
    <s v="Alter Daily Volume Endoscopy stored procs"/>
    <s v="Closed"/>
    <x v="80"/>
    <d v="2017-11-03T02:45:00"/>
    <s v="BDD8T"/>
    <s v="Adefolarin"/>
    <s v="Oyebanjo"/>
    <m/>
    <m/>
    <m/>
    <m/>
  </r>
  <r>
    <m/>
    <x v="0"/>
    <s v="Work Order"/>
    <x v="1"/>
    <s v="WO0000000150435"/>
    <s v="missing cpt charges"/>
    <s v="Closed"/>
    <x v="80"/>
    <d v="2017-11-08T02:45:00"/>
    <s v="syg2d"/>
    <s v="Susan"/>
    <s v="Grondin"/>
    <m/>
    <m/>
    <m/>
    <m/>
  </r>
  <r>
    <m/>
    <x v="0"/>
    <s v="Work Order"/>
    <x v="1"/>
    <s v="WO0000000150436"/>
    <s v="CPT DW issue"/>
    <s v="Closed"/>
    <x v="80"/>
    <d v="2017-11-08T02:45:00"/>
    <s v="syg2d"/>
    <s v="Susan"/>
    <s v="Grondin"/>
    <m/>
    <m/>
    <m/>
    <m/>
  </r>
  <r>
    <m/>
    <x v="0"/>
    <s v="Incident"/>
    <x v="0"/>
    <s v="INC000000150617"/>
    <s v="User wants to look at her patient history from 3 years ago"/>
    <s v="Closed"/>
    <x v="81"/>
    <d v="2017-11-30T12:38:00"/>
    <s v="ll2n"/>
    <s v="Joanna"/>
    <s v="Lott"/>
    <m/>
    <s v="Failure - Software"/>
    <s v="Epic"/>
    <s v="Ordering Issue"/>
  </r>
  <r>
    <m/>
    <x v="0"/>
    <s v="Incident"/>
    <x v="0"/>
    <s v="INC000000150702"/>
    <s v="2Epic Reporting Issue"/>
    <s v="Closed"/>
    <x v="81"/>
    <d v="2017-10-20T11:11:00"/>
    <s v="cmk6t"/>
    <s v="Michael"/>
    <s v="Heinze"/>
    <s v="Epic Reporting Workbench"/>
    <s v="Failure - Software"/>
    <s v="Epic"/>
    <s v="Reporting"/>
  </r>
  <r>
    <m/>
    <x v="0"/>
    <s v="Work Order"/>
    <x v="2"/>
    <s v="WO0000000150390"/>
    <s v="Alter stored procs for ABCO SPC extract"/>
    <s v="Closed"/>
    <x v="81"/>
    <d v="2017-11-04T02:45:00"/>
    <s v="BDD8T"/>
    <s v="Richard"/>
    <s v="Rickles"/>
    <m/>
    <m/>
    <m/>
    <m/>
  </r>
  <r>
    <m/>
    <x v="0"/>
    <s v="Work Order"/>
    <x v="2"/>
    <s v="WO0000000150392"/>
    <s v="KB 1456 - alter daily team safety stored proc"/>
    <s v="Closed"/>
    <x v="81"/>
    <d v="2017-11-04T02:45:00"/>
    <s v="BDD8T"/>
    <s v="Marlene"/>
    <s v="Jones"/>
    <m/>
    <m/>
    <m/>
    <m/>
  </r>
  <r>
    <m/>
    <x v="0"/>
    <s v="Work Order"/>
    <x v="2"/>
    <s v="WO0000000150398"/>
    <s v="KB 1529,1193,1117,1206,1181 - create and load test versions of tabrptg tables"/>
    <s v="Closed"/>
    <x v="81"/>
    <d v="2017-11-04T02:45:00"/>
    <s v="BDD8T"/>
    <s v="Marlene"/>
    <s v="Jones"/>
    <m/>
    <m/>
    <m/>
    <m/>
  </r>
  <r>
    <m/>
    <x v="0"/>
    <s v="Work Order"/>
    <x v="2"/>
    <s v="WO0000000150440"/>
    <s v="Reload ERS data Jul-Sep"/>
    <s v="Closed"/>
    <x v="81"/>
    <d v="2017-11-27T09:03:00"/>
    <s v="jsc3h"/>
    <s v="Richard"/>
    <s v="Van Hook"/>
    <m/>
    <m/>
    <m/>
    <m/>
  </r>
  <r>
    <m/>
    <x v="0"/>
    <s v="Work Order"/>
    <x v="2"/>
    <s v="WO0000000150442"/>
    <s v="Migrate SP for CPT data Vizient"/>
    <s v="Closed"/>
    <x v="81"/>
    <d v="2017-11-04T02:45:00"/>
    <s v="jsc3h"/>
    <s v="Richard"/>
    <s v="Van Hook"/>
    <m/>
    <m/>
    <m/>
    <m/>
  </r>
  <r>
    <m/>
    <x v="0"/>
    <s v="Work Order"/>
    <x v="1"/>
    <s v="WO0000000150394"/>
    <s v="gl audit"/>
    <s v="Closed"/>
    <x v="81"/>
    <d v="2017-11-08T02:45:00"/>
    <s v="syg2d"/>
    <s v="Susan"/>
    <s v="Grondin"/>
    <m/>
    <m/>
    <m/>
    <m/>
  </r>
  <r>
    <m/>
    <x v="0"/>
    <s v="Incident"/>
    <x v="0"/>
    <s v="INC000000151447"/>
    <s v="2Epic Reporting Issue"/>
    <s v="Closed"/>
    <x v="82"/>
    <d v="2018-01-06T05:27:00"/>
    <s v="cmk6t"/>
    <s v="Veronica"/>
    <s v="Brill"/>
    <s v="Epic Reporting Workbench"/>
    <s v="Failure - Software"/>
    <s v="Epic"/>
    <s v="Reporting"/>
  </r>
  <r>
    <m/>
    <x v="0"/>
    <s v="Incident"/>
    <x v="1"/>
    <s v="INC000000151512"/>
    <s v="Denials Query in Hyperspace (under hospital billing reports)"/>
    <s v="Cancelled"/>
    <x v="82"/>
    <d v="2017-10-31T08:15:00"/>
    <s v="bjc7m"/>
    <s v="Jacqueline"/>
    <s v="Martin"/>
    <s v="Epic Resolute Hospital Billing"/>
    <s v="Failure - Software"/>
    <s v="Epic"/>
    <s v="Reporting"/>
  </r>
  <r>
    <m/>
    <x v="0"/>
    <s v="Work Order"/>
    <x v="2"/>
    <s v="WO0000000150818"/>
    <s v="SSRS Deploys: AP_Slides_Reviewed_by_Case_Type_and_Cytotech, AP_Slides...detail"/>
    <s v="Closed"/>
    <x v="82"/>
    <d v="2017-11-09T02:45:00"/>
    <s v="BDD8T"/>
    <s v="David"/>
    <s v="Taylor"/>
    <s v="Business Intelligence"/>
    <s v="Change - Software"/>
    <s v="Epic"/>
    <s v="Application"/>
  </r>
  <r>
    <m/>
    <x v="0"/>
    <s v="Work Order"/>
    <x v="1"/>
    <s v="WO0000000150502"/>
    <s v="Data Request-Visits to Fontaine"/>
    <s v="Closed"/>
    <x v="82"/>
    <d v="2017-11-11T02:45:00"/>
    <s v="bjc7m"/>
    <s v="Kelly"/>
    <s v="Bell"/>
    <s v="Epic Cadence"/>
    <s v="Failure - Software"/>
    <s v="Epic Phase2 GoLive"/>
    <s v="Reporting Issue"/>
  </r>
  <r>
    <m/>
    <x v="0"/>
    <s v="Work Order"/>
    <x v="1"/>
    <s v="WO0000000150826"/>
    <s v="Ambulatory Optimization metric definition &amp; coding"/>
    <s v="Closed"/>
    <x v="83"/>
    <d v="2018-02-08T02:45:00"/>
    <s v="jrk5g"/>
    <s v="Brian"/>
    <s v="Costello"/>
    <s v="Epic Cadence"/>
    <m/>
    <m/>
    <m/>
  </r>
  <r>
    <m/>
    <x v="0"/>
    <s v="Incident"/>
    <x v="0"/>
    <s v="INC000000152198"/>
    <s v="FB 53996"/>
    <s v="Assigned"/>
    <x v="84"/>
    <d v="2018-01-05T14:15:00"/>
    <s v="cmk6t"/>
    <s v="Sierra"/>
    <s v="Lee"/>
    <s v="Epic Cadence"/>
    <s v="Failure - Software"/>
    <s v="Epic"/>
    <s v="Reporting"/>
  </r>
  <r>
    <m/>
    <x v="0"/>
    <s v="Incident"/>
    <x v="0"/>
    <s v="INC000000152302"/>
    <s v="I am hoping that that the EPIC team can assist in creating a reports for our DH quality metrics."/>
    <s v="Closed"/>
    <x v="84"/>
    <d v="2018-01-05T14:23:00"/>
    <s v="cmk6t"/>
    <s v="Sierra"/>
    <s v="Lee"/>
    <s v="Epic Inpatient"/>
    <s v="Failure - Software"/>
    <s v="Epic"/>
    <s v="Reporting"/>
  </r>
  <r>
    <m/>
    <x v="0"/>
    <s v="Incident"/>
    <x v="1"/>
    <s v="INC000000151835"/>
    <s v="2Epic Reporting Issue"/>
    <s v="Closed"/>
    <x v="84"/>
    <d v="2017-11-08T02:01:00"/>
    <s v="gha4r"/>
    <s v="Lisa"/>
    <s v="Brown"/>
    <s v="Epic Reporting Workbench"/>
    <s v="Failure - Software"/>
    <s v="Epic"/>
    <s v="Reporting"/>
  </r>
  <r>
    <m/>
    <x v="0"/>
    <s v="Incident"/>
    <x v="1"/>
    <s v="INC000000151837"/>
    <s v="2Epic Reporting Issue"/>
    <s v="Closed"/>
    <x v="84"/>
    <d v="2017-11-08T02:01:00"/>
    <s v="gha4r"/>
    <s v="Lisa"/>
    <s v="Brown"/>
    <s v="Epic Reporting Workbench"/>
    <s v="Failure - Software"/>
    <s v="Epic"/>
    <s v="Reporting"/>
  </r>
  <r>
    <m/>
    <x v="0"/>
    <s v="Incident"/>
    <x v="1"/>
    <s v="INC000000152175"/>
    <s v="old Epic department showing up in report and not new Epic department"/>
    <s v="Closed"/>
    <x v="84"/>
    <d v="2017-12-01T02:00:00"/>
    <s v="gha4r"/>
    <s v="Mary"/>
    <s v="Wade"/>
    <s v="Epic Reporting Workbench"/>
    <s v="Failure - Software"/>
    <s v="Epic"/>
    <s v="Reporting"/>
  </r>
  <r>
    <m/>
    <x v="0"/>
    <s v="Work Order"/>
    <x v="1"/>
    <s v="WO0000000151806"/>
    <s v="Rpt Request:  HAPUS coding report"/>
    <s v="Closed"/>
    <x v="84"/>
    <d v="2017-11-09T02:45:00"/>
    <s v="syg2d"/>
    <s v="Loren"/>
    <s v="Therrien"/>
    <m/>
    <m/>
    <m/>
    <m/>
  </r>
  <r>
    <n v="8"/>
    <x v="1"/>
    <s v="Incident"/>
    <x v="1"/>
    <s v="INC000000152310"/>
    <s v="5 -Interpreter extract language demographics"/>
    <s v="In Progress"/>
    <x v="84"/>
    <d v="2018-02-26T09:03:00"/>
    <s v="jrk5g"/>
    <s v="David"/>
    <s v="White"/>
    <s v="Epic Cadence"/>
    <s v="Failure - Software"/>
    <s v="Reporting"/>
    <m/>
  </r>
  <r>
    <m/>
    <x v="0"/>
    <s v="Incident"/>
    <x v="0"/>
    <s v="INC000000152400"/>
    <s v="2Epic Reporting Issue"/>
    <s v="Closed"/>
    <x v="85"/>
    <d v="2017-10-24T15:14:00"/>
    <s v="cmk6t"/>
    <s v="Michael"/>
    <s v="Heinze"/>
    <s v="Epic Reporting Workbench"/>
    <s v="Failure - Software"/>
    <s v="Epic"/>
    <s v="Reporting"/>
  </r>
  <r>
    <m/>
    <x v="0"/>
    <s v="Incident"/>
    <x v="1"/>
    <s v="INC000000152811"/>
    <s v="Write offs tied to a HAR/discharging department"/>
    <s v="Closed"/>
    <x v="85"/>
    <d v="2017-11-16T02:00:00"/>
    <s v="jrk5g"/>
    <s v="Jacqueline"/>
    <s v="Martin"/>
    <s v="Epic Resolute Hospital Billing"/>
    <s v="Failure - Software"/>
    <s v="Epic"/>
    <s v="Reporting"/>
  </r>
  <r>
    <m/>
    <x v="0"/>
    <s v="Work Order"/>
    <x v="2"/>
    <s v="WO0000000150835"/>
    <s v="Move Stored Proc to Prod"/>
    <s v="Closed"/>
    <x v="85"/>
    <d v="2017-10-24T08:30:00"/>
    <s v="jsc3h"/>
    <s v="Gnanasriya"/>
    <s v="Amarasinghe"/>
    <m/>
    <m/>
    <m/>
    <m/>
  </r>
  <r>
    <m/>
    <x v="0"/>
    <s v="Work Order"/>
    <x v="2"/>
    <s v="WO0000000150837"/>
    <s v="Move SSRS report to Prod"/>
    <s v="Closed"/>
    <x v="85"/>
    <d v="2017-10-24T09:08:00"/>
    <s v="jsc3h"/>
    <s v="Gnanasriya"/>
    <s v="Amarasinghe"/>
    <m/>
    <m/>
    <m/>
    <m/>
  </r>
  <r>
    <m/>
    <x v="0"/>
    <s v="Incident"/>
    <x v="0"/>
    <s v="INC000000152876"/>
    <s v="PAU needs real time report of treatment protocol changes"/>
    <s v="Closed"/>
    <x v="86"/>
    <d v="2017-12-16T02:00:00"/>
    <s v="cmk6t"/>
    <s v="Patrick"/>
    <s v="Ferreri-Hanberry"/>
    <s v="Epic Orders"/>
    <s v="Change - Software"/>
    <s v="Epic"/>
    <s v="Application"/>
  </r>
  <r>
    <m/>
    <x v="0"/>
    <s v="Incident"/>
    <x v="2"/>
    <s v="INC000000153126"/>
    <s v="Investigate and fix ODS Base load process"/>
    <s v="Closed"/>
    <x v="86"/>
    <d v="2017-11-10T02:01:00"/>
    <s v="BDD8T"/>
    <s v="Bryan"/>
    <s v="Dunn"/>
    <m/>
    <s v="Failure - Software"/>
    <s v="SQL Server"/>
    <s v="Troubleshooting"/>
  </r>
  <r>
    <m/>
    <x v="0"/>
    <s v="Incident"/>
    <x v="2"/>
    <s v="INC000000153134"/>
    <s v="MDM setup failure"/>
    <s v="Closed"/>
    <x v="86"/>
    <d v="2017-11-10T02:00:00"/>
    <s v="BDD8T"/>
    <s v="Bryan"/>
    <s v="Dunn"/>
    <m/>
    <s v="Failure - Software"/>
    <s v="SQL Server"/>
    <s v="Troubleshooting"/>
  </r>
  <r>
    <m/>
    <x v="0"/>
    <s v="Incident"/>
    <x v="2"/>
    <s v="INC000000153145"/>
    <s v="Daily_Extract_Fin3_WrkHrs_Staged Setup failure"/>
    <s v="Closed"/>
    <x v="86"/>
    <d v="2017-11-10T02:00:00"/>
    <s v="BDD8T"/>
    <s v="Bryan"/>
    <s v="Dunn"/>
    <m/>
    <s v="Failure - Software"/>
    <s v="SQL Server"/>
    <s v="Troubleshooting"/>
  </r>
  <r>
    <m/>
    <x v="0"/>
    <s v="Incident"/>
    <x v="1"/>
    <s v="INC000000152862"/>
    <s v="New report request: patient list for Pantops location and 545 Location"/>
    <s v="Closed"/>
    <x v="86"/>
    <d v="2017-11-15T02:00:00"/>
    <s v="gha4r"/>
    <s v="Sherri"/>
    <s v="Gustke"/>
    <s v="Epic Reporting Workbench"/>
    <s v="Failure - Software"/>
    <s v="Epic"/>
    <s v="Reporting"/>
  </r>
  <r>
    <m/>
    <x v="0"/>
    <s v="Incident"/>
    <x v="1"/>
    <s v="INC000000153112"/>
    <s v="SQL View for Medicare/Medicaid Compliance Outlier Recertification"/>
    <s v="Closed"/>
    <x v="86"/>
    <d v="2017-10-30T12:41:00"/>
    <s v="gha4r"/>
    <s v="Christopher"/>
    <s v="Frey"/>
    <s v="Epic Grand Central"/>
    <s v="Request - Assistance"/>
    <s v="Epic"/>
    <s v="Question"/>
  </r>
  <r>
    <m/>
    <x v="0"/>
    <s v="Work Order"/>
    <x v="2"/>
    <s v="WO0000000151828"/>
    <s v="How many SSRS reports are in production?"/>
    <s v="Closed"/>
    <x v="86"/>
    <d v="2017-11-10T02:45:00"/>
    <s v="BDD8T"/>
    <s v="Christine"/>
    <s v="Kelly"/>
    <m/>
    <m/>
    <m/>
    <m/>
  </r>
  <r>
    <m/>
    <x v="0"/>
    <s v="Work Order"/>
    <x v="2"/>
    <s v="WO0000000151830"/>
    <s v="Alter 5 Daily Volume dash stored procs"/>
    <s v="Closed"/>
    <x v="86"/>
    <d v="2017-11-10T02:45:00"/>
    <s v="BDD8T"/>
    <s v="Adefolarin"/>
    <s v="Oyebanjo"/>
    <m/>
    <m/>
    <m/>
    <m/>
  </r>
  <r>
    <m/>
    <x v="0"/>
    <s v="Work Order"/>
    <x v="2"/>
    <s v="WO0000000151834"/>
    <s v="Move new ED Boarding dashboard proc to production."/>
    <s v="Closed"/>
    <x v="86"/>
    <d v="2017-11-10T02:45:00"/>
    <s v="BDD8T"/>
    <s v="Thomas"/>
    <s v="Burgan"/>
    <m/>
    <m/>
    <m/>
    <m/>
  </r>
  <r>
    <m/>
    <x v="0"/>
    <s v="Work Order"/>
    <x v="2"/>
    <s v="WO0000000151906"/>
    <s v="Medical Center Volumes Report Migration"/>
    <s v="Closed"/>
    <x v="86"/>
    <d v="2017-11-11T02:45:00"/>
    <s v="BDD8T"/>
    <s v="Adefolarin"/>
    <s v="Oyebanjo"/>
    <m/>
    <m/>
    <m/>
    <m/>
  </r>
  <r>
    <m/>
    <x v="0"/>
    <s v="Work Order"/>
    <x v="2"/>
    <s v="WO0000000152301"/>
    <s v="KB 1529 TMI Daily Changes Part 2"/>
    <s v="Closed"/>
    <x v="86"/>
    <d v="2017-11-11T02:45:00"/>
    <s v="BDD8T"/>
    <s v="Marlene"/>
    <s v="Jones"/>
    <m/>
    <m/>
    <m/>
    <m/>
  </r>
  <r>
    <m/>
    <x v="0"/>
    <s v="Work Order"/>
    <x v="2"/>
    <s v="WO0000000152302"/>
    <s v="KB 1042 Create DWT tabrptg table"/>
    <s v="Closed"/>
    <x v="86"/>
    <d v="2017-11-11T02:45:00"/>
    <s v="BDD8T"/>
    <s v="Marlene"/>
    <s v="Jones"/>
    <m/>
    <m/>
    <m/>
    <m/>
  </r>
  <r>
    <m/>
    <x v="0"/>
    <s v="Work Order"/>
    <x v="2"/>
    <s v="WO0000000152303"/>
    <s v="(Case 54017) Replace Census_DataSet_BOLY"/>
    <s v="Closed"/>
    <x v="86"/>
    <d v="2017-11-11T02:45:00"/>
    <s v="BDD8T"/>
    <s v="Marlene"/>
    <s v="Jones"/>
    <m/>
    <m/>
    <m/>
    <m/>
  </r>
  <r>
    <m/>
    <x v="0"/>
    <s v="Work Order"/>
    <x v="1"/>
    <s v="WO0000000151824"/>
    <s v="assistance with Epic Cadence reporting"/>
    <s v="Closed"/>
    <x v="86"/>
    <d v="2018-02-09T02:45:00"/>
    <s v="jrk5g"/>
    <s v="Lisa"/>
    <s v="Brown"/>
    <s v="Epic Cadence"/>
    <s v="Request - Assistance"/>
    <s v="Epic"/>
    <s v="Question"/>
  </r>
  <r>
    <m/>
    <x v="0"/>
    <s v="Work Order"/>
    <x v="1"/>
    <s v="WO0000000151839"/>
    <s v="Report for Bill Fulkerson (COO)"/>
    <s v="Closed"/>
    <x v="86"/>
    <d v="2017-12-13T05:21:00"/>
    <s v="jrk5g"/>
    <s v="Christopher"/>
    <s v="McMillan"/>
    <s v="Epic Cadence"/>
    <m/>
    <m/>
    <m/>
  </r>
  <r>
    <m/>
    <x v="0"/>
    <s v="Incident"/>
    <x v="2"/>
    <s v="INC000000154074"/>
    <s v="Refresh_EDW_Clarity setup failure"/>
    <s v="Closed"/>
    <x v="87"/>
    <d v="2017-11-11T02:01:00"/>
    <s v="BDD8T"/>
    <s v="Bryan"/>
    <s v="Dunn"/>
    <m/>
    <s v="Failure - Software"/>
    <s v="SQL Server"/>
    <s v="Troubleshooting"/>
  </r>
  <r>
    <m/>
    <x v="0"/>
    <s v="Incident"/>
    <x v="1"/>
    <s v="INC000000153728"/>
    <s v="New Report Request: Patient list"/>
    <s v="Closed"/>
    <x v="87"/>
    <d v="2018-01-01T03:13:00"/>
    <s v="gha4r"/>
    <s v="Lisa"/>
    <s v="Brown"/>
    <s v="Epic Reporting Workbench"/>
    <s v="Failure - Software"/>
    <s v="Epic"/>
    <s v="Reporting"/>
  </r>
  <r>
    <m/>
    <x v="0"/>
    <s v="Work Order"/>
    <x v="2"/>
    <s v="WO0000000152309"/>
    <s v="Update INFC stored proc on DM"/>
    <s v="Closed"/>
    <x v="87"/>
    <d v="2017-11-11T02:45:00"/>
    <s v="BDD8T"/>
    <s v="Ian"/>
    <s v="German Mesner"/>
    <m/>
    <m/>
    <m/>
    <m/>
  </r>
  <r>
    <m/>
    <x v="0"/>
    <s v="Work Order"/>
    <x v="2"/>
    <s v="WO0000000152313"/>
    <s v="(Case 50386) Move SSRS to production"/>
    <s v="Closed"/>
    <x v="87"/>
    <d v="2017-11-11T02:45:00"/>
    <s v="BDD8T"/>
    <s v="Marlene"/>
    <s v="Jones"/>
    <m/>
    <m/>
    <m/>
    <m/>
  </r>
  <r>
    <m/>
    <x v="0"/>
    <s v="Work Order"/>
    <x v="2"/>
    <s v="WO0000000152315"/>
    <s v="Prep NSI table versions on Test server"/>
    <s v="Closed"/>
    <x v="87"/>
    <d v="2017-11-11T02:45:00"/>
    <s v="BDD8T"/>
    <s v="Marlene"/>
    <s v="Jones"/>
    <m/>
    <m/>
    <m/>
    <m/>
  </r>
  <r>
    <n v="8"/>
    <x v="1"/>
    <s v="Incident"/>
    <x v="1"/>
    <s v="INC000000153784"/>
    <s v="Clarity Report: Mileage displaying duplicates and addendums"/>
    <s v="In Progress"/>
    <x v="87"/>
    <d v="2018-02-06T15:20:00"/>
    <s v="RTV7Y"/>
    <s v="Catherine"/>
    <s v="Harris"/>
    <s v="Epic Home Health"/>
    <s v="Failure - Software"/>
    <s v="Epic"/>
    <s v="Not Working / Other"/>
  </r>
  <r>
    <m/>
    <x v="0"/>
    <s v="Change"/>
    <x v="0"/>
    <s v="CRQ000000025066"/>
    <s v="PLV1 RPT need a report that shows all AP flags, case, task, specimen all in one view."/>
    <s v="Cancelled"/>
    <x v="88"/>
    <d v="2017-12-11T15:35:00"/>
    <s v="DET9R"/>
    <s v="Gayle"/>
    <s v="Usher"/>
    <m/>
    <m/>
    <m/>
    <m/>
  </r>
  <r>
    <n v="32"/>
    <x v="3"/>
    <s v="Incident"/>
    <x v="1"/>
    <s v="INC000000154571"/>
    <s v="Report/Audit capability to review Recertification status of the following BPAs"/>
    <s v="Pending"/>
    <x v="88"/>
    <d v="2018-01-09T16:22:00"/>
    <s v="ao4uc"/>
    <s v="Christopher"/>
    <s v="Frey"/>
    <s v="Epic Grand Central"/>
    <s v="Failure - Software"/>
    <s v="Epic"/>
    <s v="Reporting"/>
  </r>
  <r>
    <m/>
    <x v="0"/>
    <s v="Work Order"/>
    <x v="1"/>
    <s v="WO0000000152327"/>
    <s v="Visit volumes for Fontaine on 9/26"/>
    <s v="Closed"/>
    <x v="89"/>
    <d v="2017-11-14T02:45:00"/>
    <s v="RTV7Y"/>
    <s v="Kelly"/>
    <s v="Bell"/>
    <m/>
    <m/>
    <m/>
    <m/>
  </r>
  <r>
    <m/>
    <x v="0"/>
    <s v="Incident"/>
    <x v="0"/>
    <s v="INC000000155201"/>
    <s v="(Case 54067) Update NSI BOL2Y tables using new census tables - 10/27/2107"/>
    <s v="Closed"/>
    <x v="90"/>
    <d v="2017-11-03T06:32:00"/>
    <s v="mbj3f"/>
    <s v="Marlene"/>
    <s v="Jones"/>
    <m/>
    <s v="Request - Assistance"/>
    <s v="SQL Server"/>
    <s v="Question"/>
  </r>
  <r>
    <m/>
    <x v="0"/>
    <s v="Incident"/>
    <x v="2"/>
    <s v="INC000000155071"/>
    <s v="Fogbugz Case 53791  HIM Routing Notes"/>
    <s v="Closed"/>
    <x v="90"/>
    <d v="2017-10-31T11:25:00"/>
    <s v="BDD8T"/>
    <s v="Marlene"/>
    <s v="Jones"/>
    <m/>
    <s v="Request - Assistance"/>
    <s v="SQL Server"/>
    <s v="Question"/>
  </r>
  <r>
    <m/>
    <x v="0"/>
    <s v="Incident"/>
    <x v="2"/>
    <s v="INC000000155195"/>
    <s v="TMI RL Daily Specs- TMI Daily Changes - Part 2 - KB #1529 - 10/27/2017"/>
    <s v="Closed"/>
    <x v="90"/>
    <d v="2017-10-31T11:49:00"/>
    <s v="BDD8T"/>
    <s v="Marlene"/>
    <s v="Jones"/>
    <m/>
    <s v="Request - Assistance"/>
    <s v="SQL Server"/>
    <s v="Question"/>
  </r>
  <r>
    <m/>
    <x v="0"/>
    <s v="Incident"/>
    <x v="2"/>
    <s v="INC000000155198"/>
    <s v="(Case 52428) FY18 Sepsis Meds in 1 hr - KB# 1042 - 10/27/2017"/>
    <s v="Closed"/>
    <x v="90"/>
    <d v="2017-10-31T11:58:00"/>
    <s v="BDD8T"/>
    <s v="Marlene"/>
    <s v="Jones"/>
    <m/>
    <s v="Request - Assistance"/>
    <s v="SQL Server"/>
    <s v="Question"/>
  </r>
  <r>
    <m/>
    <x v="0"/>
    <s v="Incident"/>
    <x v="1"/>
    <s v="INC000000155336"/>
    <s v="Accounts for Dept 2790"/>
    <s v="Closed"/>
    <x v="90"/>
    <d v="2017-11-18T02:00:00"/>
    <s v="ao4uc"/>
    <s v="Stephanie"/>
    <s v="Baker"/>
    <s v="Epic Resolute Hospital Billing"/>
    <s v="Failure - Software"/>
    <s v="Epic"/>
    <s v="Not Working / Other"/>
  </r>
  <r>
    <n v="32"/>
    <x v="3"/>
    <s v="Incident"/>
    <x v="1"/>
    <s v="INC000000155278"/>
    <s v="4 - New Report Request: Transport monthly"/>
    <s v="Pending"/>
    <x v="90"/>
    <d v="2018-02-07T09:56:00"/>
    <s v="gha4r"/>
    <s v="Sherri"/>
    <s v="Whyte"/>
    <s v="Epic Grand Central"/>
    <s v="Failure - Software"/>
    <s v="Epic"/>
    <s v="Reporting"/>
  </r>
  <r>
    <m/>
    <x v="0"/>
    <s v="Work Order"/>
    <x v="2"/>
    <s v="WO0000000152337"/>
    <s v="Daily ETL / file transfer set up to load &amp; update DEP service lines in Epic."/>
    <s v="Closed"/>
    <x v="90"/>
    <d v="2017-11-18T02:45:00"/>
    <s v="jsc3h"/>
    <s v="Brian"/>
    <s v="Costello"/>
    <s v="Epic Clarity"/>
    <m/>
    <m/>
    <m/>
  </r>
  <r>
    <m/>
    <x v="0"/>
    <s v="Work Order"/>
    <x v="2"/>
    <s v="WO0000000153226"/>
    <s v="CEO Daily Volumes procedure alteration"/>
    <s v="Closed"/>
    <x v="90"/>
    <d v="2017-11-16T02:45:00"/>
    <s v="BDD8T"/>
    <s v="Adefolarin"/>
    <s v="Oyebanjo"/>
    <m/>
    <m/>
    <m/>
    <m/>
  </r>
  <r>
    <m/>
    <x v="0"/>
    <s v="Work Order"/>
    <x v="2"/>
    <s v="WO0000000153229"/>
    <s v="Move CancerLinq procs to production"/>
    <s v="Closed"/>
    <x v="90"/>
    <d v="2017-11-15T02:49:00"/>
    <s v="BDD8T"/>
    <s v="Chandra"/>
    <s v="Vellampalli"/>
    <m/>
    <m/>
    <m/>
    <m/>
  </r>
  <r>
    <m/>
    <x v="0"/>
    <s v="Work Order"/>
    <x v="1"/>
    <s v="WO0000000152330"/>
    <s v="Report Request - STEMI Patient Concurrent Listing"/>
    <s v="Closed"/>
    <x v="90"/>
    <d v="2017-11-24T02:45:00"/>
    <s v="syg2d"/>
    <s v="Nancy"/>
    <s v="Fauber"/>
    <s v="Epic Cupid"/>
    <s v="Request - Software"/>
    <s v="Epic"/>
    <m/>
  </r>
  <r>
    <m/>
    <x v="0"/>
    <s v="Incident"/>
    <x v="0"/>
    <s v="INC000000156131"/>
    <s v=".user is trying to extract ER data from charts trying to get all data and trying to put it to an exc"/>
    <s v="Closed"/>
    <x v="91"/>
    <d v="2018-01-05T05:16:00"/>
    <s v="cmk6t"/>
    <s v="Hyojung"/>
    <s v="Kang"/>
    <m/>
    <s v="Request - Assistance"/>
    <s v="Other"/>
    <s v="Question"/>
  </r>
  <r>
    <m/>
    <x v="0"/>
    <s v="Work Order"/>
    <x v="2"/>
    <s v="WO0000000153232"/>
    <s v="Move Stored Proc to PROD"/>
    <s v="Closed"/>
    <x v="91"/>
    <d v="2017-10-31T13:22:00"/>
    <s v="jsc3h"/>
    <s v="Gnanasriya"/>
    <s v="Amarasinghe"/>
    <m/>
    <m/>
    <m/>
    <m/>
  </r>
  <r>
    <m/>
    <x v="0"/>
    <s v="Work Order"/>
    <x v="2"/>
    <s v="WO0000000153234"/>
    <s v="Discontinue Email job form BI Launchpad"/>
    <s v="Closed"/>
    <x v="91"/>
    <d v="2017-10-31T11:41:00"/>
    <s v="jsc3h"/>
    <s v="Gnanasriya"/>
    <s v="Amarasinghe"/>
    <m/>
    <m/>
    <m/>
    <m/>
  </r>
  <r>
    <m/>
    <x v="0"/>
    <s v="Work Order"/>
    <x v="2"/>
    <s v="WO0000000153238"/>
    <s v="KB 1042 - Update TEST TabRptg table"/>
    <s v="Closed"/>
    <x v="91"/>
    <d v="2017-11-16T02:45:00"/>
    <s v="BDD8T"/>
    <s v="Marlene"/>
    <s v="Jones"/>
    <m/>
    <m/>
    <m/>
    <m/>
  </r>
  <r>
    <m/>
    <x v="0"/>
    <s v="Work Order"/>
    <x v="2"/>
    <s v="WO0000000153240"/>
    <s v="Update ED Boarding Time proc"/>
    <s v="Closed"/>
    <x v="91"/>
    <d v="2017-11-16T02:45:00"/>
    <s v="BDD8T"/>
    <s v="Thomas"/>
    <s v="Burgan"/>
    <m/>
    <m/>
    <m/>
    <m/>
  </r>
  <r>
    <m/>
    <x v="0"/>
    <s v="Work Order"/>
    <x v="2"/>
    <s v="WO0000000153243"/>
    <s v="Move CancerLinq SSIS to prod"/>
    <s v="Closed"/>
    <x v="91"/>
    <d v="2017-11-16T02:45:00"/>
    <s v="BDD8T"/>
    <s v="Chandra"/>
    <s v="Vellampalli"/>
    <m/>
    <m/>
    <m/>
    <m/>
  </r>
  <r>
    <m/>
    <x v="0"/>
    <s v="Work Order"/>
    <x v="2"/>
    <s v="WO0000000153246"/>
    <s v="Alter and reload on DMT - readmit"/>
    <s v="Closed"/>
    <x v="91"/>
    <d v="2017-11-16T02:45:00"/>
    <s v="BDD8T"/>
    <s v="Dayna"/>
    <s v="Monaghan"/>
    <m/>
    <m/>
    <m/>
    <m/>
  </r>
  <r>
    <m/>
    <x v="0"/>
    <s v="Incident"/>
    <x v="0"/>
    <s v="INC000000156588"/>
    <s v="OR/Anesthesia report doesn't make sense- would like clarification"/>
    <s v="Closed"/>
    <x v="92"/>
    <d v="2017-12-23T08:32:00"/>
    <s v="rjr2k"/>
    <s v="Sierra"/>
    <s v="Lee"/>
    <s v="Epic OpTime"/>
    <s v="Failure - Software"/>
    <s v="Epic"/>
    <s v="Reporting"/>
  </r>
  <r>
    <m/>
    <x v="0"/>
    <s v="Work Order"/>
    <x v="2"/>
    <s v="WO0000000153258"/>
    <s v="SSRS Deploy:_x000a_AP_Diagnostic_Categories_by_Cytotechnologist, detail"/>
    <s v="Closed"/>
    <x v="92"/>
    <d v="2017-11-18T02:45:00"/>
    <s v="BDD8T"/>
    <s v="David"/>
    <s v="Taylor"/>
    <m/>
    <m/>
    <m/>
    <m/>
  </r>
  <r>
    <m/>
    <x v="0"/>
    <s v="Incident"/>
    <x v="1"/>
    <s v="INC000000156761"/>
    <s v="2Epic Reporting Issue"/>
    <s v="Closed"/>
    <x v="93"/>
    <d v="2017-11-18T02:00:00"/>
    <s v="RTV7Y"/>
    <s v="Tonya"/>
    <s v="Simmons"/>
    <s v="Epic Reporting Workbench"/>
    <s v="Failure - Software"/>
    <s v="Epic"/>
    <s v="Reporting"/>
  </r>
  <r>
    <m/>
    <x v="0"/>
    <s v="Incident"/>
    <x v="1"/>
    <s v="INC000000156765"/>
    <s v="Transitional care report does not pull by pcp anymore"/>
    <s v="Closed"/>
    <x v="93"/>
    <d v="2017-11-26T04:24:00"/>
    <s v="gha4r"/>
    <s v="Amanda"/>
    <s v="Gibson"/>
    <s v="Epic Ambulatory"/>
    <s v="Request - Assistance"/>
    <s v="Epic"/>
    <s v="Question"/>
  </r>
  <r>
    <m/>
    <x v="0"/>
    <s v="Work Order"/>
    <x v="2"/>
    <s v="WO0000000153265"/>
    <s v="Alter Clarity reporting stored proc"/>
    <s v="Closed"/>
    <x v="93"/>
    <d v="2017-11-18T02:45:00"/>
    <s v="BDD8T"/>
    <s v="Dayna"/>
    <s v="Monaghan"/>
    <m/>
    <m/>
    <m/>
    <m/>
  </r>
  <r>
    <m/>
    <x v="0"/>
    <s v="Work Order"/>
    <x v="2"/>
    <s v="WO0000000153271"/>
    <s v="Move Stored Proc to Prod"/>
    <s v="Closed"/>
    <x v="93"/>
    <d v="2017-11-02T10:03:00"/>
    <s v="jsc3h"/>
    <s v="Gnanasriya"/>
    <s v="Amarasinghe"/>
    <m/>
    <m/>
    <m/>
    <m/>
  </r>
  <r>
    <m/>
    <x v="0"/>
    <s v="Work Order"/>
    <x v="2"/>
    <s v="WO0000000153283"/>
    <s v="Table and stored proc help for iQueue extract"/>
    <s v="Closed"/>
    <x v="93"/>
    <d v="2017-11-18T02:45:00"/>
    <s v="BDD8T"/>
    <s v="William"/>
    <s v="Reed"/>
    <m/>
    <m/>
    <m/>
    <m/>
  </r>
  <r>
    <m/>
    <x v="0"/>
    <s v="Incident"/>
    <x v="0"/>
    <s v="INC000000157786"/>
    <s v="2Epic Reporting Issue"/>
    <s v="In Progress"/>
    <x v="94"/>
    <d v="2017-12-25T17:59:00"/>
    <s v="rjr2k"/>
    <s v="Patricia"/>
    <s v="Leavell-Myers"/>
    <s v="Epic Reporting Workbench"/>
    <s v="Failure - Software"/>
    <s v="Epic"/>
    <s v="Reporting"/>
  </r>
  <r>
    <m/>
    <x v="0"/>
    <s v="Incident"/>
    <x v="2"/>
    <s v="INC000000157630"/>
    <s v="Would like to have a testing environment for a report"/>
    <s v="Closed"/>
    <x v="94"/>
    <d v="2017-11-23T03:58:00"/>
    <s v="kk4sy"/>
    <s v="Joanne"/>
    <s v="Casey"/>
    <m/>
    <s v="Request - Assistance"/>
    <s v="Other"/>
    <s v="Question"/>
  </r>
  <r>
    <n v="8"/>
    <x v="1"/>
    <s v="Incident"/>
    <x v="1"/>
    <s v="INC000000157796"/>
    <s v="3 - family medicine discharges from the dashboard UVA Reporting Dashboard 3.0. report fix"/>
    <s v="Assigned"/>
    <x v="94"/>
    <d v="2018-01-24T15:52:00"/>
    <s v="tmb4f"/>
    <s v="Mary"/>
    <s v="Wade"/>
    <s v="Epic Cadence"/>
    <s v="Failure - Software"/>
    <s v="Epic"/>
    <s v="Reporting"/>
  </r>
  <r>
    <m/>
    <x v="0"/>
    <s v="Work Order"/>
    <x v="0"/>
    <s v="WO0000000152388"/>
    <s v="Analytics Report Request"/>
    <s v="Cancelled"/>
    <x v="94"/>
    <d v="2017-11-03T13:06:00"/>
    <s v="cmk6t"/>
    <s v="Scott"/>
    <s v="Harlow"/>
    <s v="Business Intelligence"/>
    <s v="Request - Assistance"/>
    <m/>
    <m/>
  </r>
  <r>
    <m/>
    <x v="0"/>
    <s v="Work Order"/>
    <x v="2"/>
    <s v="WO0000000152379"/>
    <s v="DAP - Ordered Medications.RDL"/>
    <s v="Closed"/>
    <x v="94"/>
    <d v="2017-11-19T05:51:00"/>
    <s v="BDD8T"/>
    <s v="Marlene"/>
    <s v="Jones"/>
    <m/>
    <m/>
    <m/>
    <m/>
  </r>
  <r>
    <m/>
    <x v="0"/>
    <s v="Work Order"/>
    <x v="2"/>
    <s v="WO0000000152381"/>
    <s v="DW Medicaid and Medicare Numbers"/>
    <s v="Closed"/>
    <x v="94"/>
    <d v="2017-11-25T05:41:00"/>
    <s v="BDD8T"/>
    <s v="Marlene"/>
    <s v="Jones"/>
    <m/>
    <m/>
    <m/>
    <m/>
  </r>
  <r>
    <m/>
    <x v="0"/>
    <s v="Work Order"/>
    <x v="2"/>
    <s v="WO0000000152383"/>
    <s v="Migrate TST to PRD Stored Proc/SSRS"/>
    <s v="Closed"/>
    <x v="94"/>
    <d v="2017-11-19T05:51:00"/>
    <s v="BDD8T"/>
    <s v="Susan"/>
    <s v="Grondin"/>
    <m/>
    <m/>
    <m/>
    <m/>
  </r>
  <r>
    <m/>
    <x v="0"/>
    <s v="Work Order"/>
    <x v="2"/>
    <s v="WO0000000153287"/>
    <s v="SSRS Catalog tables"/>
    <s v="In Progress"/>
    <x v="94"/>
    <d v="2017-11-22T14:04:00"/>
    <s v="kk4sy"/>
    <s v="Marlene"/>
    <s v="Jones"/>
    <m/>
    <m/>
    <m/>
    <m/>
  </r>
  <r>
    <m/>
    <x v="0"/>
    <s v="Work Order"/>
    <x v="2"/>
    <s v="WO0000000153291"/>
    <s v="Move MyChart Activation L and D report to production SSRS. Schedule snapshot"/>
    <s v="Closed"/>
    <x v="94"/>
    <d v="2017-11-19T05:51:00"/>
    <s v="BDD8T"/>
    <s v="Stephen"/>
    <s v="Simmers"/>
    <m/>
    <m/>
    <m/>
    <m/>
  </r>
  <r>
    <m/>
    <x v="0"/>
    <s v="Work Order"/>
    <x v="1"/>
    <s v="WO0000000152387"/>
    <s v="Business Intelligence Report Request"/>
    <s v="Cancelled"/>
    <x v="94"/>
    <d v="2017-11-03T13:04:00"/>
    <s v="bjc7m"/>
    <s v="Scott"/>
    <s v="Harlow"/>
    <s v="Epic Reporting Workbench"/>
    <s v="Request - Assistance"/>
    <s v="Epic"/>
    <s v="Question"/>
  </r>
  <r>
    <m/>
    <x v="0"/>
    <s v="Incident"/>
    <x v="0"/>
    <s v="INC000000158257"/>
    <s v="uspSrc_OR_Case - May not be returning correct records"/>
    <s v="In Progress"/>
    <x v="95"/>
    <d v="2017-11-13T07:44:00"/>
    <s v="rjr2k"/>
    <s v="Kamran"/>
    <s v="Khan"/>
    <m/>
    <s v="Request - Software"/>
    <s v="Epic"/>
    <s v="Install"/>
  </r>
  <r>
    <m/>
    <x v="0"/>
    <s v="Incident"/>
    <x v="2"/>
    <s v="INC000000158657"/>
    <s v="Migrate Stored Procs/ Re-run Acustream Extract (7/1 - today)"/>
    <s v="Closed"/>
    <x v="95"/>
    <d v="2017-11-23T03:58:00"/>
    <s v="WDR4F"/>
    <s v="Susan"/>
    <s v="Grondin"/>
    <m/>
    <s v="Failure - Software"/>
    <s v="Epic"/>
    <s v="Extracts"/>
  </r>
  <r>
    <n v="8"/>
    <x v="0"/>
    <s v="Incident"/>
    <x v="1"/>
    <s v="INC000000158459"/>
    <s v="5 - WebI: 3-Add details identifying the individual plan ID and personal ID of the covered person."/>
    <s v="In Progress"/>
    <x v="95"/>
    <d v="2018-01-29T16:07:00"/>
    <s v="RTV7Y"/>
    <s v="Keith"/>
    <s v="Sohr"/>
    <s v="Epic Resolute Professional Billing"/>
    <s v="Failure - Software"/>
    <s v="Epic"/>
    <s v="Reporting"/>
  </r>
  <r>
    <m/>
    <x v="0"/>
    <s v="Work Order"/>
    <x v="0"/>
    <s v="WO0000000152397"/>
    <s v="Need a report generated for HealthSouth criticals from 7/1/17 to 11/30/17."/>
    <s v="Waiting Approval"/>
    <x v="95"/>
    <d v="2017-12-15T14:45:00"/>
    <s v="DET9R"/>
    <s v="Gwendolyn"/>
    <s v="Ferguson"/>
    <s v="Crystal Report"/>
    <m/>
    <m/>
    <m/>
  </r>
  <r>
    <m/>
    <x v="0"/>
    <s v="Work Order"/>
    <x v="0"/>
    <s v="WO0000000152398"/>
    <s v="Need a monthly Health South critical values report."/>
    <s v="Waiting Approval"/>
    <x v="95"/>
    <d v="2017-12-15T14:44:00"/>
    <s v="DET9R"/>
    <s v="Gwendolyn"/>
    <s v="Ferguson"/>
    <s v="Crystal Report"/>
    <m/>
    <m/>
    <m/>
  </r>
  <r>
    <m/>
    <x v="0"/>
    <s v="Work Order"/>
    <x v="2"/>
    <s v="WO0000000152395"/>
    <s v="EDW: Add ORD_BLOOD_ADMIN and supporting tables"/>
    <s v="Assigned"/>
    <x v="95"/>
    <d v="2017-11-06T16:19:00"/>
    <s v="kk4sy"/>
    <s v="David"/>
    <s v="Taylor"/>
    <m/>
    <m/>
    <m/>
    <m/>
  </r>
  <r>
    <m/>
    <x v="0"/>
    <s v="Work Order"/>
    <x v="2"/>
    <s v="WO0000000154512"/>
    <s v="SSRS Deploy:Lab_Canceled_Tests_Phlebotomy_Collected"/>
    <s v="Closed"/>
    <x v="95"/>
    <d v="2017-11-25T05:41:00"/>
    <s v="kk4sy"/>
    <s v="David"/>
    <s v="Taylor"/>
    <m/>
    <m/>
    <m/>
    <m/>
  </r>
  <r>
    <m/>
    <x v="0"/>
    <s v="Work Order"/>
    <x v="1"/>
    <s v="WO0000000154505"/>
    <s v="1 - No Show report (SSRS)"/>
    <s v="Cancelled"/>
    <x v="95"/>
    <d v="2018-01-23T13:53:00"/>
    <s v="tmb4f"/>
    <s v="Brian"/>
    <s v="Costello"/>
    <s v="Epic Cadence"/>
    <m/>
    <m/>
    <m/>
  </r>
  <r>
    <m/>
    <x v="0"/>
    <s v="Work Order"/>
    <x v="1"/>
    <s v="WO0000000154506"/>
    <s v="2 - Schedule Utilization report (SSRS)"/>
    <s v="Cancelled"/>
    <x v="95"/>
    <d v="2018-01-23T13:53:00"/>
    <s v="tmb4f"/>
    <s v="Brian"/>
    <s v="Costello"/>
    <s v="Epic Cadence"/>
    <m/>
    <m/>
    <m/>
  </r>
  <r>
    <m/>
    <x v="0"/>
    <s v="Work Order"/>
    <x v="1"/>
    <s v="WO0000000154509"/>
    <s v="3 - 3rd Available Appt report (SSRS)"/>
    <s v="Cancelled"/>
    <x v="95"/>
    <d v="2018-01-23T13:54:00"/>
    <s v="tmb4f"/>
    <s v="Brian"/>
    <s v="Costello"/>
    <s v="Epic Cadence"/>
    <m/>
    <m/>
    <m/>
  </r>
  <r>
    <m/>
    <x v="0"/>
    <s v="Work Order"/>
    <x v="1"/>
    <s v="WO0000000154510"/>
    <s v="4 - Cycle Times report (SSRS)"/>
    <s v="Cancelled"/>
    <x v="95"/>
    <d v="2018-01-23T13:54:00"/>
    <s v="tmb4f"/>
    <s v="Brian"/>
    <s v="Costello"/>
    <s v="Epic Cadence"/>
    <m/>
    <m/>
    <m/>
  </r>
  <r>
    <m/>
    <x v="0"/>
    <s v="Incident"/>
    <x v="1"/>
    <s v="INC000000158457"/>
    <s v="WebI: 5-Net Payments in WebI Calculating Incorrectly"/>
    <s v="In Progress"/>
    <x v="95"/>
    <d v="2017-12-11T13:22:00"/>
    <s v="RTV7Y"/>
    <s v="Keith"/>
    <s v="Sohr"/>
    <s v="Epic Resolute Professional Billing"/>
    <s v="Failure - Software"/>
    <s v="Epic"/>
    <s v="Reporting"/>
  </r>
  <r>
    <n v="4"/>
    <x v="4"/>
    <s v="Incident"/>
    <x v="1"/>
    <s v="INC000000158461"/>
    <s v="WebI: 6-Review Logic Used to Create 'Refund Amount' Field in WebI"/>
    <s v="In Progress"/>
    <x v="95"/>
    <d v="2017-12-11T13:22:00"/>
    <s v="RTV7Y"/>
    <s v="Keith"/>
    <s v="Sohr"/>
    <s v="Epic Resolute Professional Billing"/>
    <s v="Failure - Software"/>
    <s v="Epic"/>
    <s v="Reporting"/>
  </r>
  <r>
    <n v="4"/>
    <x v="4"/>
    <s v="Incident"/>
    <x v="1"/>
    <s v="INC000000158454"/>
    <s v="WebI: 9-Add Secondary Coverage Information to WebI"/>
    <s v="Pending"/>
    <x v="95"/>
    <d v="2017-12-18T10:52:00"/>
    <s v="RTV7Y"/>
    <s v="Keith"/>
    <s v="Sohr"/>
    <s v="Epic Resolute Professional Billing"/>
    <s v="Failure - Software"/>
    <s v="Epic"/>
    <s v="Reporting"/>
  </r>
  <r>
    <m/>
    <x v="0"/>
    <s v="Incident"/>
    <x v="0"/>
    <s v="INC000000159364"/>
    <s v=".user does not access to the Micro biology report under my dashboards 3.0"/>
    <s v="Closed"/>
    <x v="96"/>
    <d v="2017-12-08T13:22:00"/>
    <s v="DET9R"/>
    <s v="Kristee"/>
    <s v="May"/>
    <m/>
    <s v="Request - Assistance"/>
    <s v="Other"/>
    <s v="Question"/>
  </r>
  <r>
    <m/>
    <x v="0"/>
    <s v="Incident"/>
    <x v="1"/>
    <s v="INC000000159377"/>
    <s v="Report Request: MyChart  all patients that are ages 18-65 years old,  have an email address, and"/>
    <s v="Closed"/>
    <x v="96"/>
    <d v="2018-01-13T03:32:00"/>
    <s v="syg2d"/>
    <s v="Sarah"/>
    <s v="Souder"/>
    <s v="Epic Grand Central"/>
    <s v="Failure - Software"/>
    <s v="Epic"/>
    <s v="Reporting"/>
  </r>
  <r>
    <m/>
    <x v="0"/>
    <s v="Work Order"/>
    <x v="0"/>
    <s v="WO0000000154612"/>
    <s v="Rapid Strep Audit report missing Northridge Community"/>
    <s v="Closed"/>
    <x v="96"/>
    <d v="2017-11-07T12:53:00"/>
    <s v="DET9R"/>
    <s v="Susan"/>
    <s v="Bard"/>
    <m/>
    <m/>
    <m/>
    <m/>
  </r>
  <r>
    <m/>
    <x v="0"/>
    <s v="Work Order"/>
    <x v="2"/>
    <s v="WO0000000154520"/>
    <s v="Deploy SSRS Cash Drawers report"/>
    <s v="Closed"/>
    <x v="96"/>
    <d v="2017-11-25T05:41:00"/>
    <s v="kk4sy"/>
    <s v="Richard"/>
    <s v="Van Hook"/>
    <m/>
    <m/>
    <m/>
    <m/>
  </r>
  <r>
    <m/>
    <x v="0"/>
    <s v="Work Order"/>
    <x v="2"/>
    <s v="WO0000000154614"/>
    <s v="SSRS: Deploy Lab_Rapid_Strep_Audit"/>
    <s v="Closed"/>
    <x v="96"/>
    <d v="2017-11-25T05:41:00"/>
    <s v="kk4sy"/>
    <s v="David"/>
    <s v="Taylor"/>
    <m/>
    <m/>
    <m/>
    <m/>
  </r>
  <r>
    <m/>
    <x v="0"/>
    <s v="Incident"/>
    <x v="0"/>
    <s v="INC000000160085"/>
    <s v="Wants to send email to patients with dialysis II for less then ten years."/>
    <s v="Closed"/>
    <x v="97"/>
    <d v="2018-01-05T05:16:00"/>
    <s v="cmk6t"/>
    <s v="Daniel"/>
    <s v="Cox"/>
    <s v="Epic Reporting Workbench"/>
    <s v="Failure - Software"/>
    <s v="Epic"/>
    <s v="Reporting"/>
  </r>
  <r>
    <m/>
    <x v="0"/>
    <s v="Incident"/>
    <x v="1"/>
    <s v="INC000000159725"/>
    <s v="Schedule/batch and email private reports"/>
    <s v="Cancelled"/>
    <x v="97"/>
    <d v="2017-11-28T11:33:00"/>
    <s v="bjc7m"/>
    <s v="Victoria"/>
    <s v="Kielar"/>
    <m/>
    <s v="Request - Assistance"/>
    <s v="Epic"/>
    <s v="Question"/>
  </r>
  <r>
    <n v="1"/>
    <x v="5"/>
    <s v="Work Order"/>
    <x v="1"/>
    <s v="WO0000000154536"/>
    <s v="4 - run this report from 8/1/17 to the present?"/>
    <s v="Assigned"/>
    <x v="97"/>
    <d v="2018-01-24T15:53:00"/>
    <s v="tmb4f"/>
    <s v="Virginia"/>
    <s v="Atwell"/>
    <s v="Epic Cadence"/>
    <m/>
    <m/>
    <m/>
  </r>
  <r>
    <m/>
    <x v="0"/>
    <s v="Work Order"/>
    <x v="2"/>
    <s v="WO0000000154539"/>
    <s v="Provide SQL behind [DS_HSDM_Prod].[audit].[Blood_Transfusion] table"/>
    <s v="Closed"/>
    <x v="97"/>
    <d v="2017-11-24T02:45:00"/>
    <s v="jsc3h"/>
    <s v="David"/>
    <s v="Taylor"/>
    <m/>
    <m/>
    <m/>
    <m/>
  </r>
  <r>
    <m/>
    <x v="0"/>
    <s v="Work Order"/>
    <x v="2"/>
    <s v="WO0000000154544"/>
    <s v="Update the MPI field for GL key in the dep_x000a__x000a_ 10243100 should map back to PS cost center 2071."/>
    <s v="Rejected"/>
    <x v="97"/>
    <d v="2018-02-12T11:53:00"/>
    <s v="NSC6X"/>
    <s v="Neena"/>
    <s v="Chacko"/>
    <m/>
    <m/>
    <m/>
    <m/>
  </r>
  <r>
    <m/>
    <x v="0"/>
    <s v="Work Order"/>
    <x v="2"/>
    <s v="WO0000000154546"/>
    <s v="Pod mapping to the cancer departments"/>
    <s v="Completed"/>
    <x v="97"/>
    <d v="2018-02-12T11:54:00"/>
    <s v="NSC6X"/>
    <s v="Marlene"/>
    <s v="Jones"/>
    <m/>
    <m/>
    <m/>
    <m/>
  </r>
  <r>
    <m/>
    <x v="0"/>
    <s v="Work Order"/>
    <x v="2"/>
    <s v="WO0000000154548"/>
    <s v="Add VIR departments  type"/>
    <s v="Closed"/>
    <x v="97"/>
    <d v="2017-11-09T14:59:00"/>
    <s v="NSC6X"/>
    <s v="Neena"/>
    <s v="Chacko"/>
    <m/>
    <m/>
    <m/>
    <m/>
  </r>
  <r>
    <m/>
    <x v="0"/>
    <s v="Incident"/>
    <x v="2"/>
    <s v="INC000000160512"/>
    <s v="Request for New Field in PB Cubes"/>
    <s v="Cancelled"/>
    <x v="98"/>
    <d v="2017-11-10T09:16:00"/>
    <s v="kk4sy"/>
    <s v="Keith"/>
    <s v="Sohr"/>
    <s v="Epic Resolute Professional Billing"/>
    <s v="Failure - Software"/>
    <s v="Epic"/>
    <s v="Reporting"/>
  </r>
  <r>
    <m/>
    <x v="0"/>
    <s v="Incident"/>
    <x v="1"/>
    <s v="INC000000160647"/>
    <s v="Clinical reports"/>
    <s v="Cancelled"/>
    <x v="98"/>
    <d v="2017-11-09T17:16:00"/>
    <s v="bjc7m"/>
    <s v="Teresa"/>
    <s v="Hunter"/>
    <m/>
    <s v="Request - Assistance"/>
    <s v="Other"/>
    <s v="Question"/>
  </r>
  <r>
    <m/>
    <x v="0"/>
    <s v="Work Order"/>
    <x v="2"/>
    <s v="WO0000000154557"/>
    <s v="Linked Server to Caboodle"/>
    <s v="Pending"/>
    <x v="98"/>
    <d v="2017-11-27T09:04:00"/>
    <s v="jsc3h"/>
    <s v="Marlene"/>
    <s v="Jones"/>
    <m/>
    <m/>
    <m/>
    <m/>
  </r>
  <r>
    <m/>
    <x v="0"/>
    <s v="Work Order"/>
    <x v="2"/>
    <s v="WO0000000154561"/>
    <s v="migrate TST to PRD stored proc/SSRS"/>
    <s v="Closed"/>
    <x v="98"/>
    <d v="2017-11-25T05:41:00"/>
    <s v="BDD8T"/>
    <s v="Susan"/>
    <s v="Grondin"/>
    <m/>
    <m/>
    <m/>
    <m/>
  </r>
  <r>
    <m/>
    <x v="0"/>
    <s v="Work Order"/>
    <x v="2"/>
    <s v="WO0000000154621"/>
    <s v="Need 1 .rdl published to PRD"/>
    <s v="Closed"/>
    <x v="98"/>
    <d v="2017-11-25T05:41:00"/>
    <s v="BDD8T"/>
    <s v="John"/>
    <s v="Kellner"/>
    <m/>
    <m/>
    <m/>
    <m/>
  </r>
  <r>
    <m/>
    <x v="0"/>
    <s v="Work Order"/>
    <x v="2"/>
    <s v="WO0000000154624"/>
    <s v="Need 1 .rdl Moved to PRD"/>
    <s v="Closed"/>
    <x v="98"/>
    <d v="2017-11-25T05:41:00"/>
    <s v="BDD8T"/>
    <s v="John"/>
    <s v="Kellner"/>
    <m/>
    <m/>
    <m/>
    <m/>
  </r>
  <r>
    <m/>
    <x v="0"/>
    <s v="Work Order"/>
    <x v="2"/>
    <s v="WO0000000154626"/>
    <s v="Move RDL - Open Chart Audit Under Construction.RDL"/>
    <s v="Closed"/>
    <x v="98"/>
    <d v="2017-11-30T03:09:00"/>
    <s v="kk4sy"/>
    <s v="Marlene"/>
    <s v="Jones"/>
    <m/>
    <m/>
    <m/>
    <m/>
  </r>
  <r>
    <m/>
    <x v="0"/>
    <s v="Work Order"/>
    <x v="1"/>
    <s v="WO0000000154553"/>
    <s v="OSE Data for Ambulatory Optimization"/>
    <s v="Closed"/>
    <x v="98"/>
    <d v="2018-01-25T07:11:00"/>
    <s v="jrk5g"/>
    <s v="Jeffrey"/>
    <s v="Trice"/>
    <s v="Epic Cadence"/>
    <m/>
    <m/>
    <m/>
  </r>
  <r>
    <m/>
    <x v="0"/>
    <s v="Incident"/>
    <x v="1"/>
    <s v="INC000000160981"/>
    <s v="Conversion of data to excel"/>
    <s v="Closed"/>
    <x v="99"/>
    <d v="2017-11-29T04:26:00"/>
    <s v="bjc7m"/>
    <s v="Thessa"/>
    <s v="Churillo"/>
    <s v="Epic Reporting Workbench"/>
    <s v="Failure - Software"/>
    <s v="Epic"/>
    <s v="Reporting"/>
  </r>
  <r>
    <m/>
    <x v="0"/>
    <s v="Work Order"/>
    <x v="2"/>
    <s v="WO0000000154576"/>
    <s v="Set up FTP to Press Ganey"/>
    <s v="Closed"/>
    <x v="99"/>
    <d v="2018-02-04T04:28:00"/>
    <s v="WDR4F"/>
    <s v="Gnanasriya"/>
    <s v="Amarasinghe"/>
    <m/>
    <m/>
    <m/>
    <m/>
  </r>
  <r>
    <m/>
    <x v="0"/>
    <s v="Work Order"/>
    <x v="2"/>
    <s v="WO0000000154631"/>
    <s v="Request for New Field in PB Cubes"/>
    <s v="In Progress"/>
    <x v="99"/>
    <d v="2017-11-13T12:56:00"/>
    <s v="kk4sy"/>
    <s v="Keith"/>
    <s v="Sohr"/>
    <s v="Business Intelligence"/>
    <s v="Request - Assistance"/>
    <m/>
    <m/>
  </r>
  <r>
    <m/>
    <x v="0"/>
    <s v="Work Order"/>
    <x v="2"/>
    <s v="WO0000000154642"/>
    <s v="Test version of Periop DVT"/>
    <s v="Closed"/>
    <x v="99"/>
    <d v="2017-11-26T04:26:00"/>
    <s v="BDD8T"/>
    <s v="Dayna"/>
    <s v="Monaghan"/>
    <m/>
    <m/>
    <m/>
    <m/>
  </r>
  <r>
    <m/>
    <x v="0"/>
    <s v="Work Order"/>
    <x v="2"/>
    <s v="WO0000000154643"/>
    <s v="Create multiple marketing metric tabrptg tables"/>
    <s v="Closed"/>
    <x v="99"/>
    <d v="2017-11-26T04:26:00"/>
    <s v="BDD8T"/>
    <s v="Phyllis"/>
    <s v="Eanes"/>
    <m/>
    <m/>
    <m/>
    <m/>
  </r>
  <r>
    <m/>
    <x v="0"/>
    <s v="Work Order"/>
    <x v="2"/>
    <s v="WO0000000154645"/>
    <s v="Move SSRS to production"/>
    <s v="Closed"/>
    <x v="99"/>
    <d v="2017-11-26T04:26:00"/>
    <s v="BDD8T"/>
    <s v="Marlene"/>
    <s v="Jones"/>
    <m/>
    <m/>
    <m/>
    <m/>
  </r>
  <r>
    <m/>
    <x v="0"/>
    <s v="Work Order"/>
    <x v="1"/>
    <s v="WO0000000154574"/>
    <s v="Report Request:  Detail Bill with Serv/Post Date ranges ( both options in 1 report)"/>
    <s v="Closed"/>
    <x v="99"/>
    <d v="2017-11-30T03:09:00"/>
    <s v="syg2d"/>
    <s v="Pam"/>
    <s v="Pitsenbarger"/>
    <m/>
    <m/>
    <m/>
    <m/>
  </r>
  <r>
    <m/>
    <x v="0"/>
    <s v="Work Order"/>
    <x v="1"/>
    <s v="WO0000000154629"/>
    <s v="Report Request: Brett -  physician scheduling templates"/>
    <s v="Closed"/>
    <x v="99"/>
    <d v="2018-01-12T03:33:00"/>
    <s v="syg2d"/>
    <s v="Susan"/>
    <s v="Grondin"/>
    <s v="Epic Cadence"/>
    <m/>
    <m/>
    <m/>
  </r>
  <r>
    <m/>
    <x v="0"/>
    <s v="Work Order"/>
    <x v="1"/>
    <s v="WO0000000155581"/>
    <s v="SSRS Report link update needed"/>
    <s v="Closed"/>
    <x v="99"/>
    <d v="2017-11-30T03:09:00"/>
    <s v="syg2d"/>
    <s v="Brian"/>
    <s v="Costello"/>
    <m/>
    <m/>
    <m/>
    <m/>
  </r>
  <r>
    <m/>
    <x v="0"/>
    <s v="Incident"/>
    <x v="1"/>
    <s v="INC000000161652"/>
    <s v="Rpt Question: Scheduling &amp; Registration"/>
    <s v="Closed"/>
    <x v="100"/>
    <d v="2017-11-29T04:26:00"/>
    <s v="syg2d"/>
    <s v="Sierra"/>
    <s v="Lee"/>
    <s v="Epic Cadence"/>
    <s v="Failure - Software"/>
    <s v="Epic"/>
    <s v="Scheduling Template"/>
  </r>
  <r>
    <m/>
    <x v="0"/>
    <s v="Incident"/>
    <x v="1"/>
    <s v="INC000000161907"/>
    <s v="Error accessing PB cubes link on Dashboard"/>
    <s v="Closed"/>
    <x v="100"/>
    <d v="2017-11-29T04:26:00"/>
    <s v="RTV7Y"/>
    <s v="Tammie"/>
    <s v="Campbell"/>
    <s v="Epic Resolute Professional Billing"/>
    <s v="Failure - Software"/>
    <s v="Epic"/>
    <s v="Reporting"/>
  </r>
  <r>
    <n v="80"/>
    <x v="2"/>
    <s v="Work Order"/>
    <x v="1"/>
    <s v="WO0000000155903"/>
    <s v="7 Rpt : Brill V  / to include times for: 1) referral created to 2) time scheduled to 3) appt time."/>
    <s v="Pending"/>
    <x v="100"/>
    <d v="2018-02-08T14:25:00"/>
    <s v="syg2d"/>
    <s v="Veronica"/>
    <s v="Brill"/>
    <s v="Epic Cadence"/>
    <m/>
    <m/>
    <m/>
  </r>
  <r>
    <m/>
    <x v="0"/>
    <s v="Work Order"/>
    <x v="1"/>
    <s v="WO0000000154648"/>
    <s v="Request for Epic &amp; Legacy HB &amp; PB data"/>
    <s v="Closed"/>
    <x v="100"/>
    <d v="2017-12-31T03:21:00"/>
    <s v="ao4uc"/>
    <s v="Kristal"/>
    <s v="Seymour"/>
    <s v="Epic Resolute Hospital Billing"/>
    <m/>
    <m/>
    <m/>
  </r>
  <r>
    <m/>
    <x v="0"/>
    <s v="Work Order"/>
    <x v="1"/>
    <s v="WO0000000155905"/>
    <s v="Report Request: Scheduling Productivity by User / Visit Type"/>
    <s v="Closed"/>
    <x v="100"/>
    <d v="2018-01-12T03:33:00"/>
    <s v="syg2d"/>
    <s v="Sarah"/>
    <s v="Kirby"/>
    <s v="Epic Cadence"/>
    <m/>
    <m/>
    <m/>
  </r>
  <r>
    <m/>
    <x v="0"/>
    <s v="Incident"/>
    <x v="0"/>
    <s v="INC000000162225"/>
    <s v="Hositpal medical records Stats report is not correct."/>
    <s v="Closed"/>
    <x v="101"/>
    <d v="2017-11-15T15:20:00"/>
    <s v="dm2nb"/>
    <s v="Janis"/>
    <s v="Churchman"/>
    <s v="Epic Reporting Workbench"/>
    <s v="Failure - Software"/>
    <s v="Epic"/>
    <s v="Reporting"/>
  </r>
  <r>
    <m/>
    <x v="0"/>
    <s v="Incident"/>
    <x v="0"/>
    <s v="INC000000162353"/>
    <s v="2Epic Reporting Issue"/>
    <s v="Closed"/>
    <x v="101"/>
    <d v="2017-12-05T13:21:00"/>
    <s v="ll2n"/>
    <s v="Sonya"/>
    <s v="Hodgen"/>
    <s v="Epic Reporting Workbench"/>
    <s v="Failure - Software"/>
    <s v="Epic"/>
    <s v="Reporting"/>
  </r>
  <r>
    <m/>
    <x v="0"/>
    <s v="Incident"/>
    <x v="2"/>
    <s v="INC000000162701"/>
    <s v="PB Cubes - Expected Amount"/>
    <s v="Assigned"/>
    <x v="101"/>
    <d v="2017-12-21T15:06:00"/>
    <s v="kk4sy"/>
    <s v="Keith"/>
    <s v="Sohr"/>
    <s v="Epic Resolute Professional Billing"/>
    <s v="Failure - Software"/>
    <s v="Epic"/>
    <s v="Reporting"/>
  </r>
  <r>
    <m/>
    <x v="0"/>
    <s v="Incident"/>
    <x v="1"/>
    <s v="INC000000162383"/>
    <s v="FPSC/UHC Extract validation issue"/>
    <s v="Closed"/>
    <x v="101"/>
    <d v="2017-11-30T03:08:00"/>
    <s v="RTV7Y"/>
    <s v="Rhonda"/>
    <s v="Johnson"/>
    <m/>
    <s v="Failure - Software"/>
    <s v="Epic"/>
    <s v="Reporting"/>
  </r>
  <r>
    <m/>
    <x v="0"/>
    <s v="Incident"/>
    <x v="1"/>
    <s v="INC000000162395"/>
    <s v="Extract: Update CMGA Extract Logic"/>
    <s v="Resolved"/>
    <x v="101"/>
    <d v="2018-02-08T08:28:00"/>
    <s v="RTV7Y"/>
    <s v="Brigitte"/>
    <s v="Mehl"/>
    <s v="Epic Resolute Professional Billing"/>
    <s v="Failure - Software"/>
    <s v="Epic"/>
    <s v="Reporting"/>
  </r>
  <r>
    <m/>
    <x v="0"/>
    <s v="Incident"/>
    <x v="1"/>
    <s v="INC000000162708"/>
    <s v="Report Request  Add Visit Types to CAD reports"/>
    <s v="Closed"/>
    <x v="101"/>
    <d v="2018-01-08T02:00:00"/>
    <s v="syg2d"/>
    <s v="Lisa"/>
    <s v="Beach"/>
    <s v="Epic Cadence"/>
    <s v="Failure - Software"/>
    <s v="Epic"/>
    <s v="Reporting"/>
  </r>
  <r>
    <m/>
    <x v="0"/>
    <s v="Work Order"/>
    <x v="2"/>
    <s v="WO0000000154654"/>
    <s v="Migrate TST to PRD Stored Proc/SSRS"/>
    <s v="Closed"/>
    <x v="101"/>
    <d v="2017-11-30T03:09:00"/>
    <s v="BDD8T"/>
    <s v="Susan"/>
    <s v="Grondin"/>
    <m/>
    <m/>
    <m/>
    <m/>
  </r>
  <r>
    <m/>
    <x v="0"/>
    <s v="Work Order"/>
    <x v="2"/>
    <s v="WO0000000154656"/>
    <s v="Migrate SSRS Cash Drawers report"/>
    <s v="Closed"/>
    <x v="101"/>
    <d v="2017-11-30T03:09:00"/>
    <s v="kk4sy"/>
    <s v="Richard"/>
    <s v="Van Hook"/>
    <m/>
    <m/>
    <m/>
    <m/>
  </r>
  <r>
    <m/>
    <x v="0"/>
    <s v="Work Order"/>
    <x v="2"/>
    <s v="WO0000000154662"/>
    <s v="Alter procs, tables and ETL for Dash_Admits and Dash_Discharges"/>
    <s v="Closed"/>
    <x v="101"/>
    <d v="2017-11-30T03:09:00"/>
    <s v="BDD8T"/>
    <s v="Rena"/>
    <s v="Morse"/>
    <m/>
    <m/>
    <m/>
    <m/>
  </r>
  <r>
    <m/>
    <x v="0"/>
    <s v="Work Order"/>
    <x v="2"/>
    <s v="WO0000000155907"/>
    <s v="Replace contents of NSI.SIR_ tables"/>
    <s v="Closed"/>
    <x v="101"/>
    <d v="2017-11-30T03:09:00"/>
    <s v="BDD8T"/>
    <s v="Christopher"/>
    <s v="Mitchell"/>
    <m/>
    <m/>
    <m/>
    <m/>
  </r>
  <r>
    <m/>
    <x v="0"/>
    <s v="Work Order"/>
    <x v="2"/>
    <s v="WO0000000155917"/>
    <s v="Migrate SPs and rerun Vizient extract"/>
    <s v="Closed"/>
    <x v="101"/>
    <d v="2017-12-06T02:45:00"/>
    <s v="WDR4F"/>
    <s v="Richard"/>
    <s v="Van Hook"/>
    <m/>
    <m/>
    <m/>
    <m/>
  </r>
  <r>
    <m/>
    <x v="0"/>
    <s v="Work Order"/>
    <x v="2"/>
    <s v="WO0000000155923"/>
    <s v="Need 1 SSRS Report moved to PRD"/>
    <s v="Closed"/>
    <x v="101"/>
    <d v="2017-11-30T03:09:00"/>
    <s v="BDD8T"/>
    <s v="John"/>
    <s v="Kellner"/>
    <m/>
    <m/>
    <m/>
    <m/>
  </r>
  <r>
    <m/>
    <x v="0"/>
    <s v="Work Order"/>
    <x v="2"/>
    <s v="WO0000000155924"/>
    <s v="Need SSRS Report setup for weekly e-mail"/>
    <s v="Closed"/>
    <x v="101"/>
    <d v="2017-11-27T09:02:00"/>
    <s v="jsc3h"/>
    <s v="John"/>
    <s v="Kellner"/>
    <m/>
    <m/>
    <m/>
    <m/>
  </r>
  <r>
    <m/>
    <x v="0"/>
    <s v="Work Order"/>
    <x v="2"/>
    <s v="WO0000000155925"/>
    <s v="Update throughput stored procs on ODS"/>
    <s v="Closed"/>
    <x v="101"/>
    <d v="2017-11-30T03:09:00"/>
    <s v="BDD8T"/>
    <s v="Rena"/>
    <s v="Morse"/>
    <m/>
    <m/>
    <m/>
    <m/>
  </r>
  <r>
    <m/>
    <x v="0"/>
    <s v="Work Order"/>
    <x v="1"/>
    <s v="WO0000000155928"/>
    <s v="PBB Report update"/>
    <s v="Closed"/>
    <x v="101"/>
    <d v="2017-12-01T05:59:00"/>
    <s v="bjc7m"/>
    <s v="Brian"/>
    <s v="Shifflett"/>
    <s v="Epic Resolute Hospital Billing"/>
    <m/>
    <m/>
    <m/>
  </r>
  <r>
    <n v="32"/>
    <x v="3"/>
    <s v="Work Order"/>
    <x v="1"/>
    <s v="WO0000000155919"/>
    <s v="Extract: Update RCS with Legacy transfer codes"/>
    <s v="Pending"/>
    <x v="101"/>
    <d v="2017-12-21T08:38:00"/>
    <s v="RTV7Y"/>
    <s v="Richard"/>
    <s v="Van Hook"/>
    <s v="Epic Resolute Professional Billing"/>
    <m/>
    <m/>
    <m/>
  </r>
  <r>
    <n v="4"/>
    <x v="4"/>
    <s v="Incident"/>
    <x v="1"/>
    <s v="INC000000162710"/>
    <s v="WebI: 1-Add Fac vs NF Expected Reimbursement field"/>
    <s v="Pending"/>
    <x v="101"/>
    <d v="2018-01-25T08:57:00"/>
    <s v="RTV7Y"/>
    <s v="Keith"/>
    <s v="Sohr"/>
    <s v="Epic Resolute Professional Billing"/>
    <s v="Failure - Software"/>
    <s v="Epic"/>
    <s v="Reporting"/>
  </r>
  <r>
    <n v="4"/>
    <x v="4"/>
    <s v="Incident"/>
    <x v="1"/>
    <s v="INC000000162703"/>
    <s v="WebI: 4-Allowed Amount Contracted, Possible Duplication"/>
    <s v="Pending"/>
    <x v="101"/>
    <d v="2017-12-19T10:21:00"/>
    <s v="RTV7Y"/>
    <s v="Keith"/>
    <s v="Sohr"/>
    <s v="Epic Resolute Professional Billing"/>
    <s v="Failure - Software"/>
    <s v="Epic"/>
    <s v="Reporting"/>
  </r>
  <r>
    <m/>
    <x v="0"/>
    <s v="Incident"/>
    <x v="0"/>
    <s v="INC000000163025"/>
    <s v=".Distress/.Support Report inaccuracy"/>
    <s v="Pending"/>
    <x v="102"/>
    <d v="2017-11-21T12:45:00"/>
    <s v="mbj3f"/>
    <s v="Gina"/>
    <s v="Hansen"/>
    <m/>
    <s v="Failure - Software"/>
    <s v="Epic"/>
    <s v="Reporting"/>
  </r>
  <r>
    <m/>
    <x v="0"/>
    <s v="Incident"/>
    <x v="0"/>
    <s v="INC000000163064"/>
    <s v="User would like report created or modified"/>
    <s v="Closed"/>
    <x v="102"/>
    <d v="2017-11-16T08:39:00"/>
    <s v="jc4yw"/>
    <s v="Kristina"/>
    <s v="Bennett"/>
    <m/>
    <s v="Request - Assistance"/>
    <s v="Other"/>
    <s v="Question"/>
  </r>
  <r>
    <m/>
    <x v="0"/>
    <s v="Incident"/>
    <x v="0"/>
    <s v="INC000000163067"/>
    <s v="My Patients Mailing list for Retiring Provider"/>
    <s v="Closed"/>
    <x v="102"/>
    <d v="2017-11-27T14:46:00"/>
    <s v="cmk6t"/>
    <s v="Heather"/>
    <s v="Rojas"/>
    <s v="Epic Reporting Workbench"/>
    <s v="Failure - Software"/>
    <s v="Epic"/>
    <s v="Reporting"/>
  </r>
  <r>
    <m/>
    <x v="0"/>
    <s v="Incident"/>
    <x v="0"/>
    <s v="INC000000163069"/>
    <s v="My Patients Mailing list for Retiring Provider"/>
    <s v="Closed"/>
    <x v="102"/>
    <d v="2018-01-05T14:25:00"/>
    <s v="cmk6t"/>
    <s v="Heather"/>
    <s v="Rojas"/>
    <s v="Epic Reporting Workbench"/>
    <s v="Failure - Software"/>
    <s v="Epic"/>
    <s v="Reporting"/>
  </r>
  <r>
    <m/>
    <x v="0"/>
    <s v="Incident"/>
    <x v="1"/>
    <s v="INC000000163047"/>
    <s v="a report patient list run for Dr. W. Kline Bolton for patient seen in the last 18 months."/>
    <s v="Closed"/>
    <x v="102"/>
    <d v="2017-12-15T05:48:00"/>
    <s v="gha4r"/>
    <s v="Vickie"/>
    <s v="Vess"/>
    <s v="Epic Grand Central"/>
    <s v="Failure - Software"/>
    <s v="Epic"/>
    <s v="Reporting"/>
  </r>
  <r>
    <m/>
    <x v="0"/>
    <s v="Incident"/>
    <x v="1"/>
    <s v="INC000000163088"/>
    <s v="POD - W&amp;C - SCHEDULING VOLUME REPORT REQUEST"/>
    <s v="Closed"/>
    <x v="102"/>
    <d v="2017-12-27T02:34:00"/>
    <s v="RTV7Y"/>
    <s v="Christina"/>
    <s v="Knicely"/>
    <s v="Epic Cadence"/>
    <s v="Request - Assistance"/>
    <s v="Epic"/>
    <s v="Question"/>
  </r>
  <r>
    <m/>
    <x v="0"/>
    <s v="Work Order"/>
    <x v="0"/>
    <s v="WO0000000155937"/>
    <s v="Update lab report: Lab_Result_TAT_Test_Specific to add tests/columns"/>
    <s v="Assigned"/>
    <x v="102"/>
    <d v="2017-12-19T12:24:00"/>
    <s v="DET9R"/>
    <s v="Walter"/>
    <s v="Oliveira"/>
    <m/>
    <m/>
    <m/>
    <m/>
  </r>
  <r>
    <m/>
    <x v="0"/>
    <s v="Work Order"/>
    <x v="2"/>
    <s v="WO0000000155942"/>
    <s v="Update uspSrc_EDArrival_toEKG"/>
    <s v="Closed"/>
    <x v="102"/>
    <d v="2017-12-01T05:59:00"/>
    <s v="BDD8T"/>
    <s v="Marlene"/>
    <s v="Jones"/>
    <m/>
    <m/>
    <m/>
    <m/>
  </r>
  <r>
    <m/>
    <x v="0"/>
    <s v="Work Order"/>
    <x v="2"/>
    <s v="WO0000000155944"/>
    <s v="Create new folder on SSRS server"/>
    <s v="Closed"/>
    <x v="102"/>
    <d v="2017-12-01T05:59:00"/>
    <s v="BDD8T"/>
    <s v="Christine"/>
    <s v="Kelly"/>
    <m/>
    <m/>
    <m/>
    <m/>
  </r>
  <r>
    <n v="8"/>
    <x v="1"/>
    <s v="Work Order"/>
    <x v="1"/>
    <s v="WO0000000154670"/>
    <s v="Report: Voided Transactions Not Reposted"/>
    <s v="Pending"/>
    <x v="102"/>
    <d v="2018-01-18T13:16:00"/>
    <s v="RTV7Y"/>
    <s v="Chris"/>
    <s v="Allison"/>
    <s v="Epic Resolute Professional Billing"/>
    <s v="Failure - Software"/>
    <s v="Epic"/>
    <s v="Reporting"/>
  </r>
  <r>
    <m/>
    <x v="0"/>
    <s v="Incident"/>
    <x v="0"/>
    <s v="INC000000163671"/>
    <s v="Slicer Dicer location"/>
    <s v="Assigned"/>
    <x v="103"/>
    <d v="2017-12-12T15:00:00"/>
    <s v="cmk6t"/>
    <s v="Robert"/>
    <s v="Fitzgerald"/>
    <s v="Epic Reporting Workbench"/>
    <s v="Failure - Software"/>
    <s v="Epic"/>
    <s v="Reporting"/>
  </r>
  <r>
    <m/>
    <x v="0"/>
    <s v="Incident"/>
    <x v="2"/>
    <s v="INC000000163437"/>
    <s v="SSRS report folder permissions clarity/UPG."/>
    <s v="Closed"/>
    <x v="103"/>
    <d v="2017-12-02T03:40:00"/>
    <s v="jsc3h"/>
    <s v="Elfrida"/>
    <s v="Tandar"/>
    <s v="Epic Reporting Workbench"/>
    <s v="Failure - Software"/>
    <s v="Epic"/>
    <s v="Reporting"/>
  </r>
  <r>
    <n v="4"/>
    <x v="4"/>
    <s v="Incident"/>
    <x v="1"/>
    <s v="INC000000163792"/>
    <s v="2 - Assistance Needed for PAU reports"/>
    <s v="In Progress"/>
    <x v="103"/>
    <d v="2018-01-30T08:09:00"/>
    <s v="la5up"/>
    <s v="Suzanne"/>
    <s v="Traylor"/>
    <s v="Epic Grand Central"/>
    <s v="Request - Assistance"/>
    <s v="Epic Phase2 GoLive"/>
    <s v="Question"/>
  </r>
  <r>
    <m/>
    <x v="0"/>
    <s v="Incident"/>
    <x v="1"/>
    <s v="INC000000163611"/>
    <s v="access to RX Beacon Summary report"/>
    <s v="Cancelled"/>
    <x v="103"/>
    <d v="2017-12-05T08:59:00"/>
    <s v="syg2d"/>
    <s v="Alexandra"/>
    <s v="Doonis"/>
    <s v="Epic Beacon"/>
    <s v="Failure - Software"/>
    <s v="Epic"/>
    <s v="Reporting"/>
  </r>
  <r>
    <m/>
    <x v="0"/>
    <s v="Incident"/>
    <x v="1"/>
    <s v="INC000000163695"/>
    <s v="Liz Shifflett is unable to access the UPG unclosed encounters SSRS report. Can you investigate?"/>
    <s v="Cancelled"/>
    <x v="103"/>
    <d v="2017-11-16T16:21:00"/>
    <s v="RTV7Y"/>
    <s v="Brian"/>
    <s v="Costello"/>
    <s v="Epic Resolute Professional Billing"/>
    <s v="Failure - Software"/>
    <s v="Epic"/>
    <s v="Reporting"/>
  </r>
  <r>
    <m/>
    <x v="0"/>
    <s v="Incident"/>
    <x v="1"/>
    <s v="INC000000163720"/>
    <s v="report for the breast program. it's for how many mammogram have been build or charged"/>
    <s v="Closed"/>
    <x v="103"/>
    <d v="2017-12-30T03:36:00"/>
    <s v="ao4uc"/>
    <s v="Patricia"/>
    <s v="Gaspard"/>
    <s v="Epic Resolute Hospital Billing"/>
    <s v="Request - Assistance"/>
    <s v="Other"/>
    <s v="Question"/>
  </r>
  <r>
    <m/>
    <x v="0"/>
    <s v="Incident"/>
    <x v="1"/>
    <s v="INC000000163753"/>
    <s v="Rsch chrgs mnthly rpt needed"/>
    <s v="Closed"/>
    <x v="103"/>
    <d v="2017-12-13T05:19:00"/>
    <s v="syg2d"/>
    <s v="Kim"/>
    <s v="Mayo"/>
    <m/>
    <s v="Change - Software"/>
    <s v="Epic"/>
    <s v="Application"/>
  </r>
  <r>
    <m/>
    <x v="0"/>
    <s v="Incident"/>
    <x v="1"/>
    <s v="INC000000163862"/>
    <s v="Dr. Cline Bolton wants to have a report created for When his Letter was sent to other providers"/>
    <s v="Closed"/>
    <x v="103"/>
    <d v="2018-01-08T11:32:00"/>
    <s v="syg2d"/>
    <s v="Ernest (Trip)"/>
    <s v="Campbell III"/>
    <s v="Epic Cadence"/>
    <s v="Request - Assistance"/>
    <s v="Other"/>
    <s v="Question"/>
  </r>
  <r>
    <m/>
    <x v="0"/>
    <s v="Work Order"/>
    <x v="2"/>
    <s v="WO0000000154676"/>
    <s v="Move Modified Stored procedure to Prod."/>
    <s v="Closed"/>
    <x v="103"/>
    <d v="2017-11-16T09:00:00"/>
    <s v="jsc3h"/>
    <s v="Gnanasriya"/>
    <s v="Amarasinghe"/>
    <m/>
    <m/>
    <m/>
    <m/>
  </r>
  <r>
    <m/>
    <x v="0"/>
    <s v="Work Order"/>
    <x v="2"/>
    <s v="WO0000000154677"/>
    <s v="FTP build for Premier (Testing)"/>
    <s v="Assigned"/>
    <x v="103"/>
    <d v="2017-11-16T09:15:00"/>
    <s v="WDR4F"/>
    <s v="Gnanasriya"/>
    <s v="Amarasinghe"/>
    <m/>
    <m/>
    <m/>
    <m/>
  </r>
  <r>
    <m/>
    <x v="0"/>
    <s v="Work Order"/>
    <x v="2"/>
    <s v="WO0000000154678"/>
    <s v="SSRS Deploy: Lab_Rapid_Strep"/>
    <s v="Closed"/>
    <x v="103"/>
    <d v="2017-12-02T03:42:00"/>
    <s v="kk4sy"/>
    <s v="David"/>
    <s v="Taylor"/>
    <m/>
    <m/>
    <m/>
    <m/>
  </r>
  <r>
    <m/>
    <x v="0"/>
    <s v="Work Order"/>
    <x v="2"/>
    <s v="WO0000000154681"/>
    <s v="Stored Proc needed"/>
    <s v="Closed"/>
    <x v="103"/>
    <d v="2017-12-02T03:42:00"/>
    <s v="BDD8T"/>
    <s v="Brian"/>
    <s v="Costello"/>
    <m/>
    <m/>
    <m/>
    <m/>
  </r>
  <r>
    <m/>
    <x v="0"/>
    <s v="Incident"/>
    <x v="0"/>
    <s v="INC000000164260"/>
    <s v="Open Encounter Report by Location and Resource"/>
    <s v="Assigned"/>
    <x v="104"/>
    <d v="2018-01-05T14:46:00"/>
    <s v="cmk6t"/>
    <s v="Catherine"/>
    <s v="Cash"/>
    <s v="Epic Resolute Professional Billing"/>
    <s v="Failure - Software"/>
    <s v="Epic"/>
    <s v="Reporting"/>
  </r>
  <r>
    <m/>
    <x v="0"/>
    <s v="Incident"/>
    <x v="0"/>
    <s v="INC000000164453"/>
    <s v="Requesting a list of system @OBJECTS@ and/or other resources for creating efficient (dot)phrases."/>
    <s v="Closed"/>
    <x v="104"/>
    <d v="2018-01-05T14:48:00"/>
    <s v="cmk6t"/>
    <s v="Gregory"/>
    <s v="Streeter"/>
    <s v="Epic Reporting Workbench"/>
    <s v="Failure - Software"/>
    <s v="Epic"/>
    <s v="Reporting"/>
  </r>
  <r>
    <m/>
    <x v="0"/>
    <s v="Work Order"/>
    <x v="2"/>
    <s v="WO0000000155958"/>
    <s v="Move SSRS to RSS_EDI in production"/>
    <s v="Closed"/>
    <x v="104"/>
    <d v="2017-12-03T02:45:00"/>
    <s v="BDD8T"/>
    <s v="Thomas"/>
    <s v="Burgan"/>
    <m/>
    <m/>
    <m/>
    <m/>
  </r>
  <r>
    <m/>
    <x v="0"/>
    <s v="Work Order"/>
    <x v="2"/>
    <s v="WO0000000155959"/>
    <s v="Grant Christine temporary elevated rights on production SSRS server"/>
    <s v="Closed"/>
    <x v="104"/>
    <d v="2017-12-03T02:45:00"/>
    <s v="BDD8T"/>
    <s v="Daniel"/>
    <s v="O'Malley"/>
    <m/>
    <m/>
    <m/>
    <m/>
  </r>
  <r>
    <m/>
    <x v="0"/>
    <s v="Work Order"/>
    <x v="2"/>
    <s v="WO0000000155961"/>
    <s v="Create stored proc uspSrc_ERASOp_byMRN"/>
    <s v="Closed"/>
    <x v="104"/>
    <d v="2017-12-03T02:45:00"/>
    <s v="BDD8T"/>
    <s v="Dayna"/>
    <s v="Monaghan"/>
    <m/>
    <m/>
    <m/>
    <m/>
  </r>
  <r>
    <m/>
    <x v="0"/>
    <s v="Work Order"/>
    <x v="1"/>
    <s v="WO0000000155954"/>
    <s v="Add column primary_provider_team to the UVA Population Health extract"/>
    <s v="Closed"/>
    <x v="104"/>
    <d v="2017-12-14T03:55:00"/>
    <s v="bjc7m"/>
    <s v="Angela"/>
    <s v="Saunders"/>
    <s v="Epic Grand Central"/>
    <m/>
    <m/>
    <m/>
  </r>
  <r>
    <m/>
    <x v="0"/>
    <s v="Work Order"/>
    <x v="1"/>
    <s v="WO0000000155956"/>
    <s v="Update Press Ganey Opt Out MRN rule list"/>
    <s v="Closed"/>
    <x v="104"/>
    <d v="2017-12-15T05:49:00"/>
    <s v="gha4r"/>
    <s v="Andrea"/>
    <s v="Burton"/>
    <s v="Epic Grand Central"/>
    <m/>
    <m/>
    <m/>
  </r>
  <r>
    <m/>
    <x v="0"/>
    <s v="Incident"/>
    <x v="2"/>
    <s v="INC000000165122"/>
    <s v="Need 9 Updated Stored Procs moved to PRD"/>
    <s v="Closed"/>
    <x v="105"/>
    <d v="2017-12-06T02:01:00"/>
    <s v="BDD8T"/>
    <s v="Richard"/>
    <s v="Rickles"/>
    <m/>
    <s v="Request - Assistance"/>
    <s v="Other"/>
    <s v="Question"/>
  </r>
  <r>
    <m/>
    <x v="0"/>
    <s v="Incident"/>
    <x v="2"/>
    <s v="INC000000165195"/>
    <s v="Assist in morning ETL failure recovery"/>
    <s v="Closed"/>
    <x v="105"/>
    <d v="2017-12-06T02:01:00"/>
    <s v="BDD8T"/>
    <s v="Bryan"/>
    <s v="Dunn"/>
    <m/>
    <s v="Failure - Software"/>
    <s v="SQL Server"/>
    <s v="Troubleshooting"/>
  </r>
  <r>
    <m/>
    <x v="0"/>
    <s v="Incident"/>
    <x v="1"/>
    <s v="INC000000164864"/>
    <s v="WebI: Error for Serv Prov Parameter"/>
    <s v="Closed"/>
    <x v="105"/>
    <d v="2017-12-13T05:19:00"/>
    <s v="RTV7Y"/>
    <s v="Keith"/>
    <s v="Sohr"/>
    <s v="Epic Reporting Workbench"/>
    <s v="Failure - Software"/>
    <s v="Epic"/>
    <s v="Reporting"/>
  </r>
  <r>
    <m/>
    <x v="0"/>
    <s v="Work Order"/>
    <x v="2"/>
    <s v="WO0000000154694"/>
    <s v="Alter 2 procs. Reload Frozen TAT metric table"/>
    <s v="Closed"/>
    <x v="105"/>
    <d v="2017-12-06T02:45:00"/>
    <s v="BDD8T"/>
    <s v="Dayna"/>
    <s v="Monaghan"/>
    <m/>
    <m/>
    <m/>
    <m/>
  </r>
  <r>
    <m/>
    <x v="0"/>
    <s v="Work Order"/>
    <x v="2"/>
    <s v="WO0000000154696"/>
    <s v="Move report to production SSRS"/>
    <s v="Closed"/>
    <x v="105"/>
    <d v="2017-12-06T02:45:00"/>
    <s v="BDD8T"/>
    <s v="Dayna"/>
    <s v="Monaghan"/>
    <m/>
    <m/>
    <m/>
    <m/>
  </r>
  <r>
    <m/>
    <x v="0"/>
    <s v="Work Order"/>
    <x v="2"/>
    <s v="WO0000000154698"/>
    <s v="Refresh RSS.Clinical_Activity table on DMT server"/>
    <s v="Closed"/>
    <x v="105"/>
    <d v="2017-12-06T02:45:00"/>
    <s v="BDD8T"/>
    <s v="Bommae"/>
    <s v="Kim"/>
    <m/>
    <m/>
    <m/>
    <m/>
  </r>
  <r>
    <m/>
    <x v="0"/>
    <s v="Incident"/>
    <x v="2"/>
    <s v="INC000000165497"/>
    <s v="Denial Cube Modifications"/>
    <s v="In Progress"/>
    <x v="106"/>
    <d v="2017-12-05T13:48:00"/>
    <s v="kk4sy"/>
    <s v="Jacqueline"/>
    <s v="Martin"/>
    <s v="Epic Reporting Workbench"/>
    <s v="Failure - Software"/>
    <s v="Epic"/>
    <s v="Reporting"/>
  </r>
  <r>
    <m/>
    <x v="0"/>
    <s v="Incident"/>
    <x v="1"/>
    <s v="INC000000165688"/>
    <s v="3 - Rpt Request: HH Add to Existing productivity detail report and update to Productivity Summary rp"/>
    <s v="Closed"/>
    <x v="106"/>
    <d v="2018-02-22T02:00:00"/>
    <s v="ao4uc"/>
    <s v="Laurelyn"/>
    <s v="Pratt"/>
    <s v="Epic Home Health"/>
    <s v="Request - Software"/>
    <s v="Epic"/>
    <s v="Change Request"/>
  </r>
  <r>
    <n v="32"/>
    <x v="3"/>
    <s v="Work Order"/>
    <x v="1"/>
    <s v="WO0000000157205"/>
    <s v="5 - Report: Combined SBO Detail Bill"/>
    <s v="Pending"/>
    <x v="106"/>
    <d v="2018-02-12T08:26:00"/>
    <s v="ao4uc"/>
    <s v="Teresa"/>
    <s v="Knight"/>
    <s v="Epic Resolute Professional Billing"/>
    <s v="Failure - Software"/>
    <s v="Epic"/>
    <s v="Reporting"/>
  </r>
  <r>
    <m/>
    <x v="0"/>
    <s v="Work Order"/>
    <x v="0"/>
    <s v="WO0000000158487"/>
    <s v="FB 56065"/>
    <s v="Closed"/>
    <x v="106"/>
    <d v="2018-01-21T02:45:00"/>
    <s v="cmk6t"/>
    <s v="Nancy"/>
    <s v="Fauber"/>
    <m/>
    <m/>
    <m/>
    <m/>
  </r>
  <r>
    <m/>
    <x v="0"/>
    <s v="Work Order"/>
    <x v="2"/>
    <s v="WO0000000158483"/>
    <s v="SSRS Report relocation: HH_All Contacts"/>
    <s v="Closed"/>
    <x v="106"/>
    <d v="2017-12-07T04:59:00"/>
    <s v="BDD8T"/>
    <s v="David"/>
    <s v="Taylor"/>
    <m/>
    <m/>
    <m/>
    <m/>
  </r>
  <r>
    <m/>
    <x v="0"/>
    <s v="Work Order"/>
    <x v="2"/>
    <s v="WO0000000158485"/>
    <s v="SSRS: relocate Home Health reports"/>
    <s v="Closed"/>
    <x v="106"/>
    <d v="2017-12-07T04:59:00"/>
    <s v="BDD8T"/>
    <s v="David"/>
    <s v="Taylor"/>
    <m/>
    <m/>
    <m/>
    <m/>
  </r>
  <r>
    <m/>
    <x v="0"/>
    <s v="Incident"/>
    <x v="0"/>
    <s v="INC000000165877"/>
    <s v="Dialysis Patients on Microbiology report attributed to incorrect facility"/>
    <s v="Closed"/>
    <x v="107"/>
    <d v="2017-12-14T08:26:00"/>
    <s v="DET9R"/>
    <s v="Claudia"/>
    <s v="StJohn"/>
    <s v="Epic Reporting Workbench"/>
    <s v="Failure - Software"/>
    <s v="Epic"/>
    <s v="Reporting"/>
  </r>
  <r>
    <m/>
    <x v="0"/>
    <s v="Incident"/>
    <x v="2"/>
    <s v="INC000000165792"/>
    <s v="Load_Dash_Admits_Tile SSIS package failed in morning ETL"/>
    <s v="Closed"/>
    <x v="107"/>
    <d v="2017-12-08T02:01:00"/>
    <s v="BDD8T"/>
    <s v="Bryan"/>
    <s v="Dunn"/>
    <m/>
    <s v="Failure - Software"/>
    <s v="SQL Server"/>
    <s v="Troubleshooting"/>
  </r>
  <r>
    <m/>
    <x v="0"/>
    <s v="Incident"/>
    <x v="2"/>
    <s v="INC000000166046"/>
    <s v="Credit Corp sFTP Errors (Epic PB Collection Agency)"/>
    <s v="Closed"/>
    <x v="107"/>
    <d v="2017-12-08T02:01:00"/>
    <s v="WDR4F"/>
    <s v="Madeline"/>
    <s v="Warneke"/>
    <m/>
    <s v="Failure - Software"/>
    <s v="WS_FTP"/>
    <s v="Not Working"/>
  </r>
  <r>
    <m/>
    <x v="0"/>
    <s v="Incident"/>
    <x v="2"/>
    <s v="INC000000166152"/>
    <s v="Lack of location-specific data for outpatients in the Data Warehouse"/>
    <s v="Assigned"/>
    <x v="107"/>
    <d v="2018-02-06T16:13:00"/>
    <s v="dmo3c"/>
    <s v="Kathryn"/>
    <s v="Reilley"/>
    <s v="Epic Grand Central"/>
    <s v="Request - Assistance"/>
    <s v="Epic"/>
    <s v="Question"/>
  </r>
  <r>
    <m/>
    <x v="0"/>
    <s v="Work Order"/>
    <x v="2"/>
    <s v="WO0000000157518"/>
    <s v="Create stored proc Rptg.uspSrc_HB_Tx_Mammography_4MG"/>
    <s v="Closed"/>
    <x v="107"/>
    <d v="2017-12-08T02:45:00"/>
    <s v="BDD8T"/>
    <s v="Adefolarin"/>
    <s v="Oyebanjo"/>
    <m/>
    <m/>
    <m/>
    <m/>
  </r>
  <r>
    <m/>
    <x v="0"/>
    <s v="Work Order"/>
    <x v="2"/>
    <s v="WO0000000157520"/>
    <s v="Move updated SSIS to production"/>
    <s v="Closed"/>
    <x v="107"/>
    <d v="2017-12-08T02:45:00"/>
    <s v="BDD8T"/>
    <s v="Terran"/>
    <s v="Rice"/>
    <m/>
    <m/>
    <m/>
    <m/>
  </r>
  <r>
    <m/>
    <x v="0"/>
    <s v="Work Order"/>
    <x v="2"/>
    <s v="WO0000000158492"/>
    <s v="additional usp_Get_Dash_Dates"/>
    <s v="Assigned"/>
    <x v="107"/>
    <d v="2017-11-22T12:57:00"/>
    <s v="BDD8T"/>
    <s v="Marlene"/>
    <s v="Jones"/>
    <m/>
    <m/>
    <m/>
    <m/>
  </r>
  <r>
    <m/>
    <x v="0"/>
    <s v="Work Order"/>
    <x v="2"/>
    <s v="WO0000000158497"/>
    <s v="Migrate SSRS from TST to PRD"/>
    <s v="Closed"/>
    <x v="107"/>
    <d v="2017-12-08T02:45:00"/>
    <s v="BDD8T"/>
    <s v="Susan"/>
    <s v="Grondin"/>
    <m/>
    <m/>
    <m/>
    <m/>
  </r>
  <r>
    <m/>
    <x v="0"/>
    <s v="Work Order"/>
    <x v="1"/>
    <s v="WO0000000158494"/>
    <s v="Report Request:  Research accounts"/>
    <s v="Cancelled"/>
    <x v="107"/>
    <d v="2017-11-27T09:23:00"/>
    <s v="syg2d"/>
    <s v="Susan"/>
    <s v="Grondin"/>
    <m/>
    <m/>
    <m/>
    <m/>
  </r>
  <r>
    <m/>
    <x v="0"/>
    <s v="Work Order"/>
    <x v="2"/>
    <s v="WO0000000157528"/>
    <s v="Need 1 SSRS Report Moved to PRD"/>
    <s v="Closed"/>
    <x v="108"/>
    <d v="2017-12-13T05:21:00"/>
    <s v="BDD8T"/>
    <s v="John"/>
    <s v="Kellner"/>
    <m/>
    <m/>
    <m/>
    <m/>
  </r>
  <r>
    <m/>
    <x v="0"/>
    <s v="Work Order"/>
    <x v="2"/>
    <s v="WO0000000157532"/>
    <s v="Alter econsult stored proc"/>
    <s v="Closed"/>
    <x v="108"/>
    <d v="2017-12-13T05:21:00"/>
    <s v="BDD8T"/>
    <s v="Dayna"/>
    <s v="Monaghan"/>
    <m/>
    <m/>
    <m/>
    <m/>
  </r>
  <r>
    <m/>
    <x v="0"/>
    <s v="Work Order"/>
    <x v="2"/>
    <s v="WO0000000157534"/>
    <s v="Deploy econsults SSRS to production"/>
    <s v="Closed"/>
    <x v="108"/>
    <d v="2017-12-13T05:21:00"/>
    <s v="BDD8T"/>
    <s v="Dayna"/>
    <s v="Monaghan"/>
    <m/>
    <m/>
    <m/>
    <m/>
  </r>
  <r>
    <m/>
    <x v="0"/>
    <s v="Work Order"/>
    <x v="2"/>
    <s v="WO0000000158505"/>
    <s v="Migrate 2 new SSRS and Archive 3 old SSRS reports"/>
    <s v="Closed"/>
    <x v="108"/>
    <d v="2017-12-13T05:21:00"/>
    <s v="BDD8T"/>
    <s v="Susan"/>
    <s v="Grondin"/>
    <m/>
    <m/>
    <m/>
    <m/>
  </r>
  <r>
    <m/>
    <x v="0"/>
    <s v="Work Order"/>
    <x v="1"/>
    <s v="WO0000000157530"/>
    <s v="Laboratory  Press Ganey Custom Provider Survey.msg"/>
    <s v="Closed"/>
    <x v="108"/>
    <d v="2018-02-09T02:45:00"/>
    <s v="gha4r"/>
    <s v="Margaret"/>
    <s v="Broadhurst"/>
    <s v="Epic Beaker"/>
    <m/>
    <m/>
    <m/>
  </r>
  <r>
    <m/>
    <x v="0"/>
    <s v="Incident"/>
    <x v="0"/>
    <s v="INC000000167234"/>
    <s v="2Epic Reporting Issue"/>
    <s v="Closed"/>
    <x v="109"/>
    <d v="2018-01-05T05:16:00"/>
    <s v="cmk6t"/>
    <s v="Debbie"/>
    <s v="Cheney"/>
    <s v="Epic Clarity"/>
    <s v="Failure - Software"/>
    <s v="Epic"/>
    <s v="Reporting"/>
  </r>
  <r>
    <m/>
    <x v="0"/>
    <s v="Incident"/>
    <x v="0"/>
    <s v="INC000000167366"/>
    <s v="user needs report on data for blood draws and other thing. see note"/>
    <s v="Cancelled"/>
    <x v="109"/>
    <d v="2017-12-11T12:02:00"/>
    <s v="DET9R"/>
    <s v="Claudia"/>
    <s v="StJohn"/>
    <m/>
    <s v="Request - Assistance"/>
    <s v="Other"/>
    <s v="Question"/>
  </r>
  <r>
    <m/>
    <x v="0"/>
    <s v="Incident"/>
    <x v="1"/>
    <s v="INC000000167270"/>
    <s v="Open Billable Encounter report error"/>
    <s v="Closed"/>
    <x v="109"/>
    <d v="2017-12-15T05:47:00"/>
    <s v="RTV7Y"/>
    <s v="Teresa"/>
    <s v="Drumheller"/>
    <s v="Epic Resolute Professional Billing"/>
    <s v="Failure - Software"/>
    <s v="Epic"/>
    <s v="Reporting"/>
  </r>
  <r>
    <m/>
    <x v="0"/>
    <s v="Incident"/>
    <x v="1"/>
    <s v="INC000000167293"/>
    <s v="Cannot sort reports and/or run due to error"/>
    <s v="Closed"/>
    <x v="109"/>
    <d v="2017-12-07T10:41:00"/>
    <s v="ao4uc"/>
    <s v="Kristal"/>
    <s v="Seymour"/>
    <s v="Epic Reporting Workbench"/>
    <s v="Failure - Software"/>
    <s v="Epic"/>
    <s v="Reporting"/>
  </r>
  <r>
    <m/>
    <x v="0"/>
    <s v="Work Order"/>
    <x v="2"/>
    <s v="WO0000000158515"/>
    <s v="Load and reload NDNQI reporting tables from xls"/>
    <s v="Closed"/>
    <x v="109"/>
    <d v="2017-12-14T03:55:00"/>
    <s v="BDD8T"/>
    <s v="Rena"/>
    <s v="Morse"/>
    <m/>
    <m/>
    <m/>
    <m/>
  </r>
  <r>
    <m/>
    <x v="0"/>
    <s v="Work Order"/>
    <x v="1"/>
    <s v="WO0000000158511"/>
    <s v="List of Ed visits fro last 6 months for Health Department Surveyors"/>
    <s v="Closed"/>
    <x v="109"/>
    <d v="2017-12-14T03:55:00"/>
    <s v="gha4r"/>
    <s v="Cheryl"/>
    <s v="Horn"/>
    <m/>
    <m/>
    <m/>
    <m/>
  </r>
  <r>
    <m/>
    <x v="0"/>
    <s v="Work Order"/>
    <x v="1"/>
    <s v="WO0000000158513"/>
    <s v="PAU Reports Bedded auth"/>
    <s v="Cancelled"/>
    <x v="109"/>
    <d v="2017-11-29T09:01:00"/>
    <s v="gha4r"/>
    <s v="Suzanne"/>
    <s v="Traylor"/>
    <m/>
    <m/>
    <m/>
    <m/>
  </r>
  <r>
    <m/>
    <x v="0"/>
    <s v="Incident"/>
    <x v="2"/>
    <s v="INC000000168376"/>
    <s v="Improve Care Now (ICN) data feed"/>
    <s v="In Progress"/>
    <x v="110"/>
    <d v="2018-01-24T14:08:00"/>
    <s v="jsc3h"/>
    <s v="Joanne"/>
    <s v="Casey"/>
    <m/>
    <s v="Request - Assistance"/>
    <s v="Epic"/>
    <s v="Question"/>
  </r>
  <r>
    <m/>
    <x v="0"/>
    <s v="Incident"/>
    <x v="1"/>
    <s v="INC000000168300"/>
    <s v="4 - Rpt - a list of patients that were seen by provider Lisa Shkoda and Diana Gulotta"/>
    <s v="Closed"/>
    <x v="110"/>
    <d v="2018-02-09T02:00:00"/>
    <s v="tmb4f"/>
    <s v="Sarah"/>
    <s v="Mabe"/>
    <s v="Epic Cadence"/>
    <s v="Failure - Software"/>
    <s v="Epic"/>
    <s v="Reporting"/>
  </r>
  <r>
    <m/>
    <x v="0"/>
    <s v="Work Order"/>
    <x v="2"/>
    <s v="WO0000000157551"/>
    <s v="INFC ETL Proc changes"/>
    <s v="Closed"/>
    <x v="110"/>
    <d v="2017-12-16T02:45:00"/>
    <s v="BDD8T"/>
    <s v="Ian"/>
    <s v="German Mesner"/>
    <m/>
    <m/>
    <m/>
    <m/>
  </r>
  <r>
    <m/>
    <x v="0"/>
    <s v="Work Order"/>
    <x v="2"/>
    <s v="WO0000000157555"/>
    <s v="Create new Clarity_App proc"/>
    <s v="Closed"/>
    <x v="110"/>
    <d v="2017-12-15T05:49:00"/>
    <s v="BDD8T"/>
    <s v="Marlene"/>
    <s v="Jones"/>
    <m/>
    <m/>
    <m/>
    <m/>
  </r>
  <r>
    <m/>
    <x v="0"/>
    <s v="Work Order"/>
    <x v="2"/>
    <s v="WO0000000158540"/>
    <s v="Split Balanced scorecard ETL processes"/>
    <s v="Closed"/>
    <x v="110"/>
    <d v="2018-01-26T02:45:00"/>
    <s v="BDD8T"/>
    <s v="Bryan"/>
    <s v="Dunn"/>
    <m/>
    <m/>
    <m/>
    <m/>
  </r>
  <r>
    <m/>
    <x v="0"/>
    <s v="Work Order"/>
    <x v="2"/>
    <s v="WO0000000158545"/>
    <s v="Plz move Stored Proc / SSRS from TST to PRD"/>
    <s v="Closed"/>
    <x v="110"/>
    <d v="2017-12-16T02:45:00"/>
    <s v="BDD8T"/>
    <s v="Susan"/>
    <s v="Grondin"/>
    <m/>
    <m/>
    <m/>
    <m/>
  </r>
  <r>
    <m/>
    <x v="0"/>
    <s v="Work Order"/>
    <x v="1"/>
    <s v="WO0000000157545"/>
    <s v="Question:  HAR 2950 missing on old Guarantor type 104 HAR Accounts"/>
    <s v="Closed"/>
    <x v="110"/>
    <d v="2017-12-27T02:45:00"/>
    <s v="syg2d"/>
    <s v="Bruce"/>
    <s v="Hope"/>
    <m/>
    <m/>
    <m/>
    <m/>
  </r>
  <r>
    <m/>
    <x v="0"/>
    <s v="Work Order"/>
    <x v="1"/>
    <s v="WO0000000158527"/>
    <s v="Need to be able to look up Lab test prices (OVT)"/>
    <s v="Closed"/>
    <x v="110"/>
    <d v="2018-02-03T02:51:00"/>
    <s v="ao4uc"/>
    <s v="Lynne"/>
    <s v="Foster"/>
    <m/>
    <s v="Request - Assistance"/>
    <s v="Epic"/>
    <s v="Question"/>
  </r>
  <r>
    <m/>
    <x v="0"/>
    <s v="Incident"/>
    <x v="0"/>
    <s v="INC000000168389"/>
    <s v="Report Dashboard -ERAS by MRN or any other report will not open"/>
    <s v="Closed"/>
    <x v="111"/>
    <d v="2017-11-30T09:29:00"/>
    <s v="mbj3f"/>
    <s v="Melanie"/>
    <s v="Bonner"/>
    <s v="Epic Reporting Workbench"/>
    <s v="Failure - Software"/>
    <s v="Epic"/>
    <s v="Reporting"/>
  </r>
  <r>
    <m/>
    <x v="0"/>
    <s v="Incident"/>
    <x v="1"/>
    <s v="INC000000168551"/>
    <s v="User is stating the link for PB CUBES on the PB Department Billing Manager dashboard is not working."/>
    <s v="Closed"/>
    <x v="111"/>
    <d v="2018-02-01T00:25:00"/>
    <s v="RTV7Y"/>
    <s v="Kathi"/>
    <s v="Dunsmore"/>
    <s v="Epic Cogito"/>
    <s v="Failure - Software"/>
    <s v="Epic"/>
    <s v="Reporting"/>
  </r>
  <r>
    <m/>
    <x v="0"/>
    <s v="Work Order"/>
    <x v="1"/>
    <s v="WO0000000158547"/>
    <s v="Report to look at overall registration volumes of HUB and NON HUB areas each Month"/>
    <s v="Closed"/>
    <x v="111"/>
    <d v="2018-02-23T02:45:00"/>
    <s v="ao4uc"/>
    <s v="Debra"/>
    <s v="Reese"/>
    <s v="Epic Prelude"/>
    <m/>
    <m/>
    <m/>
  </r>
  <r>
    <m/>
    <x v="0"/>
    <s v="Incident"/>
    <x v="1"/>
    <s v="INC000000168657"/>
    <s v="WebI: Field Required (Fac vs NF RVUs)"/>
    <s v="Pending"/>
    <x v="111"/>
    <d v="2018-01-15T13:08:00"/>
    <s v="RTV7Y"/>
    <s v="Keith"/>
    <s v="Sohr"/>
    <s v="Epic Resolute Professional Billing"/>
    <s v="Failure - Software"/>
    <s v="Epic"/>
    <s v="Reporting"/>
  </r>
  <r>
    <m/>
    <x v="0"/>
    <s v="Incident"/>
    <x v="2"/>
    <s v="INC000000169197"/>
    <s v="ETL Failures morning of 12/01/2017"/>
    <s v="Closed"/>
    <x v="112"/>
    <d v="2017-12-17T02:56:00"/>
    <s v="BDD8T"/>
    <s v="Bryan"/>
    <s v="Dunn"/>
    <m/>
    <s v="Failure - Software"/>
    <s v="SQL Server"/>
    <s v="Troubleshooting"/>
  </r>
  <r>
    <n v="8"/>
    <x v="1"/>
    <s v="Incident"/>
    <x v="1"/>
    <s v="INC000000169446"/>
    <s v="1 - Need new report created for appts scheduled"/>
    <s v="In Progress"/>
    <x v="112"/>
    <d v="2018-02-05T16:22:00"/>
    <s v="RTV7Y"/>
    <s v="Amy"/>
    <s v="Isakson"/>
    <s v="Epic Cadence"/>
    <s v="Failure - Software"/>
    <s v="Epic"/>
    <s v="Reporting"/>
  </r>
  <r>
    <m/>
    <x v="0"/>
    <s v="Work Order"/>
    <x v="2"/>
    <s v="WO0000000157569"/>
    <s v="Migrate SSRS to production"/>
    <s v="Closed"/>
    <x v="112"/>
    <d v="2017-12-17T02:57:00"/>
    <s v="BDD8T"/>
    <s v="Adefolarin"/>
    <s v="Oyebanjo"/>
    <m/>
    <m/>
    <m/>
    <m/>
  </r>
  <r>
    <m/>
    <x v="0"/>
    <s v="Work Order"/>
    <x v="1"/>
    <s v="WO0000000158600"/>
    <s v="Press Ganey Lab survey extract"/>
    <s v="Cancelled"/>
    <x v="112"/>
    <d v="2017-12-01T10:29:00"/>
    <s v="gha4r"/>
    <s v="Margaret"/>
    <s v="Broadhurst"/>
    <s v="Epic Beaker"/>
    <m/>
    <m/>
    <m/>
  </r>
  <r>
    <m/>
    <x v="0"/>
    <s v="Incident"/>
    <x v="0"/>
    <s v="INC000000169742"/>
    <s v="2Epic Reporting Issue"/>
    <s v="Closed"/>
    <x v="113"/>
    <d v="2018-01-05T14:52:00"/>
    <s v="cmk6t"/>
    <s v="Christa"/>
    <s v="Mazur"/>
    <s v="Epic OpTime"/>
    <s v="Failure - Software"/>
    <s v="Epic"/>
    <s v="Reporting"/>
  </r>
  <r>
    <m/>
    <x v="0"/>
    <s v="Incident"/>
    <x v="2"/>
    <s v="INC000000170271"/>
    <s v="Need 6 stored procedures updated for the ABCO Surgical Profitability Compass Extract"/>
    <s v="Closed"/>
    <x v="113"/>
    <d v="2017-12-20T02:01:00"/>
    <s v="BDD8T"/>
    <s v="Richard"/>
    <s v="Rickles"/>
    <m/>
    <s v="Request - Assistance"/>
    <s v="Other"/>
    <s v="Question"/>
  </r>
  <r>
    <m/>
    <x v="0"/>
    <s v="Incident"/>
    <x v="1"/>
    <s v="INC000000169745"/>
    <s v="Reporting: Unsigned Encounters"/>
    <s v="Closed"/>
    <x v="113"/>
    <d v="2017-12-20T02:01:00"/>
    <s v="RTV7Y"/>
    <s v="Suzanne"/>
    <s v="Morris"/>
    <s v="Epic Resolute Professional Billing"/>
    <s v="Failure - Software"/>
    <s v="Epic"/>
    <s v="Not Working / Other"/>
  </r>
  <r>
    <m/>
    <x v="0"/>
    <s v="Incident"/>
    <x v="1"/>
    <s v="INC000000169765"/>
    <s v="2Epic Reporting Issue"/>
    <s v="Cancelled"/>
    <x v="113"/>
    <d v="2017-12-04T15:21:00"/>
    <s v="syg2d"/>
    <s v="Brian"/>
    <s v="Costello"/>
    <s v="Epic Reporting Workbench"/>
    <s v="Failure - Software"/>
    <s v="Epic"/>
    <s v="Reporting"/>
  </r>
  <r>
    <m/>
    <x v="0"/>
    <s v="Incident"/>
    <x v="1"/>
    <s v="INC000000169785"/>
    <s v="Adding Attending physician field to the Late charge report"/>
    <s v="Cancelled"/>
    <x v="113"/>
    <d v="2017-12-11T08:36:00"/>
    <s v="syg2d"/>
    <s v="Yash"/>
    <s v="Agrawal"/>
    <s v="Epic Resolute Hospital Billing"/>
    <s v="Failure - Software"/>
    <s v="Epic"/>
    <s v="Reporting"/>
  </r>
  <r>
    <m/>
    <x v="0"/>
    <s v="Work Order"/>
    <x v="2"/>
    <s v="WO0000000157583"/>
    <s v="Please migrate from TST to PRD, Stored Procs &amp; SSRS"/>
    <s v="Closed"/>
    <x v="113"/>
    <d v="2017-12-21T03:19:00"/>
    <s v="BDD8T"/>
    <s v="Susan"/>
    <s v="Grondin"/>
    <s v="Business Intelligence"/>
    <s v="Change - Software"/>
    <s v="Epic"/>
    <s v="Application"/>
  </r>
  <r>
    <m/>
    <x v="0"/>
    <s v="Work Order"/>
    <x v="2"/>
    <s v="WO0000000157586"/>
    <s v="SSRS Deploy: Lab_Canceled_Tests"/>
    <s v="Closed"/>
    <x v="113"/>
    <d v="2017-12-21T03:19:00"/>
    <s v="BDD8T"/>
    <s v="David"/>
    <s v="Taylor"/>
    <m/>
    <m/>
    <m/>
    <m/>
  </r>
  <r>
    <m/>
    <x v="0"/>
    <s v="Work Order"/>
    <x v="2"/>
    <s v="WO0000000157588"/>
    <s v="SSRS Deploy: Paraffin Embedded Molecular Tests"/>
    <s v="Closed"/>
    <x v="113"/>
    <d v="2017-12-21T03:19:00"/>
    <s v="BDD8T"/>
    <s v="David"/>
    <s v="Taylor"/>
    <m/>
    <m/>
    <m/>
    <m/>
  </r>
  <r>
    <m/>
    <x v="0"/>
    <s v="Work Order"/>
    <x v="1"/>
    <s v="WO0000000157590"/>
    <s v="Update to Cadence WQ Report"/>
    <s v="Closed"/>
    <x v="113"/>
    <d v="2018-02-08T02:45:00"/>
    <s v="jrk5g"/>
    <s v="Christopher"/>
    <s v="McMillan"/>
    <s v="Epic Cadence"/>
    <m/>
    <m/>
    <m/>
  </r>
  <r>
    <m/>
    <x v="0"/>
    <s v="Work Order"/>
    <x v="2"/>
    <s v="WO0000000158621"/>
    <s v="Move table and data to DM"/>
    <s v="Closed"/>
    <x v="114"/>
    <d v="2017-12-21T03:19:00"/>
    <s v="BDD8T"/>
    <s v="Thomas"/>
    <s v="Burgan"/>
    <m/>
    <m/>
    <m/>
    <m/>
  </r>
  <r>
    <m/>
    <x v="0"/>
    <s v="Work Order"/>
    <x v="2"/>
    <s v="WO0000000158622"/>
    <s v="Update Daily volume stored procs and rerun ETL/tabcmd"/>
    <s v="Closed"/>
    <x v="114"/>
    <d v="2017-12-21T03:19:00"/>
    <s v="BDD8T"/>
    <s v="Adefolarin"/>
    <s v="Oyebanjo"/>
    <m/>
    <m/>
    <m/>
    <m/>
  </r>
  <r>
    <m/>
    <x v="0"/>
    <s v="Work Order"/>
    <x v="2"/>
    <s v="WO0000000158624"/>
    <s v="Migrate 2 SSRS Scheduling Activity reports to prod"/>
    <s v="Closed"/>
    <x v="114"/>
    <d v="2017-12-21T03:19:00"/>
    <s v="BDD8T"/>
    <s v="Richard"/>
    <s v="Van Hook"/>
    <m/>
    <m/>
    <m/>
    <m/>
  </r>
  <r>
    <m/>
    <x v="0"/>
    <s v="Work Order"/>
    <x v="2"/>
    <s v="WO0000000158628"/>
    <s v="Help migrate the attached stored procedure to hstseclarity.Clarity_App"/>
    <s v="Closed"/>
    <x v="114"/>
    <d v="2017-12-21T03:19:00"/>
    <s v="BDD8T"/>
    <s v="Adefolarin"/>
    <s v="Oyebanjo"/>
    <m/>
    <m/>
    <m/>
    <m/>
  </r>
  <r>
    <m/>
    <x v="0"/>
    <s v="Work Order"/>
    <x v="2"/>
    <s v="WO0000000158630"/>
    <s v="Rerun and re-tabcmd multiple Balanced Scorecard metrics ETL"/>
    <s v="Closed"/>
    <x v="114"/>
    <d v="2017-12-21T03:19:00"/>
    <s v="BDD8T"/>
    <s v="Dayna"/>
    <s v="Monaghan"/>
    <m/>
    <m/>
    <m/>
    <m/>
  </r>
  <r>
    <m/>
    <x v="0"/>
    <s v="Work Order"/>
    <x v="2"/>
    <s v="WO0000000159237"/>
    <s v="Add new Phlebotomy metrics tiles to the tabcmd list."/>
    <s v="Closed"/>
    <x v="114"/>
    <d v="2017-12-21T03:19:00"/>
    <s v="BDD8T"/>
    <s v="Christopher"/>
    <s v="Mitchell"/>
    <m/>
    <m/>
    <m/>
    <m/>
  </r>
  <r>
    <m/>
    <x v="0"/>
    <s v="Work Order"/>
    <x v="2"/>
    <s v="WO0000000159239"/>
    <s v="Attending Issue SER"/>
    <s v="Completed"/>
    <x v="114"/>
    <d v="2018-02-12T11:54:00"/>
    <s v="NSC6X"/>
    <s v="Dayna"/>
    <s v="Monaghan"/>
    <m/>
    <m/>
    <m/>
    <m/>
  </r>
  <r>
    <m/>
    <x v="0"/>
    <s v="Work Order"/>
    <x v="2"/>
    <s v="WO0000000159545"/>
    <s v="DG - Add alternate supervisor - cactus sourced field"/>
    <s v="Assigned"/>
    <x v="114"/>
    <d v="2017-12-05T15:23:00"/>
    <s v="tbh6s"/>
    <s v="Neena"/>
    <s v="Chacko"/>
    <m/>
    <m/>
    <m/>
    <m/>
  </r>
  <r>
    <m/>
    <x v="0"/>
    <s v="Work Order"/>
    <x v="1"/>
    <s v="WO0000000158618"/>
    <s v="Report:  Create SSRS Report for  Dashboard Library"/>
    <s v="Closed"/>
    <x v="114"/>
    <d v="2017-12-27T02:45:00"/>
    <s v="syg2d"/>
    <s v="Brian"/>
    <s v="Costello"/>
    <m/>
    <m/>
    <m/>
    <m/>
  </r>
  <r>
    <n v="32"/>
    <x v="3"/>
    <s v="Incident"/>
    <x v="1"/>
    <s v="INC000000170715"/>
    <s v="Looking for an easier way to track two things for Digestive Health"/>
    <s v="Assigned"/>
    <x v="114"/>
    <d v="2018-02-07T11:25:00"/>
    <s v="ao4uc"/>
    <s v="Sierra"/>
    <s v="Lee"/>
    <s v="Epic Grand Central"/>
    <s v="Request - Assistance"/>
    <s v="Epic"/>
    <s v="Question"/>
  </r>
  <r>
    <m/>
    <x v="0"/>
    <s v="Incident"/>
    <x v="1"/>
    <s v="INC000000171032"/>
    <s v="i need two reports from Dr. William Evans (retired)"/>
    <s v="Closed"/>
    <x v="115"/>
    <d v="2017-12-30T03:36:00"/>
    <s v="syg2d"/>
    <s v="Vickie"/>
    <s v="Vess"/>
    <s v="Epic Cadence"/>
    <s v="Failure - Software"/>
    <s v="Epic"/>
    <s v="Reporting"/>
  </r>
  <r>
    <m/>
    <x v="0"/>
    <s v="Incident"/>
    <x v="1"/>
    <s v="INC000000171320"/>
    <s v=": report of patients mailing list"/>
    <s v="Closed"/>
    <x v="115"/>
    <d v="2018-01-08T02:00:00"/>
    <s v="syg2d"/>
    <s v="Clara"/>
    <s v="Coscia"/>
    <s v="Epic Cadence"/>
    <s v="Failure - Software"/>
    <s v="Epic"/>
    <s v="Reporting"/>
  </r>
  <r>
    <n v="8"/>
    <x v="1"/>
    <s v="Incident"/>
    <x v="1"/>
    <s v="INC000000171353"/>
    <s v="5 - trying to review provider patient panels in Epic but I am unable to find the report I need."/>
    <s v="In Progress"/>
    <x v="115"/>
    <d v="2018-01-24T15:52:00"/>
    <s v="tmb4f"/>
    <s v="Lisa"/>
    <s v="Brown"/>
    <s v="Epic Cadence"/>
    <s v="Failure - Software"/>
    <s v="Epic"/>
    <s v="Reporting"/>
  </r>
  <r>
    <m/>
    <x v="0"/>
    <s v="Work Order"/>
    <x v="0"/>
    <s v="WO0000000159911"/>
    <s v="NSQIP labs needed for extract"/>
    <s v="Closed"/>
    <x v="115"/>
    <d v="2017-12-08T13:26:00"/>
    <s v="DET9R"/>
    <s v="William"/>
    <s v="Reed"/>
    <m/>
    <m/>
    <m/>
    <m/>
  </r>
  <r>
    <m/>
    <x v="0"/>
    <s v="Work Order"/>
    <x v="2"/>
    <s v="WO0000000159859"/>
    <s v="Need PRD SSRS Report moved to Global Folder"/>
    <s v="Closed"/>
    <x v="115"/>
    <d v="2017-12-22T02:45:00"/>
    <s v="BDD8T"/>
    <s v="John"/>
    <s v="Kellner"/>
    <m/>
    <m/>
    <m/>
    <m/>
  </r>
  <r>
    <m/>
    <x v="0"/>
    <s v="Work Order"/>
    <x v="2"/>
    <s v="WO0000000159902"/>
    <s v="MIgrate Stored Proc / Re-run Extract"/>
    <s v="Closed"/>
    <x v="115"/>
    <d v="2017-12-28T03:05:00"/>
    <s v="crv2r"/>
    <s v="Susan"/>
    <s v="Grondin"/>
    <m/>
    <m/>
    <m/>
    <m/>
  </r>
  <r>
    <m/>
    <x v="0"/>
    <s v="Work Order"/>
    <x v="1"/>
    <s v="WO0000000159904"/>
    <s v="5 - Ryan White Program Insurance Payments Federal Compliance Risk"/>
    <s v="Closed"/>
    <x v="115"/>
    <d v="2018-02-23T02:45:00"/>
    <s v="ao4uc"/>
    <s v="Daniel"/>
    <s v="Owen"/>
    <s v="Epic Resolute Hospital Billing"/>
    <s v="Request - Assistance"/>
    <s v="Epic"/>
    <s v="Question"/>
  </r>
  <r>
    <n v="8"/>
    <x v="1"/>
    <s v="Incident"/>
    <x v="1"/>
    <s v="INC000000171112"/>
    <s v="Gamma Knife related charges that are being billed by Anesthesiology and Radiology"/>
    <s v="Pending"/>
    <x v="115"/>
    <d v="2018-02-06T14:04:00"/>
    <s v="RTV7Y"/>
    <s v="Elfrida"/>
    <s v="Tandar"/>
    <s v="Epic Resolute Professional Billing"/>
    <s v="Failure - Software"/>
    <s v="Epic"/>
    <s v="Reporting"/>
  </r>
  <r>
    <m/>
    <x v="0"/>
    <s v="Incident"/>
    <x v="0"/>
    <s v="INC000000171873"/>
    <s v="procedure catalog to find all sub categories of labs."/>
    <s v="Closed"/>
    <x v="116"/>
    <d v="2018-01-05T14:59:00"/>
    <s v="cmk6t"/>
    <s v="Stacy"/>
    <s v="Harper"/>
    <s v="Epic Beaker"/>
    <s v="Failure - Software"/>
    <s v="Epic"/>
    <s v="Reporting"/>
  </r>
  <r>
    <m/>
    <x v="0"/>
    <s v="Incident"/>
    <x v="2"/>
    <s v="INC000000171445"/>
    <s v="Change Scheduled Task time for Epic to TrackCore data extract"/>
    <s v="Closed"/>
    <x v="116"/>
    <d v="2017-12-23T02:00:00"/>
    <s v="WDR4F"/>
    <s v="Vincent"/>
    <s v="Verbeke"/>
    <m/>
    <s v="Request - Assistance"/>
    <s v="Trackcore"/>
    <s v="Question"/>
  </r>
  <r>
    <m/>
    <x v="0"/>
    <s v="Incident"/>
    <x v="2"/>
    <s v="INC000000171687"/>
    <s v="New Epic sFTP import setup with a current server connection: Bull City Financial"/>
    <s v="In Progress"/>
    <x v="116"/>
    <d v="2017-12-11T17:45:00"/>
    <s v="WDR4F"/>
    <s v="Madeline"/>
    <s v="Warneke"/>
    <m/>
    <s v="Request - Assistance"/>
    <s v="WS_FTP"/>
    <s v="Question"/>
  </r>
  <r>
    <m/>
    <x v="0"/>
    <s v="Incident"/>
    <x v="2"/>
    <s v="INC000000172107"/>
    <s v="Need the order_display_name added to the order tables. Currently only have the order_description but"/>
    <s v="Assigned"/>
    <x v="116"/>
    <d v="2017-12-21T15:06:00"/>
    <s v="jsc3h"/>
    <s v="Daniel"/>
    <s v="O'Malley"/>
    <m/>
    <s v="Request - Assistance"/>
    <s v="Server"/>
    <s v="Add/Move/Change"/>
  </r>
  <r>
    <m/>
    <x v="0"/>
    <s v="Incident"/>
    <x v="1"/>
    <s v="INC000000172011"/>
    <s v="Need imaging accessibility report to understand time to 3rd available appointment for radiology"/>
    <s v="Closed"/>
    <x v="116"/>
    <d v="2017-12-23T02:01:00"/>
    <s v="syg2d"/>
    <s v="Alfredo"/>
    <s v="Lopez"/>
    <s v="Epic Reporting Workbench"/>
    <s v="Failure - Software"/>
    <s v="Epic"/>
    <s v="Reporting"/>
  </r>
  <r>
    <n v="4"/>
    <x v="4"/>
    <s v="Work Order"/>
    <x v="1"/>
    <s v="WO0000000160102"/>
    <s v="7 - Investigate if new column can be added to HHA Supervisory Visit Report"/>
    <s v="In Progress"/>
    <x v="116"/>
    <d v="2018-02-05T13:19:00"/>
    <s v="jrk5g"/>
    <s v="Laurelyn"/>
    <s v="Pratt"/>
    <s v="Epic Home Health"/>
    <m/>
    <m/>
    <m/>
  </r>
  <r>
    <m/>
    <x v="0"/>
    <s v="Work Order"/>
    <x v="2"/>
    <s v="WO0000000159914"/>
    <s v="Please help execute the attached stored procedure on hstseclarity.clarity_app"/>
    <s v="Closed"/>
    <x v="116"/>
    <d v="2017-12-23T02:45:00"/>
    <s v="BDD8T"/>
    <s v="Adefolarin"/>
    <s v="Oyebanjo"/>
    <m/>
    <m/>
    <m/>
    <m/>
  </r>
  <r>
    <m/>
    <x v="0"/>
    <s v="Work Order"/>
    <x v="2"/>
    <s v="WO0000000160003"/>
    <s v="Create Ambulatory Optimization staging table, loading proc, and SSIS package"/>
    <s v="Closed"/>
    <x v="116"/>
    <d v="2017-12-23T02:45:00"/>
    <s v="BDD8T"/>
    <s v="Thomas"/>
    <s v="Burgan"/>
    <m/>
    <m/>
    <m/>
    <m/>
  </r>
  <r>
    <m/>
    <x v="0"/>
    <s v="Work Order"/>
    <x v="2"/>
    <s v="WO0000000160209"/>
    <s v="Move SSIS packages to production"/>
    <s v="Closed"/>
    <x v="116"/>
    <d v="2017-12-23T02:45:00"/>
    <s v="BDD8T"/>
    <s v="Terran"/>
    <s v="Rice"/>
    <m/>
    <m/>
    <m/>
    <m/>
  </r>
  <r>
    <m/>
    <x v="0"/>
    <s v="Work Order"/>
    <x v="1"/>
    <s v="WO0000000160006"/>
    <s v="Feedback on Open encounter report for Leisa Gonella"/>
    <s v="Closed"/>
    <x v="116"/>
    <d v="2018-02-09T02:45:00"/>
    <s v="RTV7Y"/>
    <s v="Robert"/>
    <s v="Porter"/>
    <s v="Epic Resolute Professional Billing"/>
    <m/>
    <m/>
    <m/>
  </r>
  <r>
    <m/>
    <x v="0"/>
    <s v="Work Order"/>
    <x v="1"/>
    <s v="WO0000000160009"/>
    <s v="Business Intelligence Report Request"/>
    <s v="Cancelled"/>
    <x v="116"/>
    <d v="2017-12-07T13:48:00"/>
    <s v="bjc7m"/>
    <s v="Waddill"/>
    <s v="Stewart"/>
    <s v="Epic Reporting Workbench"/>
    <s v="Request - Assistance"/>
    <s v="Epic"/>
    <s v="Question"/>
  </r>
  <r>
    <m/>
    <x v="0"/>
    <s v="Incident"/>
    <x v="1"/>
    <s v="INC000000172299"/>
    <s v="WebI: 7-The unique records prompt is pulling it's list from service provider rather than PCP"/>
    <s v="In Progress"/>
    <x v="116"/>
    <d v="2017-12-14T17:18:00"/>
    <s v="RTV7Y"/>
    <s v="Keith"/>
    <s v="Sohr"/>
    <s v="Epic Resolute Professional Billing"/>
    <s v="Failure - Software"/>
    <s v="Epic"/>
    <s v="Reporting"/>
  </r>
  <r>
    <m/>
    <x v="0"/>
    <s v="Work Order"/>
    <x v="0"/>
    <s v="WO0000000160211"/>
    <s v="Electrocardiographic and pulmonary monitoring Business Intelligence Report Request"/>
    <s v="Assigned"/>
    <x v="117"/>
    <d v="2018-01-05T13:26:00"/>
    <s v="dm2nb"/>
    <s v="Kathleen"/>
    <s v="Rea"/>
    <s v="Epic Reporting Workbench"/>
    <s v="Request - Assistance"/>
    <s v="Epic"/>
    <s v="Question"/>
  </r>
  <r>
    <m/>
    <x v="0"/>
    <s v="Work Order"/>
    <x v="2"/>
    <s v="WO0000000160214"/>
    <s v="Move CancerLinq procs to production"/>
    <s v="Closed"/>
    <x v="117"/>
    <d v="2017-12-24T02:45:00"/>
    <s v="BDD8T"/>
    <s v="Chandra"/>
    <s v="Vellampalli"/>
    <m/>
    <m/>
    <m/>
    <m/>
  </r>
  <r>
    <m/>
    <x v="0"/>
    <s v="Work Order"/>
    <x v="2"/>
    <s v="WO0000000160216"/>
    <s v="ITSM Application Support Request"/>
    <s v="Closed"/>
    <x v="117"/>
    <d v="2017-12-28T03:05:00"/>
    <s v="BDD8T"/>
    <s v="Michael"/>
    <s v="Heinze"/>
    <s v="Remedy ITSM"/>
    <m/>
    <m/>
    <m/>
  </r>
  <r>
    <m/>
    <x v="0"/>
    <s v="Work Order"/>
    <x v="2"/>
    <s v="WO0000000160217"/>
    <s v="Move Nutrition SSRS to production folder"/>
    <s v="Closed"/>
    <x v="117"/>
    <d v="2017-12-24T02:45:00"/>
    <s v="BDD8T"/>
    <s v="Marlene"/>
    <s v="Jones"/>
    <m/>
    <m/>
    <m/>
    <m/>
  </r>
  <r>
    <m/>
    <x v="0"/>
    <s v="Work Order"/>
    <x v="2"/>
    <s v="WO0000000160309"/>
    <s v="Re-create ERAS process with Dayna's new and faster code"/>
    <s v="Closed"/>
    <x v="117"/>
    <d v="2017-12-24T02:45:00"/>
    <s v="BDD8T"/>
    <s v="Dayna"/>
    <s v="Monaghan"/>
    <m/>
    <m/>
    <m/>
    <m/>
  </r>
  <r>
    <m/>
    <x v="0"/>
    <s v="Work Order"/>
    <x v="2"/>
    <s v="WO0000000160401"/>
    <s v="SSRS Deploy: Microbiology Results"/>
    <s v="Closed"/>
    <x v="117"/>
    <d v="2017-12-24T02:45:00"/>
    <s v="BDD8T"/>
    <s v="David"/>
    <s v="Taylor"/>
    <m/>
    <m/>
    <m/>
    <m/>
  </r>
  <r>
    <m/>
    <x v="0"/>
    <s v="Incident"/>
    <x v="0"/>
    <s v="INC000000173288"/>
    <s v="hazardous drug report"/>
    <s v="Assigned"/>
    <x v="118"/>
    <d v="2017-12-17T10:56:00"/>
    <s v="cmk6t"/>
    <s v="Emilia"/>
    <s v="Braun"/>
    <s v="Epic Reporting Workbench"/>
    <s v="Failure - Software"/>
    <s v="Epic"/>
    <s v="Reporting"/>
  </r>
  <r>
    <m/>
    <x v="0"/>
    <s v="Incident"/>
    <x v="1"/>
    <s v="INC000000173464"/>
    <s v="Add dashboard to user, Katie Fellows."/>
    <s v="Closed"/>
    <x v="119"/>
    <d v="2017-12-29T03:21:00"/>
    <s v="bjc7m"/>
    <s v="Grace"/>
    <s v="Bernier"/>
    <s v="Epic Reporting Workbench"/>
    <s v="Failure - Software"/>
    <s v="Epic"/>
    <s v="Reporting"/>
  </r>
  <r>
    <m/>
    <x v="0"/>
    <s v="Work Order"/>
    <x v="0"/>
    <s v="WO0000000162910"/>
    <s v="Antibiogram report request"/>
    <s v="In Progress"/>
    <x v="119"/>
    <d v="2018-01-31T16:54:00"/>
    <s v="DET9R"/>
    <s v="Joanne"/>
    <s v="Carroll"/>
    <m/>
    <m/>
    <m/>
    <m/>
  </r>
  <r>
    <m/>
    <x v="0"/>
    <s v="Work Order"/>
    <x v="2"/>
    <s v="WO0000000162818"/>
    <s v="SSRS Deploy: Parafin Embedded Molecular Tests"/>
    <s v="Closed"/>
    <x v="119"/>
    <d v="2017-12-27T02:45:00"/>
    <s v="BDD8T"/>
    <s v="David"/>
    <s v="Taylor"/>
    <m/>
    <m/>
    <m/>
    <m/>
  </r>
  <r>
    <m/>
    <x v="0"/>
    <s v="Work Order"/>
    <x v="2"/>
    <s v="WO0000000162916"/>
    <s v="Move Procs to Clarity_App production"/>
    <s v="Closed"/>
    <x v="119"/>
    <d v="2017-12-27T02:45:00"/>
    <s v="BDD8T"/>
    <s v="Chandra"/>
    <s v="Vellampalli"/>
    <m/>
    <m/>
    <m/>
    <m/>
  </r>
  <r>
    <m/>
    <x v="0"/>
    <s v="Work Order"/>
    <x v="1"/>
    <s v="WO0000000162902"/>
    <s v="Report Request:  Edits to RCA  copay summary"/>
    <s v="Cancelled"/>
    <x v="119"/>
    <d v="2017-12-11T09:40:00"/>
    <s v="syg2d"/>
    <s v="Yash"/>
    <s v="Agrawal"/>
    <m/>
    <m/>
    <m/>
    <m/>
  </r>
  <r>
    <m/>
    <x v="0"/>
    <s v="Work Order"/>
    <x v="1"/>
    <s v="WO0000000162912"/>
    <s v="Metis Machine No Show Data"/>
    <s v="Closed"/>
    <x v="119"/>
    <d v="2018-02-14T03:59:00"/>
    <s v="syg2d"/>
    <s v="Brian"/>
    <s v="Costello"/>
    <s v="Epic Cadence"/>
    <m/>
    <m/>
    <m/>
  </r>
  <r>
    <m/>
    <x v="0"/>
    <s v="Incident"/>
    <x v="2"/>
    <s v="INC000000174151"/>
    <s v="Need 6 stored procedures updated for the ABCO Surgical Profitability Compass Extract"/>
    <s v="Closed"/>
    <x v="120"/>
    <d v="2017-12-12T10:05:00"/>
    <s v="BDD8T"/>
    <s v="Richard"/>
    <s v="Rickles"/>
    <m/>
    <s v="Request - Assistance"/>
    <s v="Other"/>
    <s v="Question"/>
  </r>
  <r>
    <m/>
    <x v="0"/>
    <s v="Incident"/>
    <x v="1"/>
    <s v="INC000000174611"/>
    <s v="3 - RAPTR HH: Coding productivity clarity report"/>
    <s v="Resolved"/>
    <x v="120"/>
    <d v="2018-02-12T11:19:00"/>
    <s v="ao4uc"/>
    <s v="Laurelyn"/>
    <s v="Pratt"/>
    <s v="Epic Home Health"/>
    <s v="Failure - Software"/>
    <s v="Epic"/>
    <s v="Reporting"/>
  </r>
  <r>
    <m/>
    <x v="0"/>
    <s v="Incident"/>
    <x v="1"/>
    <s v="INC000000174632"/>
    <s v="Bad debt number validation"/>
    <s v="Closed"/>
    <x v="120"/>
    <d v="2018-01-05T05:16:00"/>
    <s v="syg2d"/>
    <s v="Jacqueline"/>
    <s v="Martin"/>
    <s v="Epic Resolute Hospital Billing"/>
    <s v="Failure - Software"/>
    <s v="Epic"/>
    <s v="Reporting"/>
  </r>
  <r>
    <m/>
    <x v="0"/>
    <s v="Work Order"/>
    <x v="2"/>
    <s v="WO0000000162828"/>
    <s v="Would like to establish daily file validation process and summary reporting for Pt Experience office"/>
    <s v="Assigned"/>
    <x v="120"/>
    <d v="2017-12-12T09:21:00"/>
    <s v="kk4sy"/>
    <s v="Gnanasriya"/>
    <s v="Amarasinghe"/>
    <s v="Epic Clarity"/>
    <m/>
    <m/>
    <m/>
  </r>
  <r>
    <m/>
    <x v="0"/>
    <s v="Work Order"/>
    <x v="2"/>
    <s v="WO0000000162839"/>
    <s v="Rerun Vizient extract for November"/>
    <s v="Closed"/>
    <x v="120"/>
    <d v="2017-12-13T08:29:00"/>
    <s v="jsc3h"/>
    <s v="Richard"/>
    <s v="Van Hook"/>
    <m/>
    <m/>
    <m/>
    <m/>
  </r>
  <r>
    <m/>
    <x v="0"/>
    <s v="Work Order"/>
    <x v="2"/>
    <s v="WO0000000162936"/>
    <s v="Create Rptg.uspSrc_Discharges_by_PCP"/>
    <s v="Closed"/>
    <x v="120"/>
    <d v="2017-12-28T03:05:00"/>
    <s v="BDD8T"/>
    <s v="Dayna"/>
    <s v="Monaghan"/>
    <m/>
    <m/>
    <m/>
    <m/>
  </r>
  <r>
    <m/>
    <x v="0"/>
    <s v="Work Order"/>
    <x v="2"/>
    <s v="WO0000000162939"/>
    <s v="Change control for provider SL attributions"/>
    <s v="Assigned"/>
    <x v="120"/>
    <d v="2017-12-12T17:36:00"/>
    <s v="NSC6X"/>
    <s v="Neena"/>
    <s v="Chacko"/>
    <m/>
    <m/>
    <m/>
    <m/>
  </r>
  <r>
    <m/>
    <x v="0"/>
    <s v="Work Order"/>
    <x v="2"/>
    <s v="WO0000000162942"/>
    <s v="Source MDM for RCP mapping"/>
    <s v="Completed"/>
    <x v="120"/>
    <d v="2018-02-12T11:47:00"/>
    <s v="NSC6X"/>
    <s v="Yash"/>
    <s v="Agrawal"/>
    <m/>
    <m/>
    <m/>
    <m/>
  </r>
  <r>
    <m/>
    <x v="0"/>
    <s v="Work Order"/>
    <x v="2"/>
    <s v="WO0000000162943"/>
    <s v="Default SL  mapping"/>
    <s v="Completed"/>
    <x v="120"/>
    <d v="2018-02-12T11:57:00"/>
    <s v="NSC6X"/>
    <s v="Nicholas"/>
    <s v="Mendyka"/>
    <m/>
    <m/>
    <m/>
    <m/>
  </r>
  <r>
    <m/>
    <x v="0"/>
    <s v="Work Order"/>
    <x v="2"/>
    <s v="WO0000000162944"/>
    <s v="SCD 2  for Cactus data"/>
    <s v="Assigned"/>
    <x v="120"/>
    <d v="2017-12-12T18:07:00"/>
    <s v="NSC6X"/>
    <s v="Neena"/>
    <s v="Chacko"/>
    <m/>
    <m/>
    <m/>
    <m/>
  </r>
  <r>
    <m/>
    <x v="0"/>
    <s v="Incident"/>
    <x v="2"/>
    <s v="INC000000175016"/>
    <s v="Request for new table in DW"/>
    <s v="Closed"/>
    <x v="121"/>
    <d v="2017-12-28T11:18:00"/>
    <s v="jsc3h"/>
    <s v="David"/>
    <s v="Ling"/>
    <m/>
    <s v="Request - Assistance"/>
    <s v="Other"/>
    <s v="Question"/>
  </r>
  <r>
    <n v="4"/>
    <x v="4"/>
    <s v="Work Order"/>
    <x v="1"/>
    <s v="WO0000000162978"/>
    <s v="4 - E_Unused_Template_Openings_by_Spec_Dept_and_Prov.rpt grouping and filtering updates"/>
    <s v="In Progress"/>
    <x v="121"/>
    <d v="2018-01-30T08:11:00"/>
    <s v="la5up"/>
    <s v="Brian"/>
    <s v="Costello"/>
    <s v="Epic Cadence"/>
    <m/>
    <m/>
    <m/>
  </r>
  <r>
    <n v="4"/>
    <x v="4"/>
    <s v="Work Order"/>
    <x v="1"/>
    <s v="WO0000000162970"/>
    <s v="5 - E_New_Patient_Appointments.rpt grouping and filtering updates"/>
    <s v="In Progress"/>
    <x v="121"/>
    <d v="2018-01-30T08:11:00"/>
    <s v="la5up"/>
    <s v="Brian"/>
    <s v="Costello"/>
    <s v="Epic Cadence"/>
    <m/>
    <m/>
    <m/>
  </r>
  <r>
    <m/>
    <x v="0"/>
    <s v="Incident"/>
    <x v="1"/>
    <s v="INC000000174762"/>
    <s v="Report: Patient List for Dr. Ferris Endo clinic"/>
    <s v="Closed"/>
    <x v="121"/>
    <d v="2018-01-05T05:16:00"/>
    <s v="syg2d"/>
    <s v="Latasha"/>
    <s v="Braxton"/>
    <s v="Epic Cadence"/>
    <s v="Failure - Software"/>
    <s v="Epic"/>
    <s v="Reporting"/>
  </r>
  <r>
    <m/>
    <x v="0"/>
    <s v="Incident"/>
    <x v="1"/>
    <s v="INC000000174956"/>
    <s v="User is unable to open SAP Webi report. It's a clinical billing report."/>
    <s v="Closed"/>
    <x v="121"/>
    <d v="2018-01-05T05:17:00"/>
    <s v="bjc7m"/>
    <s v="Zhaohui"/>
    <s v="Sun"/>
    <s v="Epic Resolute Professional Billing"/>
    <s v="Request - Assistance"/>
    <s v="Other"/>
    <s v="Question"/>
  </r>
  <r>
    <n v="4"/>
    <x v="4"/>
    <s v="Work Order"/>
    <x v="1"/>
    <s v="WO0000000162972"/>
    <s v="6 - E_Copay_Collection.rpt grouping and filtering updates"/>
    <s v="In Progress"/>
    <x v="121"/>
    <d v="2018-01-30T08:11:00"/>
    <s v="la5up"/>
    <s v="Brian"/>
    <s v="Costello"/>
    <s v="Epic Cadence"/>
    <m/>
    <m/>
    <m/>
  </r>
  <r>
    <n v="4"/>
    <x v="4"/>
    <s v="Work Order"/>
    <x v="1"/>
    <s v="WO0000000162975"/>
    <s v="7 - E_Slot_Utilization.rpt grouping and filtering updates"/>
    <s v="In Progress"/>
    <x v="121"/>
    <d v="2018-01-30T08:11:00"/>
    <s v="la5up"/>
    <s v="Brian"/>
    <s v="Costello"/>
    <s v="Epic Cadence"/>
    <m/>
    <m/>
    <m/>
  </r>
  <r>
    <m/>
    <x v="0"/>
    <s v="Work Order"/>
    <x v="2"/>
    <s v="WO0000000162951"/>
    <s v="creating a gold source to feed MDM for NDNQI and NHSN"/>
    <s v="Completed"/>
    <x v="121"/>
    <d v="2018-02-12T11:56:00"/>
    <s v="NSC6X"/>
    <s v="Neena"/>
    <s v="Chacko"/>
    <m/>
    <m/>
    <m/>
    <m/>
  </r>
  <r>
    <m/>
    <x v="0"/>
    <s v="Work Order"/>
    <x v="2"/>
    <s v="WO0000000162952"/>
    <s v="Move infusion report to production"/>
    <s v="Closed"/>
    <x v="121"/>
    <d v="2017-12-29T03:22:00"/>
    <s v="BDD8T"/>
    <s v="Marlene"/>
    <s v="Jones"/>
    <m/>
    <m/>
    <m/>
    <m/>
  </r>
  <r>
    <m/>
    <x v="0"/>
    <s v="Work Order"/>
    <x v="2"/>
    <s v="WO0000000162983"/>
    <s v="Create proc Rptg.uspSrc_Admissions_by_PCP"/>
    <s v="Closed"/>
    <x v="121"/>
    <d v="2017-12-29T03:22:00"/>
    <s v="BDD8T"/>
    <s v="Dayna"/>
    <s v="Monaghan"/>
    <m/>
    <m/>
    <m/>
    <m/>
  </r>
  <r>
    <m/>
    <x v="0"/>
    <s v="Work Order"/>
    <x v="1"/>
    <s v="WO0000000162961"/>
    <s v="1 E_No_Show_Rate.rpt Template updated needed"/>
    <s v="Closed"/>
    <x v="121"/>
    <d v="2018-02-15T02:45:00"/>
    <s v="la5up"/>
    <s v="Brian"/>
    <s v="Costello"/>
    <s v="Epic Cadence"/>
    <m/>
    <m/>
    <m/>
  </r>
  <r>
    <m/>
    <x v="0"/>
    <s v="Work Order"/>
    <x v="1"/>
    <s v="WO0000000162965"/>
    <s v="6 E_Cycle_Time.rpt grouping and filtering updates"/>
    <s v="Closed"/>
    <x v="121"/>
    <d v="2018-02-15T02:45:00"/>
    <s v="la5up"/>
    <s v="Brian"/>
    <s v="Costello"/>
    <s v="Epic Cadence"/>
    <m/>
    <m/>
    <m/>
  </r>
  <r>
    <m/>
    <x v="0"/>
    <s v="Work Order"/>
    <x v="1"/>
    <s v="WO0000000162966"/>
    <s v="3 E_Appointment_Statistics.rpt grouping and filtering updates, in addition to update of join."/>
    <s v="Closed"/>
    <x v="121"/>
    <d v="2018-02-15T02:45:00"/>
    <s v="la5up"/>
    <s v="Brian"/>
    <s v="Costello"/>
    <s v="Epic Cadence"/>
    <m/>
    <m/>
    <m/>
  </r>
  <r>
    <m/>
    <x v="0"/>
    <s v="Work Order"/>
    <x v="1"/>
    <s v="WO0000000162967"/>
    <s v="4 E_Appt_Stat_Sum_YTD.RPT grouping and filtering updates, in addition to update of join."/>
    <s v="Closed"/>
    <x v="121"/>
    <d v="2018-02-15T02:45:00"/>
    <s v="la5up"/>
    <s v="Brian"/>
    <s v="Costello"/>
    <s v="Epic Cadence"/>
    <m/>
    <m/>
    <m/>
  </r>
  <r>
    <m/>
    <x v="0"/>
    <s v="Work Order"/>
    <x v="1"/>
    <s v="WO0000000162971"/>
    <s v="9 E_Appt_Avg_Lead_Time.rpt grouping and filtering updates"/>
    <s v="Closed"/>
    <x v="121"/>
    <d v="2018-02-15T02:45:00"/>
    <s v="la5up"/>
    <s v="Brian"/>
    <s v="Costello"/>
    <s v="Epic Cadence"/>
    <m/>
    <m/>
    <m/>
  </r>
  <r>
    <m/>
    <x v="0"/>
    <s v="Work Order"/>
    <x v="1"/>
    <s v="WO0000000162973"/>
    <s v="3 - E_Schedule_Utilization.rpt grouping and filtering updates"/>
    <s v="Closed"/>
    <x v="121"/>
    <d v="2018-02-15T02:45:00"/>
    <s v="la5up"/>
    <s v="Brian"/>
    <s v="Costello"/>
    <s v="Epic Cadence"/>
    <m/>
    <m/>
    <m/>
  </r>
  <r>
    <m/>
    <x v="0"/>
    <s v="Work Order"/>
    <x v="1"/>
    <s v="WO0000000162977"/>
    <s v="11 E_Overruled_Appt_Warnings.rpt grouping and filtering updates"/>
    <s v="Closed"/>
    <x v="121"/>
    <d v="2018-02-15T02:45:00"/>
    <s v="la5up"/>
    <s v="Brian"/>
    <s v="Costello"/>
    <s v="Epic Cadence"/>
    <m/>
    <m/>
    <m/>
  </r>
  <r>
    <n v="4"/>
    <x v="4"/>
    <s v="Incident"/>
    <x v="1"/>
    <s v="INC000000174774"/>
    <s v="Requesting to have a customized report made based on the &quot;Appointment Statistics by Month YTD&quot;"/>
    <s v="In Progress"/>
    <x v="121"/>
    <d v="2017-12-20T16:19:00"/>
    <s v="la5up"/>
    <s v="Catherine"/>
    <s v="Cash"/>
    <s v="Epic Cadence"/>
    <s v="Failure - Software"/>
    <s v="Epic"/>
    <s v="Reporting"/>
  </r>
  <r>
    <m/>
    <x v="0"/>
    <s v="Work Order"/>
    <x v="2"/>
    <s v="WO0000000162986"/>
    <s v="Add EAF 5003 to Clarity"/>
    <s v="Cancelled"/>
    <x v="122"/>
    <d v="2018-01-05T10:14:00"/>
    <s v="jsc3h"/>
    <s v="Richard"/>
    <s v="Van Hook"/>
    <m/>
    <m/>
    <m/>
    <m/>
  </r>
  <r>
    <m/>
    <x v="0"/>
    <s v="Work Order"/>
    <x v="2"/>
    <s v="WO0000000162991"/>
    <s v="Clarity App Stored Procs TST&gt;PRD [Bad Debt]"/>
    <s v="Closed"/>
    <x v="122"/>
    <d v="2017-12-30T03:37:00"/>
    <s v="BDD8T"/>
    <s v="Susan"/>
    <s v="Grondin"/>
    <m/>
    <m/>
    <m/>
    <m/>
  </r>
  <r>
    <m/>
    <x v="0"/>
    <s v="Work Order"/>
    <x v="2"/>
    <s v="WO0000000163303"/>
    <s v="Alter Amb Flu proc"/>
    <s v="Closed"/>
    <x v="122"/>
    <d v="2017-12-30T03:37:00"/>
    <s v="BDD8T"/>
    <s v="Angela"/>
    <s v="Saunders"/>
    <m/>
    <m/>
    <m/>
    <m/>
  </r>
  <r>
    <m/>
    <x v="0"/>
    <s v="Work Order"/>
    <x v="1"/>
    <s v="WO0000000162990"/>
    <s v="report that lists all of our pre and post-transplant"/>
    <s v="Closed"/>
    <x v="122"/>
    <d v="2018-01-05T05:20:00"/>
    <s v="syg2d"/>
    <s v="Brian"/>
    <s v="Costello"/>
    <s v="Epic Resolute Hospital Billing"/>
    <m/>
    <m/>
    <m/>
  </r>
  <r>
    <m/>
    <x v="0"/>
    <s v="Incident"/>
    <x v="1"/>
    <s v="INC000000176129"/>
    <s v="HH Clarity: Change default begin date on HHA Supervisory visit report"/>
    <s v="Closed"/>
    <x v="123"/>
    <d v="2018-01-29T09:12:00"/>
    <s v="syg2d"/>
    <s v="Laurelyn"/>
    <s v="Pratt"/>
    <s v="Epic Home Health"/>
    <s v="Failure - Software"/>
    <s v="Epic"/>
    <s v="Reporting"/>
  </r>
  <r>
    <m/>
    <x v="0"/>
    <s v="Work Order"/>
    <x v="0"/>
    <s v="WO0000000164518"/>
    <s v="AP Cytology Case Count by Case Type, then breakout Cyto Non-Gyn cases by source"/>
    <s v="Closed"/>
    <x v="123"/>
    <d v="2018-01-05T14:13:00"/>
    <s v="DET9R"/>
    <s v="Dawn"/>
    <s v="Brancely"/>
    <m/>
    <m/>
    <m/>
    <m/>
  </r>
  <r>
    <m/>
    <x v="0"/>
    <s v="Work Order"/>
    <x v="0"/>
    <s v="WO0000000164521"/>
    <s v="Transfusion Audit Report"/>
    <s v="Assigned"/>
    <x v="123"/>
    <d v="2017-12-19T07:10:00"/>
    <s v="DET9R"/>
    <s v="Thomas"/>
    <s v="Brady"/>
    <m/>
    <m/>
    <m/>
    <m/>
  </r>
  <r>
    <m/>
    <x v="0"/>
    <s v="Work Order"/>
    <x v="2"/>
    <s v="WO0000000164277"/>
    <s v="Create Rptg.uspSrc_CM_IP_Screening"/>
    <s v="Closed"/>
    <x v="123"/>
    <d v="2017-12-31T03:21:00"/>
    <s v="BDD8T"/>
    <s v="Marlene"/>
    <s v="Jones"/>
    <m/>
    <m/>
    <m/>
    <m/>
  </r>
  <r>
    <m/>
    <x v="0"/>
    <s v="Work Order"/>
    <x v="2"/>
    <s v="WO0000000164279"/>
    <s v="Move new versions of Ambulatory dash procs to production and test run SSIS"/>
    <s v="Closed"/>
    <x v="123"/>
    <d v="2017-12-31T03:21:00"/>
    <s v="BDD8T"/>
    <s v="Angela"/>
    <s v="Saunders"/>
    <m/>
    <m/>
    <m/>
    <m/>
  </r>
  <r>
    <m/>
    <x v="0"/>
    <s v="Work Order"/>
    <x v="2"/>
    <s v="WO0000000164281"/>
    <s v="Alter clarity_app rptg procs"/>
    <s v="Closed"/>
    <x v="123"/>
    <d v="2017-12-31T03:21:00"/>
    <s v="BDD8T"/>
    <s v="Dayna"/>
    <s v="Monaghan"/>
    <m/>
    <m/>
    <m/>
    <m/>
  </r>
  <r>
    <m/>
    <x v="0"/>
    <s v="Work Order"/>
    <x v="2"/>
    <s v="WO0000000164282"/>
    <s v="Fix QPI OTPS Budget metric in precomputed stage and tabrptg table"/>
    <s v="Closed"/>
    <x v="123"/>
    <d v="2017-12-31T03:21:00"/>
    <s v="BDD8T"/>
    <s v="Adefolarin"/>
    <s v="Oyebanjo"/>
    <m/>
    <m/>
    <m/>
    <m/>
  </r>
  <r>
    <m/>
    <x v="0"/>
    <s v="Work Order"/>
    <x v="2"/>
    <s v="WO0000000164514"/>
    <s v="ITSM Application Support Request"/>
    <s v="Closed"/>
    <x v="123"/>
    <d v="2018-01-05T05:20:00"/>
    <s v="crv2r"/>
    <s v="Sean"/>
    <s v="Mullane"/>
    <s v="Remedy ITSM"/>
    <m/>
    <m/>
    <m/>
  </r>
  <r>
    <m/>
    <x v="0"/>
    <s v="Incident"/>
    <x v="2"/>
    <s v="INC000000176786"/>
    <s v="DW ETL Failures Saturday Dec 16"/>
    <s v="Closed"/>
    <x v="124"/>
    <d v="2018-01-03T03:37:00"/>
    <s v="BDD8T"/>
    <s v="Bryan"/>
    <s v="Dunn"/>
    <m/>
    <s v="Failure - Software"/>
    <s v="SQL Server"/>
    <s v="Troubleshooting"/>
  </r>
  <r>
    <m/>
    <x v="0"/>
    <s v="Incident"/>
    <x v="2"/>
    <s v="INC000000177061"/>
    <s v="New Epic sFTP export for Glasser and Glasser"/>
    <s v="In Progress"/>
    <x v="124"/>
    <d v="2017-12-19T10:16:00"/>
    <s v="WDR4F"/>
    <s v="Madeline"/>
    <s v="Warneke"/>
    <m/>
    <s v="Request - Assistance"/>
    <s v="WS_FTP"/>
    <s v="Question"/>
  </r>
  <r>
    <m/>
    <x v="0"/>
    <s v="Incident"/>
    <x v="2"/>
    <s v="INC000000177139"/>
    <s v="Text message for extract sFTP failure is unnecessary"/>
    <s v="In Progress"/>
    <x v="124"/>
    <d v="2017-12-25T17:07:00"/>
    <s v="WDR4F"/>
    <s v="Madeline"/>
    <s v="Warneke"/>
    <m/>
    <s v="Request - Assistance"/>
    <s v="WS_FTP"/>
    <s v="Question"/>
  </r>
  <r>
    <m/>
    <x v="0"/>
    <s v="Work Order"/>
    <x v="2"/>
    <s v="WO0000000165729"/>
    <s v="case (53852) Move SSRS to production"/>
    <s v="Closed"/>
    <x v="124"/>
    <d v="2018-01-03T03:38:00"/>
    <s v="BDD8T"/>
    <s v="Marlene"/>
    <s v="Jones"/>
    <m/>
    <m/>
    <m/>
    <m/>
  </r>
  <r>
    <m/>
    <x v="0"/>
    <s v="Work Order"/>
    <x v="2"/>
    <s v="WO0000000166692"/>
    <s v="Move clearquote SSIS package update to production"/>
    <s v="Closed"/>
    <x v="124"/>
    <d v="2018-01-03T03:38:00"/>
    <s v="BDD8T"/>
    <s v="Chandra"/>
    <s v="Vellampalli"/>
    <m/>
    <m/>
    <m/>
    <m/>
  </r>
  <r>
    <m/>
    <x v="0"/>
    <s v="Work Order"/>
    <x v="2"/>
    <s v="WO0000000166700"/>
    <s v="Add indexes to Schedule_Appointments staging table."/>
    <s v="Closed"/>
    <x v="124"/>
    <d v="2018-01-03T03:38:00"/>
    <s v="BDD8T"/>
    <s v="Thomas"/>
    <s v="Burgan"/>
    <m/>
    <m/>
    <m/>
    <m/>
  </r>
  <r>
    <m/>
    <x v="0"/>
    <s v="Work Order"/>
    <x v="2"/>
    <s v="WO0000000166702"/>
    <s v="SSRS Deploy: Bone Marrow TAT"/>
    <s v="Closed"/>
    <x v="124"/>
    <d v="2018-01-03T03:38:00"/>
    <s v="BDD8T"/>
    <s v="David"/>
    <s v="Taylor"/>
    <m/>
    <m/>
    <m/>
    <m/>
  </r>
  <r>
    <m/>
    <x v="0"/>
    <s v="Work Order"/>
    <x v="1"/>
    <s v="WO0000000166690"/>
    <s v="6 - Service Catalog Support"/>
    <s v="Closed"/>
    <x v="124"/>
    <d v="2018-02-22T02:45:00"/>
    <s v="ao4uc"/>
    <s v="Brian"/>
    <s v="Costello"/>
    <s v="Epic Resolute Professional Billing"/>
    <m/>
    <m/>
    <m/>
  </r>
  <r>
    <m/>
    <x v="0"/>
    <s v="Incident"/>
    <x v="2"/>
    <s v="INC000000177309"/>
    <s v="RCS extract failure"/>
    <s v="Closed"/>
    <x v="125"/>
    <d v="2017-12-28T08:42:00"/>
    <s v="jsc3h"/>
    <s v="Richard"/>
    <s v="Van Hook"/>
    <m/>
    <s v="Failure - Software"/>
    <s v="Epic"/>
    <s v="Extracts"/>
  </r>
  <r>
    <m/>
    <x v="0"/>
    <s v="Incident"/>
    <x v="1"/>
    <s v="INC000000177738"/>
    <s v="Please add a field fPlease add a field for the patient's enterprise ID number to the Interpreter Sch"/>
    <s v="Closed"/>
    <x v="125"/>
    <d v="2018-01-06T05:28:00"/>
    <s v="jrk5g"/>
    <s v="David"/>
    <s v="White"/>
    <s v="Epic Cadence"/>
    <s v="Failure - Software"/>
    <s v="Epic"/>
    <s v="Reporting"/>
  </r>
  <r>
    <m/>
    <x v="0"/>
    <s v="Work Order"/>
    <x v="2"/>
    <s v="WO0000000165739"/>
    <s v="Generate catchup Epic files back to 11/30 per Strata's request"/>
    <s v="Closed"/>
    <x v="125"/>
    <d v="2018-01-05T05:20:00"/>
    <s v="BDD8T"/>
    <s v="Bryan"/>
    <s v="Dunn"/>
    <m/>
    <m/>
    <m/>
    <m/>
  </r>
  <r>
    <m/>
    <x v="0"/>
    <s v="Work Order"/>
    <x v="2"/>
    <s v="WO0000000167049"/>
    <s v="Update CEO DV postprocdisch procedures in production"/>
    <s v="Closed"/>
    <x v="125"/>
    <d v="2018-01-05T05:20:00"/>
    <s v="BDD8T"/>
    <s v="Adefolarin"/>
    <s v="Oyebanjo"/>
    <m/>
    <m/>
    <m/>
    <m/>
  </r>
  <r>
    <m/>
    <x v="0"/>
    <s v="Incident"/>
    <x v="1"/>
    <s v="INC000000178094"/>
    <s v="User has questions about accessing WEBI."/>
    <s v="Closed"/>
    <x v="126"/>
    <d v="2018-01-05T05:20:00"/>
    <s v="RTV7Y"/>
    <s v="Mary"/>
    <s v="Barrick"/>
    <m/>
    <s v="Request - Assistance"/>
    <s v="Other"/>
    <s v="Question"/>
  </r>
  <r>
    <m/>
    <x v="0"/>
    <s v="Incident"/>
    <x v="1"/>
    <s v="INC000000178123"/>
    <s v="Please grant me access to the basic Pod Manager dashboards"/>
    <s v="Closed"/>
    <x v="126"/>
    <d v="2018-01-07T02:00:00"/>
    <s v="bjc7m"/>
    <s v="Joseph"/>
    <s v="Derrico III"/>
    <s v="Epic Reporting Workbench"/>
    <s v="Failure - Software"/>
    <s v="Epic"/>
    <s v="Reporting"/>
  </r>
  <r>
    <m/>
    <x v="0"/>
    <s v="Incident"/>
    <x v="1"/>
    <s v="INC000000178152"/>
    <s v="3 New Clarity Research Rpts for Coordinators"/>
    <s v="Closed"/>
    <x v="126"/>
    <d v="2018-02-14T03:54:00"/>
    <s v="syg2d"/>
    <s v="Lori"/>
    <s v="Elder"/>
    <m/>
    <s v="Change - Software"/>
    <s v="Epic"/>
    <s v="Application"/>
  </r>
  <r>
    <m/>
    <x v="0"/>
    <s v="Incident"/>
    <x v="1"/>
    <s v="INC000000178159"/>
    <s v="Unable to share Epic RWB report."/>
    <s v="Closed"/>
    <x v="126"/>
    <d v="2018-01-18T02:00:00"/>
    <s v="RTV7Y"/>
    <s v="Michael"/>
    <s v="Ellwood"/>
    <s v="Epic Reporting Workbench"/>
    <s v="Failure - Software"/>
    <s v="Epic"/>
    <s v="Reporting"/>
  </r>
  <r>
    <m/>
    <x v="0"/>
    <s v="Work Order"/>
    <x v="2"/>
    <s v="WO0000000167917"/>
    <s v="Move SP from TST&gt;PRD [Bad Debt - 1008]"/>
    <s v="Closed"/>
    <x v="126"/>
    <d v="2018-01-05T05:20:00"/>
    <s v="BDD8T"/>
    <s v="Susan"/>
    <s v="Grondin"/>
    <m/>
    <m/>
    <m/>
    <m/>
  </r>
  <r>
    <m/>
    <x v="0"/>
    <s v="Incident"/>
    <x v="2"/>
    <s v="INC000000178735"/>
    <s v="REDCap SSIS package fix"/>
    <s v="Closed"/>
    <x v="127"/>
    <d v="2017-12-21T15:07:00"/>
    <s v="BDD8T"/>
    <s v="Fauzia"/>
    <s v="Khan"/>
    <m/>
    <s v="Failure - Software"/>
    <s v="REDCap"/>
    <s v="Not Working"/>
  </r>
  <r>
    <m/>
    <x v="0"/>
    <s v="Work Order"/>
    <x v="2"/>
    <s v="WO0000000167927"/>
    <s v="Tweaks needed to RedCap SSIS process. Also change schedule to daily run"/>
    <s v="Closed"/>
    <x v="127"/>
    <d v="2018-02-10T05:15:00"/>
    <s v="WDR4F"/>
    <s v="Fauzia"/>
    <s v="Khan"/>
    <m/>
    <m/>
    <m/>
    <m/>
  </r>
  <r>
    <n v="1"/>
    <x v="5"/>
    <s v="Incident"/>
    <x v="1"/>
    <s v="INC000000178910"/>
    <s v="Build request for report to track Attempt Visit for PT/OT/SLP"/>
    <s v="In Progress"/>
    <x v="127"/>
    <d v="2018-01-04T11:15:00"/>
    <s v="tmb4f"/>
    <s v="Kathleen"/>
    <s v="Henahan"/>
    <s v="Epic Cadence"/>
    <s v="Failure - Software"/>
    <s v="Epic"/>
    <s v="Reporting"/>
  </r>
  <r>
    <n v="4"/>
    <x v="4"/>
    <s v="Work Order"/>
    <x v="1"/>
    <s v="WO0000000167925"/>
    <s v="New Patient Flags for Scheduling Data Mart additions requested for volumes reporting"/>
    <s v="Pending"/>
    <x v="127"/>
    <d v="2018-01-30T15:03:00"/>
    <s v="RTV7Y"/>
    <s v="Tom"/>
    <s v="Beck"/>
    <s v="Epic Cadence"/>
    <m/>
    <m/>
    <m/>
  </r>
  <r>
    <m/>
    <x v="0"/>
    <s v="Work Order"/>
    <x v="1"/>
    <s v="WO0000000168102"/>
    <s v="Provider Communication (EPT 18258) Can this field be queried/quantified?"/>
    <s v="Closed"/>
    <x v="128"/>
    <d v="2018-01-19T04:06:00"/>
    <s v="bjc7m"/>
    <s v="Andrew"/>
    <s v="Bowen"/>
    <s v="Epic Cadence"/>
    <m/>
    <m/>
    <m/>
  </r>
  <r>
    <m/>
    <x v="0"/>
    <s v="Work Order"/>
    <x v="1"/>
    <s v="WO0000000168104"/>
    <s v="B - OP referrals that were made from the visits in the database"/>
    <s v="Completed"/>
    <x v="128"/>
    <d v="2018-02-09T13:36:00"/>
    <s v="bjc7m"/>
    <s v="Athreya"/>
    <s v="Tata"/>
    <s v="Epic Cadence"/>
    <m/>
    <m/>
    <m/>
  </r>
  <r>
    <m/>
    <x v="0"/>
    <s v="Work Order"/>
    <x v="2"/>
    <s v="WO0000000168108"/>
    <s v="Populate Clarity Table CLARITY_SER_LETTER"/>
    <s v="Closed"/>
    <x v="129"/>
    <d v="2017-12-27T08:40:00"/>
    <s v="jsc3h"/>
    <s v="Susan"/>
    <s v="Grondin"/>
    <m/>
    <m/>
    <m/>
    <m/>
  </r>
  <r>
    <m/>
    <x v="0"/>
    <s v="Work Order"/>
    <x v="2"/>
    <s v="WO0000000168205"/>
    <s v="MIgrate SSRS TST&gt;PRD [ MyChart_User_Email_159377]"/>
    <s v="Closed"/>
    <x v="129"/>
    <d v="2017-12-27T08:45:00"/>
    <s v="jsc3h"/>
    <s v="Susan"/>
    <s v="Grondin"/>
    <m/>
    <m/>
    <m/>
    <m/>
  </r>
  <r>
    <m/>
    <x v="0"/>
    <s v="Work Order"/>
    <x v="1"/>
    <s v="WO0000000168106"/>
    <s v="Rpt Request:  Denial Rmk 222"/>
    <s v="Closed"/>
    <x v="129"/>
    <d v="2018-01-08T02:45:00"/>
    <s v="syg2d"/>
    <s v="Susan"/>
    <s v="Grondin"/>
    <m/>
    <m/>
    <m/>
    <m/>
  </r>
  <r>
    <m/>
    <x v="0"/>
    <s v="Incident"/>
    <x v="1"/>
    <s v="INC000000179681"/>
    <s v="Rpt - ADV Criteria Change"/>
    <s v="Closed"/>
    <x v="130"/>
    <d v="2018-01-26T02:00:00"/>
    <s v="syg2d"/>
    <s v="Mercedes"/>
    <s v="Armstrong"/>
    <s v="Epic Reporting Workbench"/>
    <s v="Failure - Software"/>
    <s v="Epic"/>
    <s v="Reporting"/>
  </r>
  <r>
    <m/>
    <x v="0"/>
    <s v="Work Order"/>
    <x v="2"/>
    <s v="WO0000000168114"/>
    <s v="add new procedure codes to Dim_Prcdr"/>
    <s v="Closed"/>
    <x v="131"/>
    <d v="2017-12-27T17:09:00"/>
    <s v="jsc3h"/>
    <s v="Scott"/>
    <s v="Carter"/>
    <m/>
    <m/>
    <m/>
    <m/>
  </r>
  <r>
    <m/>
    <x v="0"/>
    <s v="Work Order"/>
    <x v="2"/>
    <s v="WO0000000168219"/>
    <s v="add EPISODE Table to DS_HSDM_Transplant"/>
    <s v="Closed"/>
    <x v="131"/>
    <d v="2017-12-27T09:45:00"/>
    <s v="jsc3h"/>
    <s v="Cody"/>
    <s v="Lester"/>
    <m/>
    <m/>
    <m/>
    <m/>
  </r>
  <r>
    <m/>
    <x v="0"/>
    <s v="Work Order"/>
    <x v="1"/>
    <s v="WO0000000168221"/>
    <s v="Hello,_x000a__x000a_ I need to access raw phone bill data for all inbound and outbound calls that were made to o"/>
    <s v="Cancelled"/>
    <x v="131"/>
    <d v="2017-12-27T09:51:00"/>
    <s v="syg2d"/>
    <s v="Robert"/>
    <s v="Huntsinger"/>
    <m/>
    <m/>
    <m/>
    <m/>
  </r>
  <r>
    <m/>
    <x v="0"/>
    <s v="Work Order"/>
    <x v="2"/>
    <s v="WO0000000168230"/>
    <s v="SSRS Deploy: Lab_Result_TAT_ED"/>
    <s v="Closed"/>
    <x v="132"/>
    <d v="2017-12-28T10:00:00"/>
    <s v="jsc3h"/>
    <s v="David"/>
    <s v="Taylor"/>
    <m/>
    <m/>
    <m/>
    <m/>
  </r>
  <r>
    <m/>
    <x v="0"/>
    <s v="Work Order"/>
    <x v="2"/>
    <s v="WO0000000168234"/>
    <s v="SSRS Deploy: Foley Catheter Reporting and subreport"/>
    <s v="Closed"/>
    <x v="132"/>
    <d v="2017-12-28T12:43:00"/>
    <s v="jsc3h"/>
    <s v="David"/>
    <s v="Taylor"/>
    <m/>
    <m/>
    <m/>
    <m/>
  </r>
  <r>
    <m/>
    <x v="0"/>
    <s v="Incident"/>
    <x v="1"/>
    <s v="INC000000181190"/>
    <s v="Trying to get into website and does not have access."/>
    <s v="Closed"/>
    <x v="133"/>
    <d v="2018-01-18T02:00:00"/>
    <s v="bjc7m"/>
    <s v="Amy"/>
    <s v="Isakson"/>
    <m/>
    <s v="Failure - Software"/>
    <s v="Other"/>
    <s v="Error Message"/>
  </r>
  <r>
    <n v="8"/>
    <x v="1"/>
    <s v="Work Order"/>
    <x v="1"/>
    <s v="WO0000000168575"/>
    <s v="5 - eScan Demographic File logic updates requested"/>
    <s v="In Progress"/>
    <x v="134"/>
    <d v="2018-01-30T10:39:00"/>
    <s v="jrk5g"/>
    <s v="Brian"/>
    <s v="Costello"/>
    <s v="Epic Resolute Hospital Billing"/>
    <m/>
    <m/>
    <m/>
  </r>
  <r>
    <m/>
    <x v="0"/>
    <s v="Incident"/>
    <x v="1"/>
    <s v="INC000000189329"/>
    <s v="Addition of physicians and locations to the EPIC 2nd visit report"/>
    <s v="Closed"/>
    <x v="134"/>
    <d v="2018-01-19T04:03:00"/>
    <s v="bjc7m"/>
    <s v="Gina"/>
    <s v="Hansen"/>
    <m/>
    <s v="Request - Assistance"/>
    <s v="Epic"/>
    <s v="Question"/>
  </r>
  <r>
    <m/>
    <x v="0"/>
    <s v="Work Order"/>
    <x v="2"/>
    <s v="WO0000000168564"/>
    <s v="Remove a number of SSRS reports"/>
    <s v="Assigned"/>
    <x v="134"/>
    <d v="2018-01-02T10:00:00"/>
    <s v="dmo3c"/>
    <s v="Christine"/>
    <s v="Kelly"/>
    <m/>
    <m/>
    <m/>
    <m/>
  </r>
  <r>
    <m/>
    <x v="0"/>
    <s v="Incident"/>
    <x v="0"/>
    <s v="INC000000189636"/>
    <s v="I am looking for the possibility to create report to see blood orders (future, active, cancelled, et"/>
    <s v="Closed"/>
    <x v="135"/>
    <d v="2018-01-03T12:53:00"/>
    <s v="DET9R"/>
    <s v="Galina"/>
    <s v="Diakova"/>
    <s v="Epic Reporting Workbench"/>
    <s v="Failure - Software"/>
    <s v="Epic"/>
    <s v="Reporting"/>
  </r>
  <r>
    <m/>
    <x v="0"/>
    <s v="Incident"/>
    <x v="1"/>
    <s v="INC000000189863"/>
    <s v="Add Client/Billing rpt for Deb to Rptg 3.0 db"/>
    <s v="Closed"/>
    <x v="135"/>
    <d v="2018-01-19T04:06:00"/>
    <s v="syg2d"/>
    <s v="Susan"/>
    <s v="Grondin"/>
    <m/>
    <s v="Change - Software"/>
    <s v="Epic"/>
    <s v="Application"/>
  </r>
  <r>
    <m/>
    <x v="0"/>
    <s v="Work Order"/>
    <x v="2"/>
    <s v="WO0000000170631"/>
    <s v="Migrate TST to PRD [DB Library Rpt]"/>
    <s v="Closed"/>
    <x v="135"/>
    <d v="2018-01-19T04:06:00"/>
    <s v="BDD8T"/>
    <s v="Susan"/>
    <s v="Grondin"/>
    <m/>
    <m/>
    <m/>
    <m/>
  </r>
  <r>
    <m/>
    <x v="0"/>
    <s v="Work Order"/>
    <x v="2"/>
    <s v="WO0000000170633"/>
    <s v="Add 2 new fields to Scheduling DM, and custom Enc Type mapping"/>
    <s v="Closed"/>
    <x v="135"/>
    <d v="2018-01-30T15:16:00"/>
    <s v="jsc3h"/>
    <s v="Richard"/>
    <s v="Van Hook"/>
    <m/>
    <m/>
    <m/>
    <m/>
  </r>
  <r>
    <m/>
    <x v="0"/>
    <s v="Work Order"/>
    <x v="2"/>
    <s v="WO0000000170641"/>
    <s v="(Case 56241) Fogbugz - change dim_patient logic in CLABSI event reporting"/>
    <s v="Closed"/>
    <x v="135"/>
    <d v="2018-01-19T04:06:00"/>
    <s v="BDD8T"/>
    <s v="Dayna"/>
    <s v="Monaghan"/>
    <m/>
    <m/>
    <m/>
    <m/>
  </r>
  <r>
    <n v="32"/>
    <x v="3"/>
    <s v="Incident"/>
    <x v="1"/>
    <s v="INC000000190296"/>
    <s v="6 - I would like a grand central report demonstrating transport times"/>
    <s v="In Progress"/>
    <x v="136"/>
    <d v="2018-02-08T14:10:00"/>
    <s v="gha4r"/>
    <s v="Thomas"/>
    <s v="Miller"/>
    <s v="Epic Grand Central"/>
    <s v="Failure - Software"/>
    <s v="Epic"/>
    <s v="Reporting"/>
  </r>
  <r>
    <m/>
    <x v="0"/>
    <s v="Work Order"/>
    <x v="2"/>
    <s v="WO0000000170705"/>
    <s v="Update Progressive Mobility USP"/>
    <s v="Closed"/>
    <x v="136"/>
    <d v="2018-01-21T02:45:00"/>
    <s v="BDD8T"/>
    <s v="Marlene"/>
    <s v="Jones"/>
    <m/>
    <m/>
    <m/>
    <m/>
  </r>
  <r>
    <m/>
    <x v="0"/>
    <s v="Incident"/>
    <x v="2"/>
    <s v="INC000000191014"/>
    <s v="ETO_PVT Report View Page won't load"/>
    <s v="Closed"/>
    <x v="137"/>
    <d v="2018-01-21T02:42:00"/>
    <s v="jsc3h"/>
    <s v="Matthew"/>
    <s v="Caldwell"/>
    <m/>
    <s v="Failure - Connectivity"/>
    <s v="WWW"/>
    <s v="Intranet"/>
  </r>
  <r>
    <m/>
    <x v="0"/>
    <s v="Incident"/>
    <x v="1"/>
    <s v="INC000000191095"/>
    <s v="Need to run two reports; one on clinic visits per attending and the other on no show rates"/>
    <s v="Closed"/>
    <x v="137"/>
    <d v="2018-02-02T02:00:00"/>
    <s v="bjc7m"/>
    <s v="Latasha"/>
    <s v="Braxton"/>
    <s v="Epic Reporting Workbench"/>
    <s v="Failure - Software"/>
    <s v="Epic"/>
    <s v="Reporting"/>
  </r>
  <r>
    <m/>
    <x v="0"/>
    <s v="Work Order"/>
    <x v="0"/>
    <s v="WO0000000170711"/>
    <s v="Beaker Report: repeat blood cultures on patients after the first positive until cleaance"/>
    <s v="Assigned"/>
    <x v="137"/>
    <d v="2018-01-08T06:38:00"/>
    <s v="DET9R"/>
    <s v="Melinda"/>
    <s v="Poulter"/>
    <m/>
    <m/>
    <m/>
    <m/>
  </r>
  <r>
    <m/>
    <x v="0"/>
    <s v="Work Order"/>
    <x v="2"/>
    <s v="WO0000000170656"/>
    <s v="Vizient job failure"/>
    <s v="Closed"/>
    <x v="137"/>
    <d v="2018-01-05T08:49:00"/>
    <s v="jsc3h"/>
    <s v="Richard"/>
    <s v="Van Hook"/>
    <m/>
    <m/>
    <m/>
    <m/>
  </r>
  <r>
    <m/>
    <x v="0"/>
    <s v="Work Order"/>
    <x v="2"/>
    <s v="WO0000000170661"/>
    <s v="Rerun ERS extract for recalc wRVUs"/>
    <s v="Closed"/>
    <x v="137"/>
    <d v="2018-01-08T07:37:00"/>
    <s v="jsc3h"/>
    <s v="Richard"/>
    <s v="Van Hook"/>
    <m/>
    <m/>
    <m/>
    <m/>
  </r>
  <r>
    <m/>
    <x v="0"/>
    <s v="Work Order"/>
    <x v="2"/>
    <s v="WO0000000170663"/>
    <s v="SSRS Deploy: Cytology Case Count"/>
    <s v="Closed"/>
    <x v="137"/>
    <d v="2018-01-21T02:45:00"/>
    <s v="BDD8T"/>
    <s v="David"/>
    <s v="Taylor"/>
    <m/>
    <m/>
    <m/>
    <m/>
  </r>
  <r>
    <m/>
    <x v="0"/>
    <s v="Work Order"/>
    <x v="2"/>
    <s v="WO0000000170665"/>
    <s v="SSRS Deploy: Lab Reports under DeployMe folder"/>
    <s v="Closed"/>
    <x v="137"/>
    <d v="2018-01-21T02:45:00"/>
    <s v="BDD8T"/>
    <s v="David"/>
    <s v="Taylor"/>
    <m/>
    <m/>
    <m/>
    <m/>
  </r>
  <r>
    <m/>
    <x v="0"/>
    <s v="Work Order"/>
    <x v="2"/>
    <s v="WO0000000170666"/>
    <s v="SSRS Deploy: AP Case Search by Case Number"/>
    <s v="Closed"/>
    <x v="137"/>
    <d v="2018-01-26T02:45:00"/>
    <s v="BDD8T"/>
    <s v="David"/>
    <s v="Taylor"/>
    <m/>
    <m/>
    <m/>
    <m/>
  </r>
  <r>
    <m/>
    <x v="0"/>
    <s v="Work Order"/>
    <x v="2"/>
    <s v="WO0000000170667"/>
    <s v="SSRS Deploy: AP Flags"/>
    <s v="Closed"/>
    <x v="137"/>
    <d v="2018-01-24T06:06:00"/>
    <s v="BDD8T"/>
    <s v="David"/>
    <s v="Taylor"/>
    <m/>
    <m/>
    <m/>
    <m/>
  </r>
  <r>
    <m/>
    <x v="0"/>
    <s v="Work Order"/>
    <x v="2"/>
    <s v="WO0000000170713"/>
    <s v="Need SSRS report moved from temp testing folder to production location."/>
    <s v="Closed"/>
    <x v="137"/>
    <d v="2018-01-21T02:45:00"/>
    <s v="BDD8T"/>
    <s v="John"/>
    <s v="Kellner"/>
    <m/>
    <m/>
    <m/>
    <m/>
  </r>
  <r>
    <m/>
    <x v="0"/>
    <s v="Work Order"/>
    <x v="1"/>
    <s v="WO0000000170729"/>
    <s v="1 - Data Portal metrics"/>
    <s v="Assigned"/>
    <x v="138"/>
    <d v="2018-01-08T16:26:00"/>
    <s v="ao4uc"/>
    <s v="Brian"/>
    <s v="Costello"/>
    <s v="Epic"/>
    <m/>
    <m/>
    <m/>
  </r>
  <r>
    <m/>
    <x v="0"/>
    <s v="Work Order"/>
    <x v="1"/>
    <s v="WO0000000170732"/>
    <s v="1 - Data Portal metrics"/>
    <s v="In Progress"/>
    <x v="138"/>
    <d v="2018-01-29T10:11:00"/>
    <s v="jrk5g"/>
    <s v="Brian"/>
    <s v="Costello"/>
    <s v="Epic"/>
    <m/>
    <m/>
    <m/>
  </r>
  <r>
    <m/>
    <x v="0"/>
    <s v="Work Order"/>
    <x v="1"/>
    <s v="WO0000000170733"/>
    <s v="1 - Data Portal metrics"/>
    <s v="Assigned"/>
    <x v="138"/>
    <d v="2018-01-08T16:28:00"/>
    <s v="tmb4f"/>
    <s v="Brian"/>
    <s v="Costello"/>
    <s v="Epic"/>
    <m/>
    <m/>
    <m/>
  </r>
  <r>
    <m/>
    <x v="0"/>
    <s v="Work Order"/>
    <x v="1"/>
    <s v="WO0000000170734"/>
    <s v="1 - Data Portal metrics"/>
    <s v="Assigned"/>
    <x v="138"/>
    <d v="2018-01-08T16:29:00"/>
    <s v="syg2d"/>
    <s v="Brian"/>
    <s v="Costello"/>
    <s v="Epic"/>
    <m/>
    <m/>
    <m/>
  </r>
  <r>
    <n v="80"/>
    <x v="2"/>
    <s v="Work Order"/>
    <x v="1"/>
    <s v="WO0000000170739"/>
    <s v="1 - Press Ganey general ticket"/>
    <s v="Assigned"/>
    <x v="138"/>
    <d v="2018-01-29T17:00:00"/>
    <s v="gha4r"/>
    <s v="Brian"/>
    <s v="Costello"/>
    <s v="Epic Cadence"/>
    <m/>
    <m/>
    <m/>
  </r>
  <r>
    <n v="32"/>
    <x v="3"/>
    <s v="Work Order"/>
    <x v="1"/>
    <s v="WO0000000170744"/>
    <s v="2 - Premier general ticket"/>
    <s v="Assigned"/>
    <x v="138"/>
    <d v="2018-01-08T16:35:00"/>
    <s v="gha4r"/>
    <s v="Brian"/>
    <s v="Costello"/>
    <s v="Epic Resolute Hospital Billing"/>
    <m/>
    <m/>
    <m/>
  </r>
  <r>
    <m/>
    <x v="0"/>
    <s v="Work Order"/>
    <x v="1"/>
    <s v="WO0000000170740"/>
    <s v="2 - Volumes / Hourly Throughput general ticket"/>
    <s v="Assigned"/>
    <x v="138"/>
    <d v="2018-01-24T14:44:00"/>
    <s v="ao4uc"/>
    <s v="Brian"/>
    <s v="Costello"/>
    <s v="Epic"/>
    <m/>
    <m/>
    <m/>
  </r>
  <r>
    <n v="32"/>
    <x v="3"/>
    <s v="Work Order"/>
    <x v="1"/>
    <s v="WO0000000170743"/>
    <s v="3 - VHI general ticket"/>
    <s v="Assigned"/>
    <x v="138"/>
    <d v="2018-01-08T16:34:00"/>
    <s v="gha4r"/>
    <s v="Brian"/>
    <s v="Costello"/>
    <s v="Epic Resolute Hospital Billing"/>
    <m/>
    <m/>
    <m/>
  </r>
  <r>
    <n v="4"/>
    <x v="4"/>
    <s v="Incident"/>
    <x v="1"/>
    <s v="INC000000191849"/>
    <s v="6 - data drop of all ASL patient appointments"/>
    <s v="In Progress"/>
    <x v="138"/>
    <d v="2018-02-05T13:19:00"/>
    <s v="jrk5g"/>
    <s v="David"/>
    <s v="White"/>
    <s v="Epic Reporting Workbench"/>
    <s v="Failure - Software"/>
    <s v="Epic"/>
    <s v="Reporting"/>
  </r>
  <r>
    <m/>
    <x v="0"/>
    <s v="Work Order"/>
    <x v="2"/>
    <s v="WO0000000170676"/>
    <s v="Need staging table updated to be current with clarity"/>
    <s v="Closed"/>
    <x v="138"/>
    <d v="2018-01-24T06:06:00"/>
    <s v="BDD8T"/>
    <s v="John"/>
    <s v="Kellner"/>
    <m/>
    <m/>
    <m/>
    <m/>
  </r>
  <r>
    <m/>
    <x v="0"/>
    <s v="Work Order"/>
    <x v="1"/>
    <s v="WO0000000170731"/>
    <s v="1 - Data Portal metrics"/>
    <s v="Cancelled"/>
    <x v="138"/>
    <d v="2018-01-29T17:00:00"/>
    <s v="gha4r"/>
    <s v="Brian"/>
    <s v="Costello"/>
    <s v="Epic"/>
    <m/>
    <m/>
    <m/>
  </r>
  <r>
    <m/>
    <x v="0"/>
    <s v="Work Order"/>
    <x v="1"/>
    <s v="WO0000000170736"/>
    <s v="1- Data Portal Metric - Time Check-In to Check-Out"/>
    <s v="Closed"/>
    <x v="138"/>
    <d v="2018-02-10T05:15:00"/>
    <s v="RTV7Y"/>
    <s v="Brian"/>
    <s v="Costello"/>
    <s v="Epic"/>
    <m/>
    <m/>
    <m/>
  </r>
  <r>
    <m/>
    <x v="0"/>
    <s v="Work Order"/>
    <x v="1"/>
    <s v="WO0000000170737"/>
    <s v="1 - Data Portal metrics"/>
    <s v="Cancelled"/>
    <x v="138"/>
    <d v="2018-01-30T08:09:00"/>
    <s v="la5up"/>
    <s v="Brian"/>
    <s v="Costello"/>
    <s v="Epic"/>
    <m/>
    <m/>
    <m/>
  </r>
  <r>
    <n v="32"/>
    <x v="3"/>
    <s v="Work Order"/>
    <x v="1"/>
    <s v="WO0000000170805"/>
    <s v="2 - Need custom report to analyze schedule utilization data"/>
    <s v="Pending"/>
    <x v="139"/>
    <d v="2018-01-25T09:18:00"/>
    <s v="jrk5g"/>
    <s v="Jeffrey"/>
    <s v="Trice"/>
    <m/>
    <m/>
    <m/>
    <m/>
  </r>
  <r>
    <m/>
    <x v="0"/>
    <s v="Incident"/>
    <x v="1"/>
    <s v="INC000000192562"/>
    <s v="Surgical/Procedural Pod Scheduling UVA report"/>
    <s v="Closed"/>
    <x v="139"/>
    <d v="2018-01-26T02:00:00"/>
    <s v="bjc7m"/>
    <s v="Lisa"/>
    <s v="Brown"/>
    <s v="Epic Reporting Workbench"/>
    <s v="Failure - Software"/>
    <s v="Epic"/>
    <s v="Reporting"/>
  </r>
  <r>
    <m/>
    <x v="0"/>
    <s v="Incident"/>
    <x v="1"/>
    <s v="INC000000192563"/>
    <s v="clinic sessions a provider canceled"/>
    <s v="Closed"/>
    <x v="139"/>
    <d v="2018-01-26T02:00:00"/>
    <s v="bjc7m"/>
    <s v="Lisa"/>
    <s v="Brown"/>
    <s v="Epic Reporting Workbench"/>
    <s v="Failure - Software"/>
    <s v="Epic"/>
    <s v="Reporting"/>
  </r>
  <r>
    <m/>
    <x v="0"/>
    <s v="Work Order"/>
    <x v="2"/>
    <s v="WO0000000170746"/>
    <s v="Add table to DS_HSDM_Transplant"/>
    <s v="Closed"/>
    <x v="139"/>
    <d v="2018-01-09T07:03:00"/>
    <s v="jsc3h"/>
    <s v="Scott"/>
    <s v="Carter"/>
    <m/>
    <m/>
    <m/>
    <m/>
  </r>
  <r>
    <m/>
    <x v="0"/>
    <s v="Work Order"/>
    <x v="2"/>
    <s v="WO0000000170749"/>
    <s v="Create tables and stored procedures for Third Floor reporting project"/>
    <s v="Closed"/>
    <x v="139"/>
    <d v="2018-01-16T10:30:00"/>
    <s v="jsc3h"/>
    <s v="Bommae"/>
    <s v="Kim"/>
    <m/>
    <m/>
    <m/>
    <m/>
  </r>
  <r>
    <m/>
    <x v="0"/>
    <s v="Work Order"/>
    <x v="1"/>
    <s v="WO0000000170804"/>
    <s v="Gather OSE data for sports med department"/>
    <s v="Closed"/>
    <x v="139"/>
    <d v="2018-02-07T06:47:00"/>
    <s v="jrk5g"/>
    <s v="Jeffrey"/>
    <s v="Trice"/>
    <m/>
    <m/>
    <m/>
    <m/>
  </r>
  <r>
    <m/>
    <x v="0"/>
    <s v="Incident"/>
    <x v="0"/>
    <s v="INC000000192939"/>
    <s v="Would like a report for PhQ 2 and PHQ9 Questionnaires"/>
    <s v="Assigned"/>
    <x v="140"/>
    <d v="2018-01-17T08:34:00"/>
    <s v="cmk6t"/>
    <s v="Lisa"/>
    <s v="Repaske"/>
    <s v="Epic Reporting Workbench"/>
    <s v="Failure - Software"/>
    <s v="Epic"/>
    <s v="Reporting"/>
  </r>
  <r>
    <n v="80"/>
    <x v="2"/>
    <s v="Work Order"/>
    <x v="1"/>
    <s v="WO0000000170902"/>
    <s v="8 - Business Intelligence Report Request"/>
    <s v="Assigned"/>
    <x v="140"/>
    <d v="2018-01-31T15:19:00"/>
    <s v="ao4uc"/>
    <s v="Robert"/>
    <s v="Duggan"/>
    <s v="Epic Resolute Professional Billing"/>
    <s v="Request - Assistance"/>
    <s v="Epic"/>
    <s v="Question"/>
  </r>
  <r>
    <m/>
    <x v="0"/>
    <s v="Work Order"/>
    <x v="2"/>
    <s v="WO0000000170816"/>
    <s v="Create USP Delirious MICU"/>
    <s v="Closed"/>
    <x v="140"/>
    <d v="2018-01-26T02:45:00"/>
    <s v="BDD8T"/>
    <s v="Marlene"/>
    <s v="Jones"/>
    <m/>
    <m/>
    <m/>
    <m/>
  </r>
  <r>
    <m/>
    <x v="0"/>
    <s v="Work Order"/>
    <x v="2"/>
    <s v="WO0000000170818"/>
    <s v="Create TabRptg Kanban 1051"/>
    <s v="Closed"/>
    <x v="140"/>
    <d v="2018-01-26T02:45:00"/>
    <s v="BDD8T"/>
    <s v="Marlene"/>
    <s v="Jones"/>
    <m/>
    <m/>
    <m/>
    <m/>
  </r>
  <r>
    <m/>
    <x v="0"/>
    <s v="Work Order"/>
    <x v="2"/>
    <s v="WO0000000170820"/>
    <s v="SSRS Deploy: Lab_Phlebotomy_Workload"/>
    <s v="Closed"/>
    <x v="140"/>
    <d v="2018-01-26T02:45:00"/>
    <s v="BDD8T"/>
    <s v="David"/>
    <s v="Taylor"/>
    <m/>
    <m/>
    <m/>
    <m/>
  </r>
  <r>
    <m/>
    <x v="0"/>
    <s v="Work Order"/>
    <x v="2"/>
    <s v="WO0000000170827"/>
    <s v="Update USP Lung Cancer Screening"/>
    <s v="Closed"/>
    <x v="140"/>
    <d v="2018-01-26T02:45:00"/>
    <s v="BDD8T"/>
    <s v="Marlene"/>
    <s v="Jones"/>
    <m/>
    <m/>
    <m/>
    <m/>
  </r>
  <r>
    <m/>
    <x v="0"/>
    <s v="Work Order"/>
    <x v="2"/>
    <s v="WO0000000170905"/>
    <s v="Create test version of cdiff incidence proc and load test table"/>
    <s v="Closed"/>
    <x v="140"/>
    <d v="2018-01-26T02:45:00"/>
    <s v="BDD8T"/>
    <s v="Dayna"/>
    <s v="Monaghan"/>
    <m/>
    <m/>
    <m/>
    <m/>
  </r>
  <r>
    <m/>
    <x v="0"/>
    <s v="Work Order"/>
    <x v="1"/>
    <s v="WO0000000170833"/>
    <s v="TCH bed data request"/>
    <s v="Closed"/>
    <x v="140"/>
    <d v="2018-02-08T02:45:00"/>
    <s v="ao4uc"/>
    <s v="Dominic"/>
    <s v="Paris"/>
    <s v="Epic Resolute Hospital Billing"/>
    <m/>
    <m/>
    <m/>
  </r>
  <r>
    <m/>
    <x v="0"/>
    <s v="Incident"/>
    <x v="1"/>
    <s v="INC000000195210"/>
    <s v="2Epic Reporting Issue"/>
    <s v="Closed"/>
    <x v="141"/>
    <d v="2018-01-27T02:01:00"/>
    <s v="syg2d"/>
    <s v="Hannah"/>
    <s v="Fitzhugh"/>
    <s v="Epic Reporting Workbench"/>
    <s v="Failure - Software"/>
    <s v="Epic"/>
    <s v="Reporting"/>
  </r>
  <r>
    <m/>
    <x v="0"/>
    <s v="Work Order"/>
    <x v="2"/>
    <s v="WO0000000170838"/>
    <s v="update ORIEN extract for Jason Lyman"/>
    <s v="Closed"/>
    <x v="141"/>
    <d v="2018-01-27T05:44:00"/>
    <s v="jsc3h"/>
    <s v="Scott"/>
    <s v="Carter"/>
    <m/>
    <m/>
    <m/>
    <m/>
  </r>
  <r>
    <m/>
    <x v="0"/>
    <s v="Work Order"/>
    <x v="2"/>
    <s v="WO0000000170911"/>
    <s v="StoredProc TST&gt;PRD clarity  [McBee]"/>
    <s v="Closed"/>
    <x v="141"/>
    <d v="2018-01-27T05:44:00"/>
    <s v="BDD8T"/>
    <s v="Susan"/>
    <s v="Grondin"/>
    <m/>
    <m/>
    <m/>
    <m/>
  </r>
  <r>
    <m/>
    <x v="0"/>
    <s v="Work Order"/>
    <x v="2"/>
    <s v="WO0000000170916"/>
    <s v="Create 3 stored procs in Clarity_App"/>
    <s v="Closed"/>
    <x v="141"/>
    <d v="2018-01-27T05:44:00"/>
    <s v="BDD8T"/>
    <s v="Adefolarin"/>
    <s v="Oyebanjo"/>
    <m/>
    <m/>
    <m/>
    <m/>
  </r>
  <r>
    <m/>
    <x v="0"/>
    <s v="Work Order"/>
    <x v="2"/>
    <s v="WO0000000170918"/>
    <s v="Update EDVisitNon-Readmit"/>
    <s v="Closed"/>
    <x v="141"/>
    <d v="2018-01-31T05:14:00"/>
    <s v="BDD8T"/>
    <s v="Marlene"/>
    <s v="Jones"/>
    <m/>
    <m/>
    <m/>
    <m/>
  </r>
  <r>
    <m/>
    <x v="0"/>
    <s v="Work Order"/>
    <x v="2"/>
    <s v="WO0000000171003"/>
    <s v="Move SSRS to production"/>
    <s v="Closed"/>
    <x v="141"/>
    <d v="2018-01-27T05:44:00"/>
    <s v="BDD8T"/>
    <s v="Adefolarin"/>
    <s v="Oyebanjo"/>
    <m/>
    <m/>
    <m/>
    <m/>
  </r>
  <r>
    <m/>
    <x v="0"/>
    <s v="Incident"/>
    <x v="0"/>
    <s v="INC000000196111"/>
    <s v="FB 56428"/>
    <s v="In Progress"/>
    <x v="142"/>
    <d v="2018-01-19T13:49:00"/>
    <s v="cmk6t"/>
    <s v="Alfredo"/>
    <s v="Lopez"/>
    <s v="Epic Reporting Workbench"/>
    <s v="Failure - Software"/>
    <s v="Epic"/>
    <s v="Reporting"/>
  </r>
  <r>
    <m/>
    <x v="0"/>
    <s v="Incident"/>
    <x v="1"/>
    <s v="INC000000196002"/>
    <s v="UMA patients to get a rough estimate"/>
    <s v="Closed"/>
    <x v="142"/>
    <d v="2018-01-31T05:11:00"/>
    <s v="bjc7m"/>
    <s v="Amanda"/>
    <s v="Powell"/>
    <s v="Epic Reporting Workbench"/>
    <s v="Failure - Software"/>
    <s v="Epic"/>
    <s v="Reporting"/>
  </r>
  <r>
    <m/>
    <x v="0"/>
    <s v="Work Order"/>
    <x v="1"/>
    <s v="WO0000000171014"/>
    <s v="Dashboard for Attending by SL by Unit"/>
    <s v="Closed"/>
    <x v="142"/>
    <d v="2018-02-09T02:45:00"/>
    <s v="bjc7m"/>
    <s v="Michael"/>
    <s v="Williams"/>
    <s v="Epic Grand Central"/>
    <m/>
    <m/>
    <m/>
  </r>
  <r>
    <m/>
    <x v="0"/>
    <s v="Work Order"/>
    <x v="1"/>
    <s v="WO0000000171401"/>
    <s v="Add Rev Cycle Category and Denials Report"/>
    <s v="Closed"/>
    <x v="142"/>
    <d v="2018-02-02T02:45:00"/>
    <s v="bjc7m"/>
    <s v="Mary"/>
    <s v="Dias"/>
    <s v="Epic Resolute Hospital Billing"/>
    <m/>
    <m/>
    <m/>
  </r>
  <r>
    <n v="8"/>
    <x v="1"/>
    <s v="Incident"/>
    <x v="1"/>
    <s v="INC000000195703"/>
    <s v="2 - Bad Debt Escan Extract: Exclude those HARs with the pending medicaid indicator"/>
    <s v="Pending"/>
    <x v="142"/>
    <d v="2018-02-21T15:50:00"/>
    <s v="jrk5g"/>
    <s v="Bret"/>
    <s v="Stearns"/>
    <s v="Epic Resolute Hospital Billing"/>
    <s v="Failure - Software"/>
    <s v="Not Working / Other"/>
    <m/>
  </r>
  <r>
    <m/>
    <x v="0"/>
    <s v="Work Order"/>
    <x v="0"/>
    <s v="WO0000000171615"/>
    <s v="Report requested- QC Report"/>
    <s v="Assigned"/>
    <x v="143"/>
    <d v="2018-01-15T14:17:00"/>
    <s v="DET9R"/>
    <s v="Dawn"/>
    <s v="Brancely"/>
    <m/>
    <m/>
    <m/>
    <m/>
  </r>
  <r>
    <m/>
    <x v="0"/>
    <s v="Work Order"/>
    <x v="0"/>
    <s v="WO0000000171616"/>
    <s v="Report request- amended reports"/>
    <s v="Assigned"/>
    <x v="143"/>
    <d v="2018-01-15T14:19:00"/>
    <s v="DET9R"/>
    <s v="Dawn"/>
    <s v="Brancely"/>
    <m/>
    <m/>
    <m/>
    <m/>
  </r>
  <r>
    <m/>
    <x v="0"/>
    <s v="Work Order"/>
    <x v="0"/>
    <s v="WO0000000171703"/>
    <s v="6 reports for cytology, please assign to David Taylor"/>
    <s v="Assigned"/>
    <x v="143"/>
    <d v="2018-01-15T13:34:00"/>
    <s v="DET9R"/>
    <s v="Dawn"/>
    <s v="Brancely"/>
    <m/>
    <m/>
    <m/>
    <m/>
  </r>
  <r>
    <m/>
    <x v="0"/>
    <s v="Work Order"/>
    <x v="0"/>
    <s v="WO0000000171706"/>
    <s v="reports needed to list specimen flags and task flags- David Taylor"/>
    <s v="Cancelled"/>
    <x v="143"/>
    <d v="2018-01-16T08:53:00"/>
    <s v="DET9R"/>
    <s v="Dawn"/>
    <s v="Brancely"/>
    <m/>
    <m/>
    <m/>
    <m/>
  </r>
  <r>
    <m/>
    <x v="0"/>
    <s v="Work Order"/>
    <x v="0"/>
    <s v="WO0000000171709"/>
    <s v="Report request-  Cytotech / Pathologist Agreement"/>
    <s v="Assigned"/>
    <x v="143"/>
    <d v="2018-02-12T13:31:00"/>
    <s v="DET9R"/>
    <s v="Dawn"/>
    <s v="Brancely"/>
    <m/>
    <m/>
    <m/>
    <m/>
  </r>
  <r>
    <m/>
    <x v="0"/>
    <s v="Work Order"/>
    <x v="0"/>
    <s v="WO0000000171710"/>
    <s v="report request- Who accessioned"/>
    <s v="Assigned"/>
    <x v="143"/>
    <d v="2018-01-15T14:20:00"/>
    <s v="DET9R"/>
    <s v="Dawn"/>
    <s v="Brancely"/>
    <m/>
    <m/>
    <m/>
    <m/>
  </r>
  <r>
    <m/>
    <x v="0"/>
    <s v="Work Order"/>
    <x v="0"/>
    <s v="WO0000000171711"/>
    <s v="report request- HPV results"/>
    <s v="Assigned"/>
    <x v="143"/>
    <d v="2018-01-15T14:22:00"/>
    <s v="DET9R"/>
    <s v="Dawn"/>
    <s v="Brancely"/>
    <m/>
    <m/>
    <m/>
    <m/>
  </r>
  <r>
    <m/>
    <x v="0"/>
    <s v="Work Order"/>
    <x v="0"/>
    <s v="WO0000000171712"/>
    <s v="report request - CYTO/Histo correlation."/>
    <s v="Assigned"/>
    <x v="143"/>
    <d v="2018-01-15T14:30:00"/>
    <s v="DET9R"/>
    <s v="Dawn"/>
    <s v="Brancely"/>
    <m/>
    <m/>
    <m/>
    <m/>
  </r>
  <r>
    <m/>
    <x v="0"/>
    <s v="Work Order"/>
    <x v="2"/>
    <s v="WO0000000171608"/>
    <s v="Alter proc and reload test version of Periop DVT tabrpt table"/>
    <s v="Closed"/>
    <x v="143"/>
    <d v="2018-01-31T05:14:00"/>
    <s v="BDD8T"/>
    <s v="Dayna"/>
    <s v="Monaghan"/>
    <m/>
    <m/>
    <m/>
    <m/>
  </r>
  <r>
    <m/>
    <x v="0"/>
    <s v="Work Order"/>
    <x v="2"/>
    <s v="WO0000000171610"/>
    <s v="Create view for QPI on ambulatory TabRptg table"/>
    <s v="Closed"/>
    <x v="143"/>
    <d v="2018-01-31T05:14:00"/>
    <s v="BDD8T"/>
    <s v="Angela"/>
    <s v="Saunders"/>
    <m/>
    <m/>
    <m/>
    <m/>
  </r>
  <r>
    <m/>
    <x v="0"/>
    <s v="Work Order"/>
    <x v="2"/>
    <s v="WO0000000171612"/>
    <s v="Create stored proc for SSRS report"/>
    <s v="Closed"/>
    <x v="143"/>
    <d v="2018-01-31T05:14:00"/>
    <s v="BDD8T"/>
    <s v="Venkata Manikesh"/>
    <s v="Iruku"/>
    <m/>
    <m/>
    <m/>
    <m/>
  </r>
  <r>
    <m/>
    <x v="0"/>
    <s v="Work Order"/>
    <x v="2"/>
    <s v="WO0000000171619"/>
    <s v="transfer files and ingest data from Qualaris"/>
    <s v="Closed"/>
    <x v="143"/>
    <d v="2018-01-24T13:42:00"/>
    <s v="jsc3h"/>
    <s v="Scott"/>
    <s v="Carter"/>
    <m/>
    <m/>
    <m/>
    <m/>
  </r>
  <r>
    <m/>
    <x v="0"/>
    <s v="Work Order"/>
    <x v="2"/>
    <s v="WO0000000171701"/>
    <s v="Reload Conversion Accounts costs after transaction backout"/>
    <s v="Closed"/>
    <x v="143"/>
    <d v="2018-01-31T05:14:00"/>
    <s v="BDD8T"/>
    <s v="Robert"/>
    <s v="Nunley"/>
    <m/>
    <m/>
    <m/>
    <m/>
  </r>
  <r>
    <n v="8"/>
    <x v="1"/>
    <s v="Incident"/>
    <x v="1"/>
    <s v="INC000000197585"/>
    <s v="6 - Awaiting Spec. monthly report on total claim dollars submitted"/>
    <s v="Pending"/>
    <x v="144"/>
    <d v="2018-02-08T14:25:00"/>
    <s v="syg2d"/>
    <s v="Jacqueline"/>
    <s v="Martin"/>
    <s v="Epic Reporting Workbench"/>
    <s v="Failure - Software"/>
    <s v="Epic"/>
    <s v="Reporting"/>
  </r>
  <r>
    <m/>
    <x v="0"/>
    <s v="Work Order"/>
    <x v="0"/>
    <s v="WO0000000171628"/>
    <s v="Beaker report request: department count of specimens, lab collect vs clinic collect"/>
    <s v="Closed"/>
    <x v="144"/>
    <d v="2018-02-10T10:30:00"/>
    <s v="DET9R"/>
    <s v="Robert"/>
    <s v="Burns"/>
    <m/>
    <m/>
    <m/>
    <m/>
  </r>
  <r>
    <m/>
    <x v="0"/>
    <s v="Work Order"/>
    <x v="0"/>
    <s v="WO0000000171632"/>
    <s v="Business Intelligence Report Request"/>
    <s v="Assigned"/>
    <x v="144"/>
    <d v="2018-01-16T11:54:00"/>
    <s v="cmk6t"/>
    <s v="Michelle"/>
    <s v="Longley"/>
    <s v="Epic Reporting Workbench"/>
    <s v="Request - Assistance"/>
    <s v="Epic"/>
    <s v="Question"/>
  </r>
  <r>
    <m/>
    <x v="0"/>
    <s v="Work Order"/>
    <x v="2"/>
    <s v="WO0000000171626"/>
    <s v="Add Epic flowsheet measure BCN INFUSION NURSE ASSIGNMENT to the daily iQueue data feed"/>
    <s v="Closed"/>
    <x v="144"/>
    <d v="2018-02-10T05:15:00"/>
    <s v="WDR4F"/>
    <s v="Melissa"/>
    <s v="Grossman"/>
    <m/>
    <m/>
    <m/>
    <m/>
  </r>
  <r>
    <m/>
    <x v="0"/>
    <s v="Work Order"/>
    <x v="2"/>
    <s v="WO0000000171719"/>
    <s v="Need .rdl moved to PRD location"/>
    <s v="Closed"/>
    <x v="144"/>
    <d v="2018-02-01T06:20:00"/>
    <s v="BDD8T"/>
    <s v="John"/>
    <s v="Kellner"/>
    <m/>
    <m/>
    <m/>
    <m/>
  </r>
  <r>
    <m/>
    <x v="0"/>
    <s v="Work Order"/>
    <x v="2"/>
    <s v="WO0000000171903"/>
    <s v="Please add DEP Report Grouper 17 (DEP 4316) to the MDM table as'Revenue Cycle Category'"/>
    <s v="Assigned"/>
    <x v="144"/>
    <d v="2018-02-05T15:52:00"/>
    <s v="dmo3c"/>
    <s v="Mary"/>
    <s v="Dias"/>
    <s v="Epic Resolute Hospital Billing"/>
    <m/>
    <m/>
    <m/>
  </r>
  <r>
    <n v="32"/>
    <x v="3"/>
    <s v="Incident"/>
    <x v="1"/>
    <s v="INC000000197917"/>
    <s v="UPG Open Billable Enc Summary"/>
    <s v="In Progress"/>
    <x v="144"/>
    <d v="2018-02-09T14:09:00"/>
    <s v="RTV7Y"/>
    <s v="Dawn"/>
    <s v="Crow"/>
    <m/>
    <s v="Request - Assistance"/>
    <s v="Epic"/>
    <s v="Question"/>
  </r>
  <r>
    <m/>
    <x v="0"/>
    <s v="Incident"/>
    <x v="0"/>
    <s v="INC000000198754"/>
    <s v="Report Request A1c tracking for DEMP"/>
    <s v="In Progress"/>
    <x v="145"/>
    <d v="2018-02-01T13:33:00"/>
    <s v="DET9R"/>
    <s v="Teresa"/>
    <s v="Breen"/>
    <m/>
    <s v="Request - Assistance"/>
    <s v="Other"/>
    <s v="Question"/>
  </r>
  <r>
    <m/>
    <x v="0"/>
    <s v="Incident"/>
    <x v="1"/>
    <s v="INC000000198410"/>
    <s v="we need every account that was an inpatient, by fiscal year quarter, by hospital unit"/>
    <s v="Closed"/>
    <x v="145"/>
    <d v="2018-02-03T02:47:00"/>
    <s v="ao4uc"/>
    <s v="Kate"/>
    <s v="Willcutts"/>
    <s v="Epic Resolute Hospital Billing"/>
    <s v="Failure - Software"/>
    <s v="Epic"/>
    <s v="Reporting"/>
  </r>
  <r>
    <m/>
    <x v="0"/>
    <s v="Incident"/>
    <x v="1"/>
    <s v="INC000000198618"/>
    <s v="Export HB Charge Lag Days for Prior Month UVa"/>
    <s v="Closed"/>
    <x v="145"/>
    <d v="2018-02-14T03:55:00"/>
    <s v="bjc7m"/>
    <s v="Jacqueline"/>
    <s v="Martin"/>
    <s v="Epic Reporting Workbench"/>
    <s v="Failure - Software"/>
    <s v="Epic"/>
    <s v="Reporting"/>
  </r>
  <r>
    <m/>
    <x v="0"/>
    <s v="Work Order"/>
    <x v="2"/>
    <s v="WO0000000171918"/>
    <s v="Move Stored Proc to Prod"/>
    <s v="Closed"/>
    <x v="145"/>
    <d v="2018-02-02T02:45:00"/>
    <s v="BDD8T"/>
    <s v="Gnanasriya"/>
    <s v="Amarasinghe"/>
    <m/>
    <m/>
    <m/>
    <m/>
  </r>
  <r>
    <m/>
    <x v="0"/>
    <s v="Work Order"/>
    <x v="2"/>
    <s v="WO0000000171920"/>
    <s v="(Case 56442) Clarity_Dictionary usp"/>
    <s v="Closed"/>
    <x v="145"/>
    <d v="2018-02-02T02:45:00"/>
    <s v="BDD8T"/>
    <s v="Marlene"/>
    <s v="Jones"/>
    <m/>
    <m/>
    <m/>
    <m/>
  </r>
  <r>
    <m/>
    <x v="0"/>
    <s v="Work Order"/>
    <x v="2"/>
    <s v="WO0000000171927"/>
    <s v="SSRS Deploy: Preliminary Autopsy Diagnosis TAT"/>
    <s v="Closed"/>
    <x v="145"/>
    <d v="2018-02-03T02:51:00"/>
    <m/>
    <s v="David"/>
    <s v="Taylor"/>
    <m/>
    <m/>
    <m/>
    <m/>
  </r>
  <r>
    <m/>
    <x v="0"/>
    <s v="Work Order"/>
    <x v="2"/>
    <s v="WO0000000172235"/>
    <s v="Need staging table created from stored proc currently in clarity TST."/>
    <s v="Closed"/>
    <x v="145"/>
    <d v="2018-02-03T02:51:00"/>
    <s v="BDD8T"/>
    <s v="John"/>
    <s v="Kellner"/>
    <m/>
    <m/>
    <m/>
    <m/>
  </r>
  <r>
    <m/>
    <x v="0"/>
    <s v="Work Order"/>
    <x v="2"/>
    <s v="WO0000000172237"/>
    <s v="Update Current_IP_Acuity proc on DS_HSODS_Prod"/>
    <s v="Closed"/>
    <x v="145"/>
    <d v="2018-02-02T02:45:00"/>
    <s v="BDD8T"/>
    <s v="Rena"/>
    <s v="Morse"/>
    <m/>
    <m/>
    <m/>
    <m/>
  </r>
  <r>
    <m/>
    <x v="0"/>
    <s v="Work Order"/>
    <x v="2"/>
    <s v="WO0000000172243"/>
    <s v="Reload HAPU Prevalence spreadsheet from SharePoint with corrected December data"/>
    <s v="Closed"/>
    <x v="145"/>
    <d v="2018-02-02T02:45:00"/>
    <s v="BDD8T"/>
    <s v="Patricia"/>
    <s v="Leavell-Myers"/>
    <m/>
    <m/>
    <m/>
    <m/>
  </r>
  <r>
    <m/>
    <x v="0"/>
    <s v="Work Order"/>
    <x v="1"/>
    <s v="WO0000000172242"/>
    <s v="1 - Data Portal metrics"/>
    <s v="Pending"/>
    <x v="145"/>
    <d v="2018-01-22T15:57:00"/>
    <s v="RTV7Y"/>
    <s v="Brian"/>
    <s v="Costello"/>
    <m/>
    <m/>
    <m/>
    <m/>
  </r>
  <r>
    <m/>
    <x v="0"/>
    <s v="Work Order"/>
    <x v="1"/>
    <s v="WO0000000172244"/>
    <s v="2- Data Portal Metric - Day per week Volume Variation"/>
    <s v="Closed"/>
    <x v="145"/>
    <d v="2018-02-10T05:15:00"/>
    <s v="RTV7Y"/>
    <s v="Brian"/>
    <s v="Costello"/>
    <m/>
    <m/>
    <m/>
    <m/>
  </r>
  <r>
    <m/>
    <x v="0"/>
    <s v="Incident"/>
    <x v="2"/>
    <s v="INC000000199032"/>
    <s v="Rerun FTP for prod RCS files"/>
    <s v="Closed"/>
    <x v="146"/>
    <d v="2018-01-18T11:41:00"/>
    <s v="jsc3h"/>
    <s v="Richard"/>
    <s v="Van Hook"/>
    <m/>
    <s v="Failure - Software"/>
    <s v="Epic"/>
    <s v="Extracts"/>
  </r>
  <r>
    <m/>
    <x v="0"/>
    <s v="Incident"/>
    <x v="2"/>
    <s v="INC000000199308"/>
    <s v="Rerun FTP for prod RCS files"/>
    <s v="Cancelled"/>
    <x v="146"/>
    <d v="2018-01-18T11:57:00"/>
    <s v="jsc3h"/>
    <s v="Richard"/>
    <s v="Van Hook"/>
    <m/>
    <s v="Failure - Software"/>
    <s v="Epic"/>
    <s v="Extracts"/>
  </r>
  <r>
    <m/>
    <x v="0"/>
    <s v="Incident"/>
    <x v="1"/>
    <s v="INC000000199170"/>
    <s v="Epic Cubes for reporting purposes."/>
    <s v="Closed"/>
    <x v="146"/>
    <d v="2018-02-03T02:49:00"/>
    <s v="RTV7Y"/>
    <s v="Loraine"/>
    <s v="Pelzer"/>
    <s v="Epic Reporting Workbench"/>
    <s v="Failure - Software"/>
    <s v="Epic"/>
    <s v="Reporting"/>
  </r>
  <r>
    <m/>
    <x v="0"/>
    <s v="Incident"/>
    <x v="1"/>
    <s v="INC000000199269"/>
    <s v="Row limit for Open Denials Line Level by Discharge report"/>
    <s v="Closed"/>
    <x v="146"/>
    <d v="2018-02-09T02:00:00"/>
    <s v="bjc7m"/>
    <s v="Jacqueline"/>
    <s v="Martin"/>
    <s v="Epic Reporting Workbench"/>
    <s v="Failure - Software"/>
    <s v="Epic"/>
    <s v="Reporting"/>
  </r>
  <r>
    <m/>
    <x v="0"/>
    <s v="Work Order"/>
    <x v="2"/>
    <s v="WO0000000177988"/>
    <s v="Need SSRS report setup for e-mailing results"/>
    <s v="Closed"/>
    <x v="146"/>
    <d v="2018-01-18T16:01:00"/>
    <s v="jsc3h"/>
    <s v="John"/>
    <s v="Kellner"/>
    <m/>
    <m/>
    <m/>
    <m/>
  </r>
  <r>
    <m/>
    <x v="0"/>
    <s v="Work Order"/>
    <x v="2"/>
    <s v="WO0000000178005"/>
    <s v="add order group name to DS_Epic feed"/>
    <s v="Closed"/>
    <x v="147"/>
    <d v="2018-01-19T08:07:00"/>
    <s v="jsc3h"/>
    <s v="Scott"/>
    <s v="Carter"/>
    <m/>
    <m/>
    <m/>
    <m/>
  </r>
  <r>
    <m/>
    <x v="0"/>
    <s v="Work Order"/>
    <x v="2"/>
    <s v="WO0000000178007"/>
    <s v="Add 4 columns to the Heart Center readmit_src table"/>
    <s v="Closed"/>
    <x v="147"/>
    <d v="2018-01-19T08:23:00"/>
    <s v="jsc3h"/>
    <s v="Gregory"/>
    <s v="Megginson"/>
    <m/>
    <m/>
    <m/>
    <m/>
  </r>
  <r>
    <m/>
    <x v="0"/>
    <s v="Work Order"/>
    <x v="2"/>
    <s v="WO0000000178017"/>
    <s v="Migrate SSRS reports to update UPG Open Billable Encounters"/>
    <s v="Closed"/>
    <x v="147"/>
    <d v="2018-02-08T02:45:00"/>
    <s v="BDD8T"/>
    <s v="Richard"/>
    <s v="Van Hook"/>
    <m/>
    <m/>
    <m/>
    <m/>
  </r>
  <r>
    <m/>
    <x v="0"/>
    <s v="Work Order"/>
    <x v="1"/>
    <s v="WO0000000178002"/>
    <s v="1- Add HB &amp; PB HAR fields to VwPatient_Scheduling_CdncSrcd"/>
    <s v="Closed"/>
    <x v="147"/>
    <d v="2018-02-15T02:45:00"/>
    <s v="RTV7Y"/>
    <s v="Tom"/>
    <s v="Beck"/>
    <s v="Epic Cadence"/>
    <m/>
    <m/>
    <m/>
  </r>
  <r>
    <m/>
    <x v="0"/>
    <s v="Work Order"/>
    <x v="1"/>
    <s v="WO0000000178004"/>
    <s v="2 - Add Bill Number to VwPatient_Scheduling_CdncSrcd"/>
    <s v="Cancelled"/>
    <x v="147"/>
    <d v="2018-01-24T15:40:00"/>
    <s v="tmb4f"/>
    <s v="Brian"/>
    <s v="Costello"/>
    <s v="Epic Cadence"/>
    <s v="Request - Assistance"/>
    <m/>
    <m/>
  </r>
  <r>
    <m/>
    <x v="0"/>
    <s v="Work Order"/>
    <x v="1"/>
    <s v="WO0000000178013"/>
    <s v="Can you pull a patient list, like the MICU Transfer list into the SL dashboards?"/>
    <s v="Closed"/>
    <x v="147"/>
    <d v="2018-02-09T02:45:00"/>
    <s v="bjc7m"/>
    <s v="Michael"/>
    <s v="Williams"/>
    <s v="Epic Grand Central"/>
    <m/>
    <m/>
    <m/>
  </r>
  <r>
    <m/>
    <x v="0"/>
    <s v="Incident"/>
    <x v="0"/>
    <s v="INC000000200927"/>
    <s v="print a list of Medication administered during patient's last hospitalization?"/>
    <s v="Assigned"/>
    <x v="148"/>
    <d v="2018-01-29T12:28:00"/>
    <s v="cmk6t"/>
    <s v="Amelia"/>
    <s v="Hodson"/>
    <s v="Epic Reporting Workbench"/>
    <s v="Failure - Software"/>
    <s v="Epic"/>
    <s v="Reporting"/>
  </r>
  <r>
    <n v="32"/>
    <x v="3"/>
    <s v="Work Order"/>
    <x v="1"/>
    <s v="WO0000000178117"/>
    <s v="4 - Rpt Request:  Wilmoth/Hardy:  Bad Debt for cost Reporting"/>
    <s v="Assigned"/>
    <x v="148"/>
    <d v="2018-01-29T09:24:00"/>
    <s v="syg2d"/>
    <s v="Peggy"/>
    <s v="Hardy"/>
    <m/>
    <m/>
    <m/>
    <m/>
  </r>
  <r>
    <m/>
    <x v="0"/>
    <s v="Incident"/>
    <x v="1"/>
    <s v="INC000000200761"/>
    <s v="Need additional fields to be be added to the filtering Criteria for Imaging Master Status  by Pod; R"/>
    <s v="Closed"/>
    <x v="148"/>
    <d v="2018-02-16T02:00:00"/>
    <s v="bjc7m"/>
    <s v="Genevieve"/>
    <s v="Blair"/>
    <s v="Epic Reporting Workbench"/>
    <s v="Failure - Software"/>
    <s v="Epic"/>
    <s v="Reporting"/>
  </r>
  <r>
    <m/>
    <x v="0"/>
    <s v="Incident"/>
    <x v="1"/>
    <s v="INC000000201016"/>
    <s v="Rpt ? Fix:  Naveos Extract not returning expected record volumes."/>
    <s v="Closed"/>
    <x v="148"/>
    <d v="2018-02-07T02:02:00"/>
    <s v="syg2d"/>
    <s v="Peggy"/>
    <s v="Hardy"/>
    <m/>
    <s v="Failure - Software"/>
    <s v="Epic"/>
    <s v="Reporting"/>
  </r>
  <r>
    <m/>
    <x v="0"/>
    <s v="Work Order"/>
    <x v="2"/>
    <s v="WO0000000178112"/>
    <s v="SSRS TST to PRD [HH Supervisory Visits}"/>
    <s v="Closed"/>
    <x v="148"/>
    <d v="2018-02-08T02:45:00"/>
    <s v="BDD8T"/>
    <s v="Susan"/>
    <s v="Grondin"/>
    <m/>
    <m/>
    <m/>
    <m/>
  </r>
  <r>
    <m/>
    <x v="0"/>
    <s v="Work Order"/>
    <x v="2"/>
    <s v="WO0000000178127"/>
    <s v="Migrate TST to PRD [Epic DB Library]"/>
    <s v="Closed"/>
    <x v="148"/>
    <d v="2018-02-08T02:45:00"/>
    <s v="BDD8T"/>
    <s v="Susan"/>
    <s v="Grondin"/>
    <m/>
    <m/>
    <m/>
    <m/>
  </r>
  <r>
    <n v="8"/>
    <x v="1"/>
    <s v="Incident"/>
    <x v="1"/>
    <s v="INC000000200964"/>
    <s v="Referral Report by Provider"/>
    <s v="Pending"/>
    <x v="148"/>
    <d v="2018-02-06T16:32:00"/>
    <s v="bjc7m"/>
    <s v="Danielle"/>
    <s v="Carey Ferguson"/>
    <s v="Epic Reporting Workbench"/>
    <s v="Failure - Software"/>
    <s v="Epic"/>
    <s v="Reporting"/>
  </r>
  <r>
    <m/>
    <x v="0"/>
    <s v="Work Order"/>
    <x v="1"/>
    <s v="WO0000000178118"/>
    <s v="Rpt Review Request:  Not Urgent.  MCaid DSH Audit"/>
    <s v="Closed"/>
    <x v="148"/>
    <d v="2018-02-14T03:59:00"/>
    <s v="bjc7m"/>
    <s v="Peggy"/>
    <s v="Hardy"/>
    <m/>
    <m/>
    <m/>
    <m/>
  </r>
  <r>
    <m/>
    <x v="0"/>
    <s v="Incident"/>
    <x v="0"/>
    <s v="INC000000202196"/>
    <s v="MIPS report"/>
    <s v="Closed"/>
    <x v="149"/>
    <d v="2018-01-30T11:14:00"/>
    <s v="jc4yw"/>
    <s v="Jennifer"/>
    <s v="Martinelli"/>
    <s v="Epic Ambulatory"/>
    <s v="Failure - Software"/>
    <s v="Epic"/>
    <s v="Reporting"/>
  </r>
  <r>
    <m/>
    <x v="0"/>
    <s v="Incident"/>
    <x v="1"/>
    <s v="INC000000201909"/>
    <s v="RCA Excel HB Charge Lag Days for Prior Month UVA"/>
    <s v="Closed"/>
    <x v="149"/>
    <d v="2018-02-14T03:55:00"/>
    <s v="bjc7m"/>
    <s v="Jacqueline"/>
    <s v="Martin"/>
    <s v="Epic Reporting Workbench"/>
    <s v="Failure - Software"/>
    <s v="Epic"/>
    <s v="Reporting"/>
  </r>
  <r>
    <m/>
    <x v="0"/>
    <s v="Work Order"/>
    <x v="0"/>
    <s v="WO0000000179622"/>
    <s v="Beaker Report Request: Accession Volume"/>
    <s v="In Progress"/>
    <x v="149"/>
    <d v="2018-02-01T09:51:00"/>
    <s v="DET9R"/>
    <s v="Stacie"/>
    <s v="Edmonds"/>
    <m/>
    <m/>
    <m/>
    <m/>
  </r>
  <r>
    <m/>
    <x v="0"/>
    <s v="Work Order"/>
    <x v="2"/>
    <s v="WO0000000179614"/>
    <s v="Update ODS Hourly Throughput Bed Closure procs"/>
    <s v="Closed"/>
    <x v="149"/>
    <d v="2018-02-08T02:45:00"/>
    <s v="BDD8T"/>
    <s v="Rena"/>
    <s v="Morse"/>
    <m/>
    <m/>
    <m/>
    <m/>
  </r>
  <r>
    <m/>
    <x v="0"/>
    <s v="Work Order"/>
    <x v="2"/>
    <s v="WO0000000179616"/>
    <s v="SSRS Deploy: Specimen Collection by Department, detail"/>
    <s v="Closed"/>
    <x v="149"/>
    <d v="2018-02-08T02:45:00"/>
    <s v="BDD8T"/>
    <s v="David"/>
    <s v="Taylor"/>
    <m/>
    <m/>
    <m/>
    <m/>
  </r>
  <r>
    <m/>
    <x v="0"/>
    <s v="Work Order"/>
    <x v="1"/>
    <s v="WO0000000179612"/>
    <s v="UMA for last week re the appointment attended status"/>
    <s v="Closed"/>
    <x v="149"/>
    <d v="2018-02-09T02:45:00"/>
    <s v="bjc7m"/>
    <s v="Jennifer"/>
    <s v="Simmers"/>
    <s v="Epic Cadence"/>
    <m/>
    <m/>
    <m/>
  </r>
  <r>
    <n v="8"/>
    <x v="1"/>
    <s v="Incident"/>
    <x v="1"/>
    <s v="INC000000202902"/>
    <s v="2 - PFA Administrator has requested a listing of all Epic DEP'"/>
    <s v="Pending"/>
    <x v="150"/>
    <d v="2018-01-31T15:53:00"/>
    <s v="tmb4f"/>
    <s v="Grace"/>
    <s v="Bernier"/>
    <s v="Epic Cadence"/>
    <s v="Failure - Software"/>
    <s v="Epic"/>
    <s v="Reporting"/>
  </r>
  <r>
    <m/>
    <x v="0"/>
    <s v="Incident"/>
    <x v="1"/>
    <s v="INC000000202482"/>
    <s v="We need a list of Epic providers"/>
    <s v="Closed"/>
    <x v="150"/>
    <d v="2018-02-09T02:02:00"/>
    <s v="bjc7m"/>
    <s v="David"/>
    <s v="White"/>
    <s v="Epic Reporting Workbench"/>
    <s v="Failure - Software"/>
    <s v="Epic"/>
    <s v="Reporting"/>
  </r>
  <r>
    <m/>
    <x v="0"/>
    <s v="Work Order"/>
    <x v="2"/>
    <s v="WO0000000179805"/>
    <s v="Move TMI - RL solutions tables"/>
    <s v="Closed"/>
    <x v="150"/>
    <d v="2018-02-09T02:45:00"/>
    <s v="BDD8T"/>
    <s v="Marlene"/>
    <s v="Jones"/>
    <m/>
    <m/>
    <m/>
    <m/>
  </r>
  <r>
    <m/>
    <x v="0"/>
    <s v="Work Order"/>
    <x v="2"/>
    <s v="WO0000000179821"/>
    <s v="Deploy SSRS Report to Prod"/>
    <s v="Closed"/>
    <x v="150"/>
    <d v="2018-02-09T02:45:00"/>
    <m/>
    <s v="Gnanasriya"/>
    <s v="Amarasinghe"/>
    <m/>
    <m/>
    <m/>
    <m/>
  </r>
  <r>
    <n v="32"/>
    <x v="3"/>
    <s v="Work Order"/>
    <x v="1"/>
    <s v="WO0000000179807"/>
    <s v="B - Schedule Utilization report by Visit Type"/>
    <s v="Pending"/>
    <x v="150"/>
    <d v="2018-01-31T07:59:00"/>
    <s v="bjc7m"/>
    <s v="Frances"/>
    <s v="Gilbert"/>
    <s v="Epic Cadence"/>
    <m/>
    <m/>
    <m/>
  </r>
  <r>
    <m/>
    <x v="0"/>
    <s v="Work Order"/>
    <x v="1"/>
    <s v="WO0000000179630"/>
    <s v="Appointment Availability-First, Second, Third for ambulatory service lines"/>
    <s v="Cancelled"/>
    <x v="150"/>
    <d v="2018-01-30T08:38:00"/>
    <s v="bjc7m"/>
    <s v="Liz"/>
    <s v="Nottingham"/>
    <s v="Epic Reporting Workbench"/>
    <s v="Request - Assistance"/>
    <s v="Epic"/>
    <s v="Question"/>
  </r>
  <r>
    <m/>
    <x v="0"/>
    <s v="Work Order"/>
    <x v="1"/>
    <s v="WO0000000179815"/>
    <s v="B - revenue and usage detail spec request"/>
    <s v="Completed"/>
    <x v="150"/>
    <d v="2018-02-09T08:11:00"/>
    <s v="bjc7m"/>
    <s v="Loren"/>
    <s v="Therrien"/>
    <s v="Epic Resolute Hospital Billing"/>
    <m/>
    <m/>
    <m/>
  </r>
  <r>
    <m/>
    <x v="0"/>
    <s v="Work Order"/>
    <x v="1"/>
    <s v="WO0000000179817"/>
    <s v="no-show and cancellation report for DHC"/>
    <s v="Closed"/>
    <x v="150"/>
    <d v="2018-02-11T07:08:00"/>
    <s v="bjc7m"/>
    <s v="Geneva"/>
    <s v="Hodges"/>
    <s v="Epic Cadence"/>
    <m/>
    <m/>
    <m/>
  </r>
  <r>
    <m/>
    <x v="0"/>
    <s v="Work Order"/>
    <x v="1"/>
    <s v="WO0000000179818"/>
    <s v="Update to Cadence WQ Volume Report"/>
    <s v="Closed"/>
    <x v="150"/>
    <d v="2018-02-15T02:45:00"/>
    <s v="jrk5g"/>
    <s v="Christopher"/>
    <s v="McMillan"/>
    <m/>
    <m/>
    <m/>
    <m/>
  </r>
  <r>
    <n v="80"/>
    <x v="2"/>
    <s v="Work Order"/>
    <x v="1"/>
    <s v="WO0000000179845"/>
    <s v="3 - Modify Sched Data Mart ETL"/>
    <s v="Assigned"/>
    <x v="151"/>
    <d v="2018-01-29T15:57:00"/>
    <s v="RTV7Y"/>
    <s v="Richard"/>
    <s v="Van Hook"/>
    <m/>
    <m/>
    <m/>
    <m/>
  </r>
  <r>
    <m/>
    <x v="0"/>
    <s v="Work Order"/>
    <x v="0"/>
    <s v="WO0000000179660"/>
    <s v="Analytics Report Request"/>
    <s v="Cancelled"/>
    <x v="151"/>
    <d v="2018-01-25T15:58:00"/>
    <s v="cmk6t"/>
    <s v="Brian"/>
    <s v="Costello"/>
    <s v="Business Intelligence"/>
    <s v="Request - Assistance"/>
    <m/>
    <m/>
  </r>
  <r>
    <m/>
    <x v="0"/>
    <s v="Work Order"/>
    <x v="2"/>
    <s v="WO0000000179646"/>
    <s v="Create Stored Proc in Clarity Prod"/>
    <s v="Closed"/>
    <x v="151"/>
    <d v="2018-01-25T10:07:00"/>
    <s v="jsc3h"/>
    <s v="Gnanasriya"/>
    <s v="Amarasinghe"/>
    <m/>
    <m/>
    <m/>
    <m/>
  </r>
  <r>
    <m/>
    <x v="0"/>
    <s v="Work Order"/>
    <x v="2"/>
    <s v="WO0000000179651"/>
    <s v="Deploy SSRS Report to Prod"/>
    <s v="Closed"/>
    <x v="151"/>
    <d v="2018-02-10T05:15:00"/>
    <m/>
    <s v="Gnanasriya"/>
    <s v="Amarasinghe"/>
    <m/>
    <m/>
    <m/>
    <m/>
  </r>
  <r>
    <m/>
    <x v="0"/>
    <s v="Work Order"/>
    <x v="2"/>
    <s v="WO0000000179829"/>
    <s v="Migrate SP to PRD [Naveos  - 8 files]"/>
    <s v="Closed"/>
    <x v="151"/>
    <d v="2018-02-10T05:15:00"/>
    <s v="BDD8T"/>
    <s v="Susan"/>
    <s v="Grondin"/>
    <m/>
    <m/>
    <m/>
    <m/>
  </r>
  <r>
    <m/>
    <x v="0"/>
    <s v="Work Order"/>
    <x v="2"/>
    <s v="WO0000000179839"/>
    <s v="(Case 56512) Cardiology relevant discharges"/>
    <s v="Closed"/>
    <x v="151"/>
    <d v="2018-02-10T05:15:00"/>
    <s v="BDD8T"/>
    <s v="Marlene"/>
    <s v="Jones"/>
    <m/>
    <m/>
    <m/>
    <m/>
  </r>
  <r>
    <m/>
    <x v="0"/>
    <s v="Work Order"/>
    <x v="2"/>
    <s v="WO0000000179843"/>
    <s v="Need SSRS report moved on PRD server"/>
    <s v="Closed"/>
    <x v="151"/>
    <d v="2018-02-10T05:15:00"/>
    <s v="BDD8T"/>
    <s v="John"/>
    <s v="Kellner"/>
    <m/>
    <m/>
    <m/>
    <m/>
  </r>
  <r>
    <m/>
    <x v="0"/>
    <s v="Work Order"/>
    <x v="2"/>
    <s v="WO0000000179851"/>
    <s v="Create new NSI Qualaris procs on DS_HSDM_App"/>
    <s v="Closed"/>
    <x v="151"/>
    <d v="2018-02-10T05:15:00"/>
    <s v="BDD8T"/>
    <s v="Rena"/>
    <s v="Morse"/>
    <m/>
    <m/>
    <m/>
    <m/>
  </r>
  <r>
    <m/>
    <x v="0"/>
    <s v="Work Order"/>
    <x v="1"/>
    <s v="WO0000000179849"/>
    <s v="2 - Rpt Request: Q1 FY18 Comptroller Report"/>
    <s v="Closed"/>
    <x v="151"/>
    <d v="2018-02-16T11:16:00"/>
    <s v="syg2d"/>
    <s v="Pamela"/>
    <s v="Sclater"/>
    <m/>
    <m/>
    <m/>
    <m/>
  </r>
  <r>
    <m/>
    <x v="0"/>
    <s v="Work Order"/>
    <x v="1"/>
    <s v="WO0000000179648"/>
    <s v="WebI - Referring Provider Division and Subdivision.  Currently only contains IDs, add names."/>
    <s v="Assigned"/>
    <x v="151"/>
    <d v="2018-01-25T15:44:00"/>
    <s v="bjc7m"/>
    <s v="Keith"/>
    <s v="Sohr"/>
    <s v="Business Intelligence"/>
    <s v="Request - Assistance"/>
    <m/>
    <m/>
  </r>
  <r>
    <m/>
    <x v="0"/>
    <s v="Work Order"/>
    <x v="1"/>
    <s v="WO0000000179649"/>
    <s v="WebI Referring Provider UHC Specialty.  Returns error"/>
    <s v="Assigned"/>
    <x v="151"/>
    <d v="2018-01-25T15:44:00"/>
    <s v="bjc7m"/>
    <s v="Keith"/>
    <s v="Sohr"/>
    <s v="Business Intelligence"/>
    <s v="Request - Assistance"/>
    <m/>
    <m/>
  </r>
  <r>
    <n v="80"/>
    <x v="2"/>
    <s v="Work Order"/>
    <x v="1"/>
    <s v="WO0000000179846"/>
    <s v="3a - Optimizations to Scheduling Activity reports"/>
    <s v="Assigned"/>
    <x v="151"/>
    <d v="2018-02-26T16:24:00"/>
    <s v="RTV7Y"/>
    <s v="Richard"/>
    <s v="Van Hook"/>
    <m/>
    <m/>
    <m/>
    <m/>
  </r>
  <r>
    <m/>
    <x v="0"/>
    <s v="Incident"/>
    <x v="0"/>
    <s v="INC000000203987"/>
    <s v="when pulling Ventilator time report it does not have any data on it."/>
    <s v="Closed"/>
    <x v="152"/>
    <d v="2018-02-02T12:54:00"/>
    <s v="cmk6t"/>
    <s v="Patricia"/>
    <s v="Doorley"/>
    <m/>
    <s v="Failure - Software"/>
    <s v="Epic"/>
    <s v="Reporting"/>
  </r>
  <r>
    <m/>
    <x v="0"/>
    <s v="Incident"/>
    <x v="1"/>
    <s v="INC000000203811"/>
    <s v="Please batch report - Epic Cadence, see work detail"/>
    <s v="Closed"/>
    <x v="152"/>
    <d v="2018-02-22T02:01:00"/>
    <s v="bjc7m"/>
    <s v="Victoria"/>
    <s v="Kielar"/>
    <m/>
    <s v="Request - Assistance"/>
    <s v="Epic"/>
    <s v="Question"/>
  </r>
  <r>
    <m/>
    <x v="0"/>
    <s v="Incident"/>
    <x v="1"/>
    <s v="INC000000204099"/>
    <s v="verification on user login"/>
    <s v="Closed"/>
    <x v="152"/>
    <d v="2018-02-11T02:01:00"/>
    <s v="bjc7m"/>
    <s v="Cathy"/>
    <s v="Bub"/>
    <s v="Epic Reporting Workbench"/>
    <s v="Failure - Software"/>
    <s v="Epic"/>
    <s v="Reporting"/>
  </r>
  <r>
    <n v="32"/>
    <x v="3"/>
    <s v="Incident"/>
    <x v="1"/>
    <s v="INC000000204081"/>
    <s v="8 - how many patients have been checked in/out, scheduled &amp; registered by team."/>
    <s v="In Progress"/>
    <x v="152"/>
    <d v="2018-02-08T13:47:00"/>
    <s v="gha4r"/>
    <s v="Teshema"/>
    <s v="Anderson"/>
    <s v="Epic Reporting Workbench"/>
    <s v="Failure - Software"/>
    <s v="Epic"/>
    <s v="Reporting"/>
  </r>
  <r>
    <m/>
    <x v="0"/>
    <s v="Work Order"/>
    <x v="0"/>
    <s v="WO0000000179668"/>
    <s v="THIS IS A TEST"/>
    <s v="Cancelled"/>
    <x v="152"/>
    <d v="2018-01-26T09:46:00"/>
    <s v="cmk6t"/>
    <s v="Scott"/>
    <s v="Harlow"/>
    <s v="Business Intelligence"/>
    <s v="Request - Assistance"/>
    <m/>
    <m/>
  </r>
  <r>
    <m/>
    <x v="0"/>
    <s v="Work Order"/>
    <x v="1"/>
    <s v="WO0000000179667"/>
    <s v="Business Intelligence Report Request"/>
    <s v="Cancelled"/>
    <x v="152"/>
    <d v="2018-01-26T09:42:00"/>
    <s v="bjc7m"/>
    <s v="Scott"/>
    <s v="Harlow"/>
    <s v="Epic Reporting Workbench"/>
    <s v="Request - Assistance"/>
    <s v="Epic"/>
    <s v="Question"/>
  </r>
  <r>
    <m/>
    <x v="0"/>
    <s v="Incident"/>
    <x v="0"/>
    <s v="INC000000204509"/>
    <s v="Update to ITSM Incident Ticket 143861"/>
    <s v="Closed"/>
    <x v="153"/>
    <d v="2018-01-31T15:48:00"/>
    <s v="cmk6t"/>
    <s v="Patricia"/>
    <s v="Doorley"/>
    <m/>
    <s v="Request - Assistance"/>
    <s v="Other"/>
    <s v="Question"/>
  </r>
  <r>
    <m/>
    <x v="0"/>
    <s v="Incident"/>
    <x v="1"/>
    <s v="INC000000204697"/>
    <s v="4 - Need Access to UVA Reporting Dashboard 3.0 to access report"/>
    <s v="Closed"/>
    <x v="153"/>
    <d v="2018-02-23T02:00:00"/>
    <s v="gha4r"/>
    <s v="Cheryl"/>
    <s v="Horn"/>
    <m/>
    <s v="Failure - Software"/>
    <s v="Epic"/>
    <s v="Reporting"/>
  </r>
  <r>
    <m/>
    <x v="0"/>
    <s v="Work Order"/>
    <x v="2"/>
    <s v="WO0000000180005"/>
    <s v="Move SSRS from test to Clarity\UPG"/>
    <s v="Closed"/>
    <x v="153"/>
    <d v="2018-02-14T03:59:00"/>
    <s v="BDD8T"/>
    <s v="Adefolarin"/>
    <s v="Oyebanjo"/>
    <m/>
    <m/>
    <m/>
    <m/>
  </r>
  <r>
    <m/>
    <x v="0"/>
    <s v="Work Order"/>
    <x v="2"/>
    <s v="WO0000000180012"/>
    <s v="Move RDL Finance Servicelines"/>
    <s v="Cancelled"/>
    <x v="153"/>
    <d v="2018-01-29T17:22:00"/>
    <s v="BDD8T"/>
    <s v="Marlene"/>
    <s v="Jones"/>
    <m/>
    <m/>
    <m/>
    <m/>
  </r>
  <r>
    <m/>
    <x v="0"/>
    <s v="Work Order"/>
    <x v="2"/>
    <s v="WO0000000180015"/>
    <s v="Update 10 ambulatory views"/>
    <s v="Closed"/>
    <x v="153"/>
    <d v="2018-02-14T03:59:00"/>
    <s v="BDD8T"/>
    <s v="Angela"/>
    <s v="Saunders"/>
    <m/>
    <m/>
    <m/>
    <m/>
  </r>
  <r>
    <m/>
    <x v="0"/>
    <s v="Work Order"/>
    <x v="1"/>
    <s v="WO0000000179912"/>
    <s v="B - Ambulatory Op data question"/>
    <s v="Closed"/>
    <x v="153"/>
    <d v="2018-02-16T11:16:00"/>
    <s v="bjc7m"/>
    <s v="Jennifer"/>
    <s v="Simmers"/>
    <s v="Epic Cadence"/>
    <m/>
    <m/>
    <m/>
  </r>
  <r>
    <n v="32"/>
    <x v="3"/>
    <s v="Work Order"/>
    <x v="1"/>
    <s v="WO0000000180052"/>
    <s v="4b - Modify Sched Activity reports to add Serv Line, FinDiv"/>
    <s v="Assigned"/>
    <x v="154"/>
    <d v="2018-02-05T16:25:00"/>
    <s v="RTV7Y"/>
    <s v="Richard"/>
    <s v="Van Hook"/>
    <m/>
    <m/>
    <m/>
    <m/>
  </r>
  <r>
    <m/>
    <x v="0"/>
    <s v="Incident"/>
    <x v="1"/>
    <s v="INC000000205058"/>
    <s v="B - One of my Providers is asking if we can search for patient's that he has performed a Bone Marrow"/>
    <s v="Closed"/>
    <x v="154"/>
    <d v="2018-02-16T02:02:00"/>
    <s v="bjc7m"/>
    <s v="Shelby"/>
    <s v="Spradlin"/>
    <s v="Epic Reporting Workbench"/>
    <s v="Failure - Software"/>
    <s v="Epic"/>
    <s v="Reporting"/>
  </r>
  <r>
    <m/>
    <x v="0"/>
    <s v="Incident"/>
    <x v="1"/>
    <s v="INC000000205082"/>
    <s v="B- Master Imaging Report not found in library."/>
    <s v="Closed"/>
    <x v="154"/>
    <d v="2018-02-16T02:02:00"/>
    <s v="bjc7m"/>
    <s v="Melissa"/>
    <s v="Stanley"/>
    <s v="Epic Reporting Workbench"/>
    <s v="Failure - Software"/>
    <s v="Epic"/>
    <s v="Reporting"/>
  </r>
  <r>
    <m/>
    <x v="0"/>
    <s v="Incident"/>
    <x v="1"/>
    <s v="INC000000205317"/>
    <s v="2EPIC Reporting Issue"/>
    <s v="Closed"/>
    <x v="154"/>
    <d v="2018-02-15T02:03:00"/>
    <s v="syg2d"/>
    <s v="Alestia"/>
    <s v="Lovelace"/>
    <s v="Epic Reporting Workbench"/>
    <s v="Failure - Software"/>
    <s v="Epic"/>
    <s v="Reporting"/>
  </r>
  <r>
    <m/>
    <x v="0"/>
    <s v="Incident"/>
    <x v="1"/>
    <s v="INC000000205342"/>
    <s v="Client Guarantors pricing pkg Clarity Rpt"/>
    <s v="Resolved"/>
    <x v="154"/>
    <d v="2018-02-08T14:23:00"/>
    <s v="syg2d"/>
    <s v="Edward"/>
    <s v="Henderson"/>
    <m/>
    <s v="Request - Accounts"/>
    <s v="Epic"/>
    <s v="Access"/>
  </r>
  <r>
    <m/>
    <x v="0"/>
    <s v="Incident"/>
    <x v="1"/>
    <s v="INC000000205440"/>
    <s v="User thinks a report and/or dashboard has incorrect information."/>
    <s v="Cancelled"/>
    <x v="154"/>
    <d v="2018-01-30T16:29:00"/>
    <s v="bjc7m"/>
    <s v="Laura"/>
    <s v="Pearson"/>
    <s v="Epic Cogito"/>
    <s v="Failure - Software"/>
    <s v="Epic"/>
    <s v="Reporting"/>
  </r>
  <r>
    <m/>
    <x v="0"/>
    <s v="Work Order"/>
    <x v="0"/>
    <s v="WO0000000180038"/>
    <s v="Load_EVP_Rptg_QRTrack_Team_Safety_All_F2"/>
    <s v="Closed"/>
    <x v="155"/>
    <d v="2018-02-01T17:06:00"/>
    <s v="mbj3f"/>
    <s v="Marlene"/>
    <s v="Jones"/>
    <m/>
    <m/>
    <m/>
    <m/>
  </r>
  <r>
    <m/>
    <x v="0"/>
    <s v="Work Order"/>
    <x v="2"/>
    <s v="WO0000000180023"/>
    <s v="Need .rdl moved on PRD server"/>
    <s v="Closed"/>
    <x v="155"/>
    <d v="2018-02-15T02:45:00"/>
    <s v="BDD8T"/>
    <s v="John"/>
    <s v="Kellner"/>
    <m/>
    <m/>
    <m/>
    <m/>
  </r>
  <r>
    <m/>
    <x v="0"/>
    <s v="Work Order"/>
    <x v="2"/>
    <s v="WO0000000180027"/>
    <s v="Update NHSN CAUTI proc on DS_HSDM_App"/>
    <s v="Closed"/>
    <x v="155"/>
    <d v="2018-02-15T02:45:00"/>
    <s v="BDD8T"/>
    <s v="Rena"/>
    <s v="Morse"/>
    <m/>
    <m/>
    <m/>
    <m/>
  </r>
  <r>
    <m/>
    <x v="0"/>
    <s v="Work Order"/>
    <x v="2"/>
    <s v="WO0000000180033"/>
    <s v="Load January HAPU prevalence"/>
    <s v="Closed"/>
    <x v="155"/>
    <d v="2018-02-15T02:45:00"/>
    <s v="BDD8T"/>
    <s v="Patricia"/>
    <s v="Leavell-Myers"/>
    <m/>
    <m/>
    <m/>
    <m/>
  </r>
  <r>
    <m/>
    <x v="0"/>
    <s v="Work Order"/>
    <x v="2"/>
    <s v="WO0000000180035"/>
    <s v="Update NSI Foley Compliance proc on DS_HSDM_App"/>
    <s v="Closed"/>
    <x v="155"/>
    <d v="2018-02-15T02:45:00"/>
    <s v="BDD8T"/>
    <s v="Rena"/>
    <s v="Morse"/>
    <m/>
    <m/>
    <m/>
    <m/>
  </r>
  <r>
    <m/>
    <x v="0"/>
    <s v="Work Order"/>
    <x v="2"/>
    <s v="WO0000000180043"/>
    <s v="Extract Item to Clarity"/>
    <s v="Closed"/>
    <x v="155"/>
    <d v="2018-02-07T08:19:00"/>
    <s v="jsc3h"/>
    <s v="Gnanasriya"/>
    <s v="Amarasinghe"/>
    <m/>
    <m/>
    <m/>
    <m/>
  </r>
  <r>
    <m/>
    <x v="0"/>
    <s v="Work Order"/>
    <x v="2"/>
    <s v="WO0000000180045"/>
    <s v="Alter 2 AmbOpt stored procs"/>
    <s v="Closed"/>
    <x v="155"/>
    <d v="2018-02-15T02:45:00"/>
    <s v="BDD8T"/>
    <s v="Richard"/>
    <s v="Van Hook"/>
    <m/>
    <m/>
    <m/>
    <m/>
  </r>
  <r>
    <m/>
    <x v="0"/>
    <s v="Work Order"/>
    <x v="2"/>
    <s v="WO0000000180047"/>
    <s v="CMGA Extract - Migrate SPs, backfil data and enable automation"/>
    <s v="Closed"/>
    <x v="155"/>
    <d v="2018-02-22T02:45:00"/>
    <s v="WDR4F"/>
    <s v="Richard"/>
    <s v="Van Hook"/>
    <m/>
    <m/>
    <m/>
    <m/>
  </r>
  <r>
    <m/>
    <x v="0"/>
    <s v="Work Order"/>
    <x v="1"/>
    <s v="WO0000000180037"/>
    <s v="Suzanne Waters needs assistance interpreting visits/encounters reports."/>
    <s v="Closed"/>
    <x v="154"/>
    <d v="2018-02-15T02:45:00"/>
    <s v="syg2d"/>
    <s v="Susan"/>
    <s v="Grondin"/>
    <m/>
    <m/>
    <m/>
    <m/>
  </r>
  <r>
    <m/>
    <x v="0"/>
    <s v="Work Order"/>
    <x v="1"/>
    <s v="WO0000000180049"/>
    <s v="Rpt Request:   Infusions - pt supplied med"/>
    <s v="Closed"/>
    <x v="154"/>
    <d v="2018-02-16T11:16:00"/>
    <s v="syg2d"/>
    <s v="Susan"/>
    <s v="Grondin"/>
    <m/>
    <m/>
    <m/>
    <m/>
  </r>
  <r>
    <m/>
    <x v="0"/>
    <s v="Work Order"/>
    <x v="1"/>
    <s v="WO0000000180051"/>
    <s v="Add Scheduling components to Pod Mgr Dashboards"/>
    <s v="Completed"/>
    <x v="154"/>
    <d v="2018-02-08T11:58:00"/>
    <s v="RTV7Y"/>
    <s v="Richard"/>
    <s v="Van Hook"/>
    <m/>
    <m/>
    <m/>
    <m/>
  </r>
  <r>
    <m/>
    <x v="0"/>
    <s v="Work Order"/>
    <x v="2"/>
    <s v="WO0000000180061"/>
    <s v="New NDNQI data for load (through 2017q3)"/>
    <s v="Closed"/>
    <x v="156"/>
    <d v="2018-02-16T11:16:00"/>
    <s v="BDD8T"/>
    <s v="Rena"/>
    <s v="Morse"/>
    <m/>
    <m/>
    <m/>
    <m/>
  </r>
  <r>
    <n v="32"/>
    <x v="3"/>
    <s v="Incident"/>
    <x v="1"/>
    <s v="INC000000205661"/>
    <s v="Build request for report to track Attempt Visit for PT/OT/SLP"/>
    <s v="In Progress"/>
    <x v="154"/>
    <d v="2018-02-07T13:04:00"/>
    <s v="tmb4f"/>
    <s v="Kathleen"/>
    <s v="Henahan"/>
    <s v="Epic Reporting Workbench"/>
    <s v="Failure - Software"/>
    <s v="Epic"/>
    <s v="Reporting"/>
  </r>
  <r>
    <n v="32"/>
    <x v="3"/>
    <s v="Work Order"/>
    <x v="1"/>
    <s v="WO0000000180057"/>
    <s v="Create SSRS report for Vizient validation data"/>
    <s v="Assigned"/>
    <x v="154"/>
    <d v="2018-01-31T08:57:00"/>
    <s v="RTV7Y"/>
    <s v="Rhonda"/>
    <s v="Johnson"/>
    <m/>
    <m/>
    <m/>
    <m/>
  </r>
  <r>
    <n v="4"/>
    <x v="4"/>
    <s v="Work Order"/>
    <x v="1"/>
    <s v="WO0000000181239"/>
    <s v="Metis Machine A2K3 data request"/>
    <s v="In Progress"/>
    <x v="154"/>
    <d v="2018-01-31T17:47:00"/>
    <s v="tmb4f"/>
    <s v="Brian"/>
    <s v="Costello"/>
    <s v="Epic Cadence"/>
    <m/>
    <m/>
    <m/>
  </r>
  <r>
    <n v="32"/>
    <x v="3"/>
    <s v="Incident"/>
    <x v="1"/>
    <s v="INC000000205891"/>
    <s v="Reporting - Imaging Accessibility Reports for all Modalities"/>
    <s v="In Progress"/>
    <x v="154"/>
    <d v="2018-02-07T10:25:00"/>
    <s v="bjc7m"/>
    <s v="Alfredo"/>
    <s v="Lopez"/>
    <m/>
    <s v="Failure - Software"/>
    <s v="Epic"/>
    <s v="Reporting"/>
  </r>
  <r>
    <m/>
    <x v="0"/>
    <s v="Incident"/>
    <x v="1"/>
    <s v="INC000000206579"/>
    <s v="B - No Show rate – Monthly (Crystal) allows me to choose multiple locations. However, it does not al"/>
    <s v="Resolved"/>
    <x v="154"/>
    <d v="2018-02-09T13:15:00"/>
    <s v="bjc7m"/>
    <s v="Frances"/>
    <s v="Gilbert"/>
    <s v="Epic Reporting Workbench"/>
    <s v="Failure - Software"/>
    <s v="Epic"/>
    <s v="Reporting"/>
  </r>
  <r>
    <m/>
    <x v="0"/>
    <s v="Work Order"/>
    <x v="2"/>
    <s v="WO0000000180077"/>
    <s v="Migrate Global Home Health SSRS to production"/>
    <s v="Closed"/>
    <x v="154"/>
    <d v="2018-02-16T11:16:00"/>
    <s v="BDD8T"/>
    <s v="Adefolarin"/>
    <s v="Oyebanjo"/>
    <m/>
    <m/>
    <m/>
    <m/>
  </r>
  <r>
    <m/>
    <x v="0"/>
    <s v="Work Order"/>
    <x v="2"/>
    <s v="WO0000000180079"/>
    <s v="Modify NSI CL Compliance proc on DS_HSDM_App"/>
    <s v="Closed"/>
    <x v="154"/>
    <d v="2018-02-17T03:29:00"/>
    <s v="BDD8T"/>
    <s v="Rena"/>
    <s v="Morse"/>
    <m/>
    <m/>
    <m/>
    <m/>
  </r>
  <r>
    <m/>
    <x v="0"/>
    <s v="Work Order"/>
    <x v="2"/>
    <s v="WO0000000180081"/>
    <s v="Create NSI CAUTI NDNQI proc on DS_HSDM_App"/>
    <s v="Closed"/>
    <x v="154"/>
    <d v="2018-02-17T03:29:00"/>
    <s v="BDD8T"/>
    <s v="Rena"/>
    <s v="Morse"/>
    <m/>
    <m/>
    <m/>
    <m/>
  </r>
  <r>
    <m/>
    <x v="0"/>
    <s v="Work Order"/>
    <x v="2"/>
    <s v="WO0000000180083"/>
    <s v="SSRS Deploy: Diabetes Management A1c Tracking"/>
    <s v="Closed"/>
    <x v="154"/>
    <d v="2018-02-17T03:29:00"/>
    <s v="BDD8T"/>
    <s v="David"/>
    <s v="Taylor"/>
    <m/>
    <m/>
    <m/>
    <m/>
  </r>
  <r>
    <m/>
    <x v="0"/>
    <s v="Work Order"/>
    <x v="2"/>
    <s v="WO0000000180085"/>
    <s v="Create NSI CLABSI NDNQI proc on DS_HSDM_App"/>
    <s v="Closed"/>
    <x v="154"/>
    <d v="2018-02-17T03:29:00"/>
    <s v="BDD8T"/>
    <s v="Rena"/>
    <s v="Morse"/>
    <m/>
    <m/>
    <m/>
    <m/>
  </r>
  <r>
    <m/>
    <x v="0"/>
    <s v="Work Order"/>
    <x v="2"/>
    <s v="WO0000000180087"/>
    <s v="SSRS Deploy: Diabetes Management A1C tracking"/>
    <s v="Closed"/>
    <x v="154"/>
    <d v="2018-02-17T03:29:00"/>
    <s v="BDD8T"/>
    <s v="David"/>
    <s v="Taylor"/>
    <m/>
    <m/>
    <m/>
    <m/>
  </r>
  <r>
    <m/>
    <x v="0"/>
    <s v="Work Order"/>
    <x v="2"/>
    <s v="WO0000000180089"/>
    <s v="(Case 56641) Ventilation therapy report"/>
    <s v="Closed"/>
    <x v="154"/>
    <d v="2018-02-17T03:29:00"/>
    <s v="BDD8T"/>
    <s v="Marlene"/>
    <s v="Jones"/>
    <m/>
    <m/>
    <m/>
    <m/>
  </r>
  <r>
    <m/>
    <x v="0"/>
    <s v="Work Order"/>
    <x v="2"/>
    <s v="WO0000000181241"/>
    <s v="Modify Heart Center Extract"/>
    <s v="Closed"/>
    <x v="154"/>
    <d v="2018-02-01T08:25:00"/>
    <s v="jsc3h"/>
    <s v="Scott"/>
    <s v="Carter"/>
    <m/>
    <m/>
    <m/>
    <m/>
  </r>
  <r>
    <m/>
    <x v="0"/>
    <s v="Work Order"/>
    <x v="2"/>
    <s v="WO0000000181243"/>
    <s v="extend Transplant data mart with third party data and point users to EDW views for DW data"/>
    <s v="In Progress"/>
    <x v="154"/>
    <d v="2018-02-01T08:31:00"/>
    <s v="jsc3h"/>
    <s v="Gregory"/>
    <s v="Megginson"/>
    <m/>
    <m/>
    <m/>
    <m/>
  </r>
  <r>
    <m/>
    <x v="0"/>
    <s v="Work Order"/>
    <x v="2"/>
    <s v="WO0000000181245"/>
    <s v="replicate EDW tables to SQLSHARED7"/>
    <s v="Closed"/>
    <x v="154"/>
    <d v="2018-02-01T13:41:00"/>
    <s v="jsc3h"/>
    <s v="Joby"/>
    <s v="Giacalone"/>
    <m/>
    <m/>
    <m/>
    <m/>
  </r>
  <r>
    <m/>
    <x v="0"/>
    <s v="Work Order"/>
    <x v="2"/>
    <s v="WO0000000181256"/>
    <s v="Create new NSI CLABSI proc on DS_HSDM_App"/>
    <s v="Closed"/>
    <x v="154"/>
    <d v="2018-02-17T03:29:00"/>
    <s v="BDD8T"/>
    <s v="Rena"/>
    <s v="Morse"/>
    <m/>
    <m/>
    <m/>
    <m/>
  </r>
  <r>
    <m/>
    <x v="0"/>
    <s v="Incident"/>
    <x v="2"/>
    <s v="INC000000207187"/>
    <s v="Need access to database on server"/>
    <s v="Closed"/>
    <x v="157"/>
    <d v="2018-02-18T02:03:00"/>
    <s v="tbh6s"/>
    <s v="Kathryn"/>
    <s v="Reilley"/>
    <m/>
    <s v="Request - Assistance"/>
    <s v="Server"/>
    <s v="Add/Move/Change"/>
  </r>
  <r>
    <m/>
    <x v="0"/>
    <s v="Work Order"/>
    <x v="2"/>
    <s v="WO0000000180093"/>
    <s v="Updates to NDNQI unit data for load"/>
    <s v="Closed"/>
    <x v="157"/>
    <d v="2018-02-18T02:45:00"/>
    <s v="BDD8T"/>
    <s v="Rena"/>
    <s v="Morse"/>
    <m/>
    <m/>
    <m/>
    <m/>
  </r>
  <r>
    <m/>
    <x v="0"/>
    <s v="Work Order"/>
    <x v="2"/>
    <s v="WO0000000180094"/>
    <s v="Re-start Epic Crystal Email process for 'Student Seen in ED' Crystal Report"/>
    <s v="Closed"/>
    <x v="157"/>
    <d v="2018-02-07T13:12:00"/>
    <s v="jsc3h"/>
    <s v="Gnanasriya"/>
    <s v="Amarasinghe"/>
    <m/>
    <m/>
    <m/>
    <m/>
  </r>
  <r>
    <m/>
    <x v="0"/>
    <s v="Work Order"/>
    <x v="2"/>
    <s v="WO0000000180095"/>
    <s v="Create Stored Procedure in production_x000a_ [Rptg].[UspSrc_ADT_UM_CC44]"/>
    <s v="Closed"/>
    <x v="157"/>
    <d v="2018-02-02T10:32:00"/>
    <s v="jsc3h"/>
    <s v="Gnanasriya"/>
    <s v="Amarasinghe"/>
    <m/>
    <m/>
    <m/>
    <m/>
  </r>
  <r>
    <n v="32"/>
    <x v="3"/>
    <s v="Incident"/>
    <x v="1"/>
    <s v="INC000000207410"/>
    <s v="CPG family practice and internal medicine practices provide Medicare annual wellness visits"/>
    <s v="In Progress"/>
    <x v="157"/>
    <d v="2018-02-09T16:27:00"/>
    <s v="bjc7m"/>
    <s v="Michael"/>
    <s v="Ellwood"/>
    <s v="Epic Resolute Professional Billing"/>
    <s v="Failure - Software"/>
    <s v="Epic"/>
    <s v="Reporting"/>
  </r>
  <r>
    <m/>
    <x v="0"/>
    <s v="Work Order"/>
    <x v="1"/>
    <s v="WO0000000181267"/>
    <s v="B - Prescription refill authorizations that come in to an Epic inbasket"/>
    <s v="Closed"/>
    <x v="157"/>
    <d v="2018-02-22T02:45:00"/>
    <s v="bjc7m"/>
    <s v="Jennifer"/>
    <s v="Simmers"/>
    <s v="Epic MyChart"/>
    <m/>
    <m/>
    <m/>
  </r>
  <r>
    <m/>
    <x v="0"/>
    <s v="Work Order"/>
    <x v="1"/>
    <s v="WO0000000181268"/>
    <s v="B - MyChart questions from patients that come in to an Epic inbasket"/>
    <s v="Closed"/>
    <x v="157"/>
    <d v="2018-02-22T02:45:00"/>
    <s v="bjc7m"/>
    <s v="Jennifer"/>
    <s v="Simmers"/>
    <s v="Epic MyChart"/>
    <m/>
    <m/>
    <m/>
  </r>
  <r>
    <m/>
    <x v="0"/>
    <s v="Incident"/>
    <x v="0"/>
    <s v="INC000000207573"/>
    <s v="You has questions about how to look up how many patients she has seen in the last 3 years"/>
    <s v="Closed"/>
    <x v="158"/>
    <d v="2018-02-08T08:56:00"/>
    <s v="cmk6t"/>
    <s v="Mamta"/>
    <s v="Pandya"/>
    <m/>
    <s v="Request - Assistance"/>
    <s v="Epic"/>
    <s v="Question"/>
  </r>
  <r>
    <m/>
    <x v="0"/>
    <s v="Incident"/>
    <x v="2"/>
    <s v="INC000000207877"/>
    <s v="Change Scheduled Copy Time for Epic Extract to TrackCore to 2:30 AM"/>
    <s v="Closed"/>
    <x v="158"/>
    <d v="2018-02-05T15:03:00"/>
    <s v="WDR4F"/>
    <s v="Vincent"/>
    <s v="Verbeke"/>
    <m/>
    <s v="Request - Assistance"/>
    <s v="Other"/>
    <s v="Question"/>
  </r>
  <r>
    <n v="4"/>
    <x v="4"/>
    <s v="Work Order"/>
    <x v="1"/>
    <s v="WO0000000181299"/>
    <s v="Add Ref/Sched Orders WQ report to UVA 3.0 Dashboard."/>
    <s v="Assigned"/>
    <x v="158"/>
    <d v="2018-02-05T14:06:00"/>
    <s v="jrk5g"/>
    <s v="Christopher"/>
    <s v="McMillan"/>
    <m/>
    <m/>
    <m/>
    <m/>
  </r>
  <r>
    <m/>
    <x v="0"/>
    <s v="Work Order"/>
    <x v="0"/>
    <s v="WO0000000181307"/>
    <s v="Beaker Report Request: skilled nursing charges report (Colonnades)"/>
    <s v="Closed"/>
    <x v="158"/>
    <d v="2018-02-07T08:21:00"/>
    <s v="DET9R"/>
    <s v="Lynne"/>
    <s v="Foster"/>
    <m/>
    <m/>
    <m/>
    <m/>
  </r>
  <r>
    <m/>
    <x v="0"/>
    <s v="Work Order"/>
    <x v="0"/>
    <s v="WO0000000181309"/>
    <s v="Beaker Report Request: New volume report for cases, blocks, HE, SS etc"/>
    <s v="In Progress"/>
    <x v="158"/>
    <d v="2018-02-08T11:24:00"/>
    <s v="DET9R"/>
    <s v="Pat"/>
    <s v="Toms"/>
    <m/>
    <m/>
    <m/>
    <m/>
  </r>
  <r>
    <m/>
    <x v="0"/>
    <s v="Work Order"/>
    <x v="2"/>
    <s v="WO0000000181296"/>
    <s v="Migrate Stored Proc [Library Rpt]"/>
    <s v="Closed"/>
    <x v="158"/>
    <d v="2018-02-22T02:45:00"/>
    <s v="BDD8T"/>
    <s v="Susan"/>
    <s v="Grondin"/>
    <m/>
    <m/>
    <m/>
    <m/>
  </r>
  <r>
    <m/>
    <x v="0"/>
    <s v="Work Order"/>
    <x v="2"/>
    <s v="WO0000000181311"/>
    <s v="SSRS Deploy: Paraffin Embedded Molecular Tests"/>
    <s v="Closed"/>
    <x v="158"/>
    <d v="2018-02-22T02:45:00"/>
    <s v="BDD8T"/>
    <s v="David"/>
    <s v="Taylor"/>
    <m/>
    <m/>
    <m/>
    <m/>
  </r>
  <r>
    <m/>
    <x v="0"/>
    <s v="Work Order"/>
    <x v="2"/>
    <s v="WO0000000181313"/>
    <s v="SSRS Deploy: Skilled Nursing Charges Colonnade"/>
    <s v="Closed"/>
    <x v="158"/>
    <d v="2018-02-22T02:45:00"/>
    <s v="BDD8T"/>
    <s v="David"/>
    <s v="Taylor"/>
    <m/>
    <m/>
    <m/>
    <m/>
  </r>
  <r>
    <n v="1"/>
    <x v="5"/>
    <s v="Work Order"/>
    <x v="1"/>
    <s v="WO0000000181315"/>
    <s v="B - Total Charges for MRNs for Research Project"/>
    <s v="In Progress"/>
    <x v="158"/>
    <d v="2018-02-06T10:53:00"/>
    <s v="bjc7m"/>
    <s v="Jeffrey"/>
    <s v="Gander"/>
    <s v="Epic Resolute Hospital Billing"/>
    <m/>
    <m/>
    <m/>
  </r>
  <r>
    <n v="8"/>
    <x v="1"/>
    <s v="Work Order"/>
    <x v="1"/>
    <s v="WO0000000181298"/>
    <s v="Need logic of TCH Combined Accts WQ updated to exclude duplicate accounts"/>
    <s v="Assigned"/>
    <x v="158"/>
    <d v="2018-02-05T14:05:00"/>
    <s v="jrk5g"/>
    <s v="Jacqueline"/>
    <s v="Martin"/>
    <m/>
    <m/>
    <m/>
    <m/>
  </r>
  <r>
    <n v="32"/>
    <x v="3"/>
    <s v="Work Order"/>
    <x v="1"/>
    <s v="WO0000000181317"/>
    <s v="Workqueues, owners, counts, amounts report"/>
    <s v="In Progress"/>
    <x v="158"/>
    <d v="2018-02-05T17:08:00"/>
    <s v="bjc7m"/>
    <s v="Brian"/>
    <s v="Costello"/>
    <s v="Epic Resolute Professional Billing"/>
    <m/>
    <m/>
    <m/>
  </r>
  <r>
    <m/>
    <x v="0"/>
    <s v="Work Order"/>
    <x v="2"/>
    <s v="WO0000000181319"/>
    <s v="Update Stored Proc in PRD_x000a__x000a_[Rptg].[uspSrc_ADT_ORULUnivPhys_PCPPanel]"/>
    <s v="Closed"/>
    <x v="159"/>
    <d v="2018-02-06T09:48:00"/>
    <s v="jsc3h"/>
    <s v="Gnanasriya"/>
    <s v="Amarasinghe"/>
    <m/>
    <m/>
    <m/>
    <m/>
  </r>
  <r>
    <m/>
    <x v="0"/>
    <s v="Work Order"/>
    <x v="2"/>
    <s v="WO0000000181321"/>
    <s v="Deploy SSRS report to PRD"/>
    <s v="Closed"/>
    <x v="159"/>
    <d v="2018-02-06T09:55:00"/>
    <s v="jsc3h"/>
    <s v="Gnanasriya"/>
    <s v="Amarasinghe"/>
    <m/>
    <m/>
    <m/>
    <m/>
  </r>
  <r>
    <m/>
    <x v="0"/>
    <s v="Work Order"/>
    <x v="2"/>
    <s v="WO0000000181323"/>
    <s v="Create NSI Falls NDNQI Units proc on DS_HSDM_App"/>
    <s v="Closed"/>
    <x v="159"/>
    <d v="2018-02-22T02:45:00"/>
    <s v="BDD8T"/>
    <s v="Rena"/>
    <s v="Morse"/>
    <m/>
    <m/>
    <m/>
    <m/>
  </r>
  <r>
    <m/>
    <x v="0"/>
    <s v="Work Order"/>
    <x v="2"/>
    <s v="WO0000000181324"/>
    <s v="Move Registration Volumes SSRS to prod"/>
    <s v="Closed"/>
    <x v="159"/>
    <d v="2018-02-22T02:45:00"/>
    <s v="BDD8T"/>
    <s v="Adefolarin"/>
    <s v="Oyebanjo"/>
    <m/>
    <m/>
    <m/>
    <m/>
  </r>
  <r>
    <m/>
    <x v="0"/>
    <s v="Work Order"/>
    <x v="2"/>
    <s v="WO0000000181325"/>
    <s v="Migrate BeWell Stage Intakes to DMT server"/>
    <s v="Closed"/>
    <x v="159"/>
    <d v="2018-02-22T02:45:00"/>
    <s v="BDD8T"/>
    <s v="Angela"/>
    <s v="Saunders"/>
    <m/>
    <m/>
    <m/>
    <m/>
  </r>
  <r>
    <m/>
    <x v="0"/>
    <s v="Work Order"/>
    <x v="2"/>
    <s v="WO0000000181409"/>
    <s v="Rerun Vizient extract for January."/>
    <s v="Closed"/>
    <x v="159"/>
    <d v="2018-02-06T10:45:00"/>
    <s v="jsc3h"/>
    <s v="Rhonda"/>
    <s v="Johnson"/>
    <m/>
    <m/>
    <m/>
    <m/>
  </r>
  <r>
    <m/>
    <x v="0"/>
    <s v="Work Order"/>
    <x v="2"/>
    <s v="WO0000000181425"/>
    <s v="Migrate SSRS [HB_Research_Client_Guar_INC205342 ]"/>
    <s v="Closed"/>
    <x v="159"/>
    <d v="2018-02-22T02:45:00"/>
    <s v="BDD8T"/>
    <s v="Susan"/>
    <s v="Grondin"/>
    <m/>
    <m/>
    <m/>
    <m/>
  </r>
  <r>
    <m/>
    <x v="0"/>
    <s v="Work Order"/>
    <x v="2"/>
    <s v="WO0000000183918"/>
    <s v="Alter Proc and move SSRS to production"/>
    <s v="Closed"/>
    <x v="160"/>
    <d v="2018-02-23T02:45:00"/>
    <s v="BDD8T"/>
    <s v="Dayna"/>
    <s v="Monaghan"/>
    <m/>
    <m/>
    <m/>
    <m/>
  </r>
  <r>
    <m/>
    <x v="0"/>
    <s v="Work Order"/>
    <x v="2"/>
    <s v="WO0000000184006"/>
    <s v="Create NSI Falls NDNQI MedCtr proc on DS_HSDM_App"/>
    <s v="Closed"/>
    <x v="160"/>
    <d v="2018-02-23T02:45:00"/>
    <s v="BDD8T"/>
    <s v="Rena"/>
    <s v="Morse"/>
    <m/>
    <m/>
    <m/>
    <m/>
  </r>
  <r>
    <m/>
    <x v="0"/>
    <s v="Work Order"/>
    <x v="2"/>
    <s v="WO0000000184008"/>
    <s v="Move SSRS to production"/>
    <s v="Closed"/>
    <x v="160"/>
    <d v="2018-02-23T02:45:00"/>
    <s v="BDD8T"/>
    <s v="Adefolarin"/>
    <s v="Oyebanjo"/>
    <m/>
    <m/>
    <m/>
    <m/>
  </r>
  <r>
    <m/>
    <x v="0"/>
    <s v="Work Order"/>
    <x v="2"/>
    <s v="WO0000000184010"/>
    <s v="Create NSI Falls Events proc on DS_HSDM_App"/>
    <s v="Closed"/>
    <x v="160"/>
    <d v="2018-02-23T02:45:00"/>
    <s v="BDD8T"/>
    <s v="Rena"/>
    <s v="Morse"/>
    <m/>
    <m/>
    <m/>
    <m/>
  </r>
  <r>
    <m/>
    <x v="0"/>
    <s v="Work Order"/>
    <x v="2"/>
    <s v="WO0000000184013"/>
    <s v="Move home health SSRS to production"/>
    <s v="Closed"/>
    <x v="160"/>
    <d v="2018-02-23T02:45:00"/>
    <s v="BDD8T"/>
    <s v="Adefolarin"/>
    <s v="Oyebanjo"/>
    <m/>
    <m/>
    <m/>
    <m/>
  </r>
  <r>
    <n v="1"/>
    <x v="5"/>
    <s v="Incident"/>
    <x v="1"/>
    <s v="INC000000209516"/>
    <s v="B - User needs help with report that she can't run."/>
    <s v="Pending"/>
    <x v="160"/>
    <d v="2018-02-14T16:20:00"/>
    <s v="bjc7m"/>
    <s v="Nichole"/>
    <s v="Snell"/>
    <m/>
    <s v="Request - Assistance"/>
    <s v="Other"/>
    <s v="Question"/>
  </r>
  <r>
    <m/>
    <x v="0"/>
    <s v="Work Order"/>
    <x v="1"/>
    <s v="WO0000000183916"/>
    <s v="Dashboard report automation"/>
    <s v="In Progress"/>
    <x v="160"/>
    <d v="2018-02-07T14:42:00"/>
    <s v="ao4uc"/>
    <s v="Keith"/>
    <s v="Morris"/>
    <m/>
    <m/>
    <m/>
    <m/>
  </r>
  <r>
    <n v="4"/>
    <x v="4"/>
    <s v="Work Order"/>
    <x v="1"/>
    <s v="WO0000000183913"/>
    <s v="UVA PB VOIDED REFUNDS REPORT"/>
    <s v="Pending"/>
    <x v="160"/>
    <d v="2018-02-08T14:48:00"/>
    <s v="bjc7m"/>
    <s v="Betsy"/>
    <s v="Kirby"/>
    <s v="Business Intelligence"/>
    <s v="Request - Assistance"/>
    <m/>
    <m/>
  </r>
  <r>
    <m/>
    <x v="0"/>
    <s v="Incident"/>
    <x v="1"/>
    <s v="INC000000209944"/>
    <s v="B - Unable to request again nor edit."/>
    <s v="Resolved"/>
    <x v="161"/>
    <d v="2018-02-09T13:15:00"/>
    <s v="bjc7m"/>
    <s v="Frances"/>
    <s v="Gilbert"/>
    <s v="Epic Reporting Workbench"/>
    <s v="Failure - Software"/>
    <s v="Epic"/>
    <s v="Reporting"/>
  </r>
  <r>
    <n v="32"/>
    <x v="3"/>
    <s v="Incident"/>
    <x v="1"/>
    <s v="INC000000209948"/>
    <s v="B - Only option for completed visits is weekly"/>
    <s v="Pending"/>
    <x v="161"/>
    <d v="2018-02-15T12:00:00"/>
    <s v="bjc7m"/>
    <s v="Frances"/>
    <s v="Gilbert"/>
    <s v="Epic Reporting Workbench"/>
    <s v="Failure - Software"/>
    <s v="Epic"/>
    <s v="Reporting"/>
  </r>
  <r>
    <m/>
    <x v="0"/>
    <s v="Work Order"/>
    <x v="2"/>
    <s v="WO0000000183923"/>
    <s v="Update Stored proc in PRD _x000a__x000a_  [Rptg].[uspSrc_ADT_ORULUnivPhys_PCPPanel]"/>
    <s v="Closed"/>
    <x v="161"/>
    <d v="2018-02-08T08:32:00"/>
    <s v="jsc3h"/>
    <s v="Gnanasriya"/>
    <s v="Amarasinghe"/>
    <m/>
    <m/>
    <m/>
    <m/>
  </r>
  <r>
    <m/>
    <x v="0"/>
    <s v="Work Order"/>
    <x v="2"/>
    <s v="WO0000000183926"/>
    <s v="SSRS Deploy: Diabetes Management A1C tracking"/>
    <s v="Completed"/>
    <x v="161"/>
    <d v="2018-02-08T11:00:00"/>
    <s v="BDD8T"/>
    <s v="David"/>
    <s v="Taylor"/>
    <m/>
    <m/>
    <m/>
    <m/>
  </r>
  <r>
    <m/>
    <x v="0"/>
    <s v="Work Order"/>
    <x v="2"/>
    <s v="WO0000000183927"/>
    <s v="Deploy modified SSRS report _x000a__x000a_/Clarity/Scheduling/ORUL UNIV PHYICIANS/ORUL_Details"/>
    <s v="Closed"/>
    <x v="161"/>
    <d v="2018-02-08T09:14:00"/>
    <s v="jsc3h"/>
    <s v="Gnanasriya"/>
    <s v="Amarasinghe"/>
    <m/>
    <m/>
    <m/>
    <m/>
  </r>
  <r>
    <m/>
    <x v="0"/>
    <s v="Work Order"/>
    <x v="2"/>
    <s v="WO0000000184017"/>
    <s v="Update HAPU PUP Survey database values for Dec 2017"/>
    <s v="Completed"/>
    <x v="161"/>
    <d v="2018-02-08T11:44:00"/>
    <s v="BDD8T"/>
    <s v="Rena"/>
    <s v="Morse"/>
    <m/>
    <m/>
    <m/>
    <m/>
  </r>
  <r>
    <m/>
    <x v="0"/>
    <s v="Work Order"/>
    <x v="2"/>
    <s v="WO0000000184101"/>
    <s v="SSRS Deploy: Diabetes Management A1C"/>
    <s v="Completed"/>
    <x v="161"/>
    <d v="2018-02-08T13:40:00"/>
    <s v="BDD8T"/>
    <s v="David"/>
    <s v="Taylor"/>
    <m/>
    <m/>
    <m/>
    <m/>
  </r>
  <r>
    <n v="4"/>
    <x v="4"/>
    <s v="Incident"/>
    <x v="1"/>
    <s v="INC000000209544"/>
    <s v="B - Unable to run report keeps saying waiting to run."/>
    <s v="Pending"/>
    <x v="161"/>
    <d v="2018-02-15T08:30:00"/>
    <s v="bjc7m"/>
    <s v="Alestia"/>
    <s v="Lovelace"/>
    <s v="Epic Resolute Hospital Billing"/>
    <s v="Failure - Software"/>
    <s v="Epic"/>
    <s v="Reporting"/>
  </r>
  <r>
    <n v="32"/>
    <x v="3"/>
    <s v="Work Order"/>
    <x v="1"/>
    <s v="WO0000000184203"/>
    <s v="Kronos Analytics Volume extract"/>
    <s v="In Progress"/>
    <x v="161"/>
    <d v="2018-02-12T10:34:00"/>
    <s v="syg2d"/>
    <s v="Josh"/>
    <s v="Baumann"/>
    <s v="Epic Resolute Hospital Billing"/>
    <m/>
    <m/>
    <m/>
  </r>
  <r>
    <m/>
    <x v="0"/>
    <s v="Work Order"/>
    <x v="1"/>
    <s v="WO0000000184201"/>
    <s v="Need Late Charge Report for Jan"/>
    <s v="Completed"/>
    <x v="161"/>
    <d v="2018-02-08T14:21:00"/>
    <s v="syg2d"/>
    <s v="Yash"/>
    <s v="Agrawal"/>
    <m/>
    <m/>
    <m/>
    <m/>
  </r>
  <r>
    <m/>
    <x v="0"/>
    <s v="Incident"/>
    <x v="0"/>
    <s v="INC000000210356"/>
    <s v="2Epic Reporting Issue"/>
    <s v="Closed"/>
    <x v="162"/>
    <d v="2018-02-09T13:42:00"/>
    <s v="cmk6t"/>
    <s v="Deborah"/>
    <s v="Grady"/>
    <s v="Epic Reporting Workbench"/>
    <s v="Failure - Software"/>
    <s v="Epic"/>
    <s v="Reporting"/>
  </r>
  <r>
    <n v="8"/>
    <x v="1"/>
    <s v="Incident"/>
    <x v="1"/>
    <s v="INC000000210350"/>
    <s v="B - how to use schedule utilization report to see infusion template utilization by department"/>
    <s v="Pending"/>
    <x v="162"/>
    <d v="2018-02-16T10:41:00"/>
    <s v="bjc7m"/>
    <s v="Hannah"/>
    <s v="Fitzhugh"/>
    <s v="Epic Reporting Workbench"/>
    <s v="Failure - Software"/>
    <s v="Epic"/>
    <s v="Reporting"/>
  </r>
  <r>
    <n v="8"/>
    <x v="1"/>
    <s v="Work Order"/>
    <x v="1"/>
    <s v="WO0000000184217"/>
    <s v="B referral data needed"/>
    <s v="In Progress"/>
    <x v="162"/>
    <d v="2018-02-09T15:58:00"/>
    <s v="bjc7m"/>
    <s v="Liz"/>
    <s v="Nottingham"/>
    <s v="Epic Cadence"/>
    <m/>
    <m/>
    <m/>
  </r>
  <r>
    <n v="32"/>
    <x v="3"/>
    <s v="Work Order"/>
    <x v="1"/>
    <s v="WO0000000184214"/>
    <s v="Extract: RCS PB Posting file"/>
    <s v="Assigned"/>
    <x v="162"/>
    <d v="2018-02-09T14:05:00"/>
    <s v="RTV7Y"/>
    <s v="Richard"/>
    <s v="Van Hook"/>
    <m/>
    <m/>
    <m/>
    <m/>
  </r>
  <r>
    <n v="4"/>
    <x v="4"/>
    <s v="Incident"/>
    <x v="1"/>
    <s v="INC000000210335"/>
    <s v="is there a report available by dept to determien volume of patiets arriving late to scheduled appts"/>
    <s v="In Progress"/>
    <x v="162"/>
    <d v="2018-02-16T09:18:00"/>
    <s v="RTV7Y"/>
    <s v="Hannah"/>
    <s v="Fitzhugh"/>
    <s v="Epic Reporting Workbench"/>
    <s v="Failure - Software"/>
    <s v="Epic"/>
    <s v="Reporting"/>
  </r>
  <r>
    <n v="32"/>
    <x v="3"/>
    <s v="Incident"/>
    <x v="1"/>
    <s v="INC000000210348"/>
    <s v="report on WQ volumes and performance"/>
    <s v="In Progress"/>
    <x v="162"/>
    <d v="2018-02-16T10:41:00"/>
    <s v="bjc7m"/>
    <s v="Hannah"/>
    <s v="Fitzhugh"/>
    <s v="Epic Reporting Workbench"/>
    <s v="Failure - Software"/>
    <s v="Epic"/>
    <s v="Reporting"/>
  </r>
  <r>
    <n v="32"/>
    <x v="3"/>
    <s v="Work Order"/>
    <x v="1"/>
    <s v="WO0000000185434"/>
    <s v="Template Exceptions Report"/>
    <s v="In Progress"/>
    <x v="162"/>
    <d v="2018-02-12T08:09:00"/>
    <s v="bjc7m"/>
    <s v="Leah"/>
    <s v="Daniel"/>
    <s v="Epic Cadence"/>
    <m/>
    <m/>
    <m/>
  </r>
  <r>
    <m/>
    <x v="0"/>
    <s v="Incident"/>
    <x v="0"/>
    <s v="INC000000211135"/>
    <s v="query by user name (nurse) the usage of a SmartPhrase."/>
    <s v="In Progress"/>
    <x v="163"/>
    <d v="2018-02-19T11:42:00"/>
    <s v="cmk6t"/>
    <s v="Esther"/>
    <s v="Thatcher"/>
    <s v="Epic Inpatient"/>
    <s v="Failure - Software"/>
    <s v="Epic"/>
    <s v="Reporting"/>
  </r>
  <r>
    <n v="8"/>
    <x v="1"/>
    <s v="Work Order"/>
    <x v="1"/>
    <s v="WO0000000185439"/>
    <s v="4 - MDAR PB Data file"/>
    <s v="In Progress"/>
    <x v="163"/>
    <d v="2018-02-12T08:26:00"/>
    <s v="ao4uc"/>
    <s v="Brian"/>
    <s v="Costello"/>
    <s v="Epic Resolute Professional Billing"/>
    <m/>
    <m/>
    <m/>
  </r>
  <r>
    <m/>
    <x v="0"/>
    <s v="Work Order"/>
    <x v="2"/>
    <s v="WO0000000185447"/>
    <s v="Create_Rptg_uspSrc_LibDesc_and_RptNames_v2"/>
    <s v="Completed"/>
    <x v="163"/>
    <d v="2018-02-12T11:15:00"/>
    <s v="BDD8T"/>
    <s v="Marlene"/>
    <s v="Jones"/>
    <m/>
    <m/>
    <m/>
    <m/>
  </r>
  <r>
    <m/>
    <x v="0"/>
    <s v="Work Order"/>
    <x v="2"/>
    <s v="WO0000000185449"/>
    <s v="Update Ambulatory Dash stored procs"/>
    <s v="Completed"/>
    <x v="163"/>
    <d v="2018-02-12T11:19:00"/>
    <s v="BDD8T"/>
    <s v="Angela"/>
    <s v="Saunders"/>
    <m/>
    <m/>
    <m/>
    <m/>
  </r>
  <r>
    <m/>
    <x v="0"/>
    <s v="Work Order"/>
    <x v="2"/>
    <s v="WO0000000185453"/>
    <s v="Data portal SOM &gt;UPG mappings"/>
    <s v="Assigned"/>
    <x v="163"/>
    <d v="2018-02-12T11:59:00"/>
    <s v="NSC6X"/>
    <s v="Neena"/>
    <s v="Chacko"/>
    <m/>
    <m/>
    <m/>
    <m/>
  </r>
  <r>
    <m/>
    <x v="0"/>
    <s v="Work Order"/>
    <x v="2"/>
    <s v="WO0000000185460"/>
    <s v="SSRS Deploy: Diabetes Management A1C tracking"/>
    <s v="Assigned"/>
    <x v="163"/>
    <d v="2018-02-12T12:30:00"/>
    <m/>
    <s v="David"/>
    <s v="Taylor"/>
    <m/>
    <m/>
    <m/>
    <m/>
  </r>
  <r>
    <n v="32"/>
    <x v="3"/>
    <s v="Work Order"/>
    <x v="1"/>
    <s v="WO0000000185444"/>
    <s v="New Late Charges report"/>
    <s v="Assigned"/>
    <x v="163"/>
    <d v="2018-02-12T10:50:00"/>
    <s v="syg2d"/>
    <s v="Christopher"/>
    <s v="Berry"/>
    <s v="Epic Resolute Hospital Billing"/>
    <m/>
    <m/>
    <m/>
  </r>
  <r>
    <m/>
    <x v="0"/>
    <s v="Work Order"/>
    <x v="0"/>
    <s v="WO0000000185465"/>
    <s v="Beaker Report Request: Final Autopsy Diagnosis TAT"/>
    <s v="In Progress"/>
    <x v="163"/>
    <d v="2018-02-21T08:36:00"/>
    <s v="DET9R"/>
    <s v="Jennifer"/>
    <s v="Williams"/>
    <m/>
    <m/>
    <m/>
    <m/>
  </r>
  <r>
    <m/>
    <x v="0"/>
    <s v="Work Order"/>
    <x v="2"/>
    <s v="WO0000000185467"/>
    <s v="Copy Ref_Pt_Enc_DxOnly_Prediction table to DMT server"/>
    <s v="Closed"/>
    <x v="163"/>
    <d v="2018-02-28T02:45:00"/>
    <s v="BDD8T"/>
    <s v="Bommae"/>
    <s v="Kim"/>
    <m/>
    <m/>
    <m/>
    <m/>
  </r>
  <r>
    <m/>
    <x v="0"/>
    <s v="Work Order"/>
    <x v="2"/>
    <s v="WO0000000185469"/>
    <s v="NSI_Falls updates"/>
    <s v="Closed"/>
    <x v="163"/>
    <d v="2018-02-28T02:45:00"/>
    <s v="BDD8T"/>
    <s v="Marlene"/>
    <s v="Jones"/>
    <m/>
    <m/>
    <m/>
    <m/>
  </r>
  <r>
    <m/>
    <x v="0"/>
    <s v="Incident"/>
    <x v="0"/>
    <s v="INC000000212179"/>
    <s v="update protocols just dropped off the dashboard"/>
    <s v="In Progress"/>
    <x v="164"/>
    <d v="2018-02-20T12:22:00"/>
    <s v="cmk6t"/>
    <s v="Karen"/>
    <s v="Groff Roy"/>
    <s v="Epic Radiant"/>
    <s v="Failure - Software"/>
    <s v="Reporting"/>
    <m/>
  </r>
  <r>
    <m/>
    <x v="0"/>
    <s v="Incident"/>
    <x v="2"/>
    <s v="INC000000212475"/>
    <s v="user need someone from Lan to call about secure FTP jobs"/>
    <s v="Pending"/>
    <x v="164"/>
    <d v="2018-02-20T16:26:00"/>
    <s v="WDR4F"/>
    <s v="Crystal"/>
    <s v="Knight"/>
    <m/>
    <s v="Request - Assistance"/>
    <s v="Question"/>
    <m/>
  </r>
  <r>
    <n v="4"/>
    <x v="4"/>
    <s v="Incident"/>
    <x v="1"/>
    <s v="INC000000211870"/>
    <s v="Rpt : PCP report ? timeframe"/>
    <s v="Pending"/>
    <x v="164"/>
    <d v="2018-02-22T15:26:00"/>
    <s v="gha4r"/>
    <s v="Tawna"/>
    <s v="Lynch"/>
    <s v="Epic Reporting Workbench"/>
    <s v="Failure - Software"/>
    <s v="Reporting"/>
    <m/>
  </r>
  <r>
    <m/>
    <x v="0"/>
    <s v="Incident"/>
    <x v="1"/>
    <s v="INC000000212170"/>
    <s v="Please increase my limit on Report results to 15,000."/>
    <s v="Resolved"/>
    <x v="164"/>
    <d v="2018-02-13T16:21:00"/>
    <s v="bjc7m"/>
    <s v="Esther"/>
    <s v="Thatcher"/>
    <s v="Epic Ambulatory"/>
    <s v="Request - Assistance"/>
    <s v="Question"/>
    <m/>
  </r>
  <r>
    <m/>
    <x v="0"/>
    <s v="Incident"/>
    <x v="1"/>
    <s v="INC000000212172"/>
    <s v="Rpt:  Patient Listing - W Kline Bolton"/>
    <s v="Resolved"/>
    <x v="164"/>
    <d v="2018-02-13T12:18:00"/>
    <s v="syg2d"/>
    <s v="Vickie"/>
    <s v="Vess"/>
    <s v="Epic Reporting Workbench"/>
    <s v="Failure - Software"/>
    <s v="Reporting"/>
    <m/>
  </r>
  <r>
    <m/>
    <x v="0"/>
    <s v="Incident"/>
    <x v="1"/>
    <s v="INC000000212339"/>
    <s v="Print report for TEE's in clinic"/>
    <s v="Resolved"/>
    <x v="164"/>
    <d v="2018-02-13T14:45:00"/>
    <s v="syg2d"/>
    <s v="Melissa"/>
    <s v="Carter"/>
    <s v="Epic Reporting Workbench"/>
    <s v="Failure - Software"/>
    <s v="Reporting"/>
    <m/>
  </r>
  <r>
    <m/>
    <x v="0"/>
    <s v="Work Order"/>
    <x v="2"/>
    <s v="WO0000000185604"/>
    <s v="Premier Stored Proc"/>
    <s v="In Progress"/>
    <x v="164"/>
    <d v="2018-02-13T15:41:00"/>
    <s v="WDR4F"/>
    <s v="Gnanasriya"/>
    <s v="Amarasinghe"/>
    <m/>
    <m/>
    <m/>
    <m/>
  </r>
  <r>
    <n v="32"/>
    <x v="3"/>
    <s v="Work Order"/>
    <x v="1"/>
    <s v="WO0000000185485"/>
    <s v="Would also like to discuss 3rd available appointment reports if you are available. I don’t think we"/>
    <s v="Assigned"/>
    <x v="164"/>
    <d v="2018-02-13T16:27:00"/>
    <s v="bjc7m"/>
    <s v="Alfredo"/>
    <s v="Lopez"/>
    <m/>
    <m/>
    <m/>
    <m/>
  </r>
  <r>
    <m/>
    <x v="0"/>
    <s v="Work Order"/>
    <x v="2"/>
    <s v="WO0000000185618"/>
    <s v="Modify Stored Proc [Rptg].[uspSrc_ADT_AuthCert_Surgery]"/>
    <s v="Closed"/>
    <x v="165"/>
    <d v="2018-02-14T13:21:00"/>
    <s v="jsc3h"/>
    <s v="Gnanasriya"/>
    <s v="Amarasinghe"/>
    <m/>
    <m/>
    <m/>
    <m/>
  </r>
  <r>
    <m/>
    <x v="0"/>
    <s v="Work Order"/>
    <x v="2"/>
    <s v="WO0000000185621"/>
    <s v="Deploy SSRS Report to prod"/>
    <s v="Closed"/>
    <x v="165"/>
    <d v="2018-02-14T14:05:00"/>
    <s v="jsc3h"/>
    <s v="Gnanasriya"/>
    <s v="Amarasinghe"/>
    <m/>
    <m/>
    <m/>
    <m/>
  </r>
  <r>
    <m/>
    <x v="0"/>
    <s v="Work Order"/>
    <x v="2"/>
    <s v="WO0000000185623"/>
    <s v="(Case 56858) SW -SSRS Report for AUDIT Score"/>
    <s v="Completed"/>
    <x v="165"/>
    <d v="2018-02-14T14:23:00"/>
    <s v="BDD8T"/>
    <s v="Marlene"/>
    <s v="Jones"/>
    <m/>
    <m/>
    <m/>
    <m/>
  </r>
  <r>
    <n v="8"/>
    <x v="1"/>
    <s v="Work Order"/>
    <x v="1"/>
    <s v="WO0000000185609"/>
    <s v="Interp Extract:  outpatient procedural areas are not displaying iin the ambulatory data extract"/>
    <s v="Pending"/>
    <x v="165"/>
    <d v="2018-02-28T07:17:00"/>
    <s v="syg2d"/>
    <s v="Vickie"/>
    <s v="Vess"/>
    <s v="Epic Cadence"/>
    <m/>
    <m/>
    <m/>
  </r>
  <r>
    <m/>
    <x v="0"/>
    <s v="Work Order"/>
    <x v="1"/>
    <s v="WO0000000185716"/>
    <s v="Configure HGR for PFS"/>
    <s v="Completed"/>
    <x v="165"/>
    <d v="2018-02-15T14:31:00"/>
    <s v="syg2d"/>
    <s v="Nancy"/>
    <s v="Reed"/>
    <m/>
    <m/>
    <m/>
    <m/>
  </r>
  <r>
    <m/>
    <x v="0"/>
    <s v="Incident"/>
    <x v="1"/>
    <s v="INC000000213937"/>
    <s v="6 - Interpreter Scheduling Patient List  SSRS report issue"/>
    <s v="Resolved"/>
    <x v="166"/>
    <d v="2018-02-22T08:17:00"/>
    <s v="jrk5g"/>
    <s v="David"/>
    <s v="White"/>
    <s v="Epic Cadence"/>
    <s v="Failure - Software"/>
    <s v="Reporting"/>
    <m/>
  </r>
  <r>
    <m/>
    <x v="0"/>
    <s v="Incident"/>
    <x v="1"/>
    <s v="INC000000213955"/>
    <s v="Would like a list of Epic users along with their access."/>
    <s v="Resolved"/>
    <x v="166"/>
    <d v="2018-02-16T08:28:00"/>
    <s v="bjc7m"/>
    <s v="Freda"/>
    <s v="Feggans"/>
    <s v="Epic"/>
    <s v="Request - Assistance"/>
    <s v="Question"/>
    <m/>
  </r>
  <r>
    <m/>
    <x v="0"/>
    <s v="Incident"/>
    <x v="1"/>
    <s v="INC000000213960"/>
    <s v="RW display column for Order Question response"/>
    <s v="Resolved"/>
    <x v="166"/>
    <d v="2018-02-16T08:29:00"/>
    <s v="bjc7m"/>
    <s v="Amanda"/>
    <s v="Scott"/>
    <s v="Epic Cadence"/>
    <s v="Request - Assistance"/>
    <s v="Question"/>
    <m/>
  </r>
  <r>
    <n v="32"/>
    <x v="3"/>
    <s v="Incident"/>
    <x v="1"/>
    <s v="INC000000214225"/>
    <s v="4a - Report needed TCH"/>
    <s v="In Progress"/>
    <x v="166"/>
    <d v="2018-02-28T07:55:00"/>
    <s v="syg2d"/>
    <s v="Thomas"/>
    <s v="Nichols"/>
    <m/>
    <s v="Request - Assistance"/>
    <s v="Question"/>
    <m/>
  </r>
  <r>
    <n v="32"/>
    <x v="3"/>
    <s v="Incident"/>
    <x v="1"/>
    <s v="INC000000214226"/>
    <s v="4b - Report needs correction TCH"/>
    <s v="Pending"/>
    <x v="166"/>
    <d v="2018-02-28T07:55:00"/>
    <s v="syg2d"/>
    <s v="Thomas"/>
    <s v="Nichols"/>
    <m/>
    <s v="Request - Assistance"/>
    <s v="Question"/>
    <m/>
  </r>
  <r>
    <m/>
    <x v="0"/>
    <s v="Work Order"/>
    <x v="2"/>
    <s v="WO0000000186939"/>
    <s v="SSRS Migrate [Bad_Debt_To_Agency_by_DateSent_WO_186937]"/>
    <s v="Completed"/>
    <x v="166"/>
    <d v="2018-02-21T16:27:00"/>
    <s v="BDD8T"/>
    <s v="Susan"/>
    <s v="Grondin"/>
    <m/>
    <m/>
    <m/>
    <m/>
  </r>
  <r>
    <n v="32"/>
    <x v="3"/>
    <s v="Work Order"/>
    <x v="1"/>
    <s v="WO0000000186937"/>
    <s v="State Req Bad Debt Rpt Bal &gt; 100K"/>
    <s v="Pending"/>
    <x v="166"/>
    <d v="2018-02-15T15:23:00"/>
    <s v="syg2d"/>
    <s v="Mary"/>
    <s v="Dias"/>
    <m/>
    <m/>
    <m/>
    <m/>
  </r>
  <r>
    <m/>
    <x v="0"/>
    <s v="Work Order"/>
    <x v="1"/>
    <s v="WO0000000187243"/>
    <s v="WebI - Account FPL Status"/>
    <s v="Assigned"/>
    <x v="166"/>
    <d v="2018-02-16T08:46:00"/>
    <s v="bjc7m"/>
    <s v="Keith"/>
    <s v="Sohr"/>
    <s v="Business Intelligence"/>
    <s v="Request - Assistance"/>
    <m/>
    <m/>
  </r>
  <r>
    <m/>
    <x v="0"/>
    <s v="Incident"/>
    <x v="0"/>
    <s v="INC000000214845"/>
    <s v="trying find  list of cases for a date _x000a_12/3/2013 doctor  hassanzadeh"/>
    <s v="Closed"/>
    <x v="167"/>
    <d v="2018-02-27T12:25:00"/>
    <s v="dm2nb"/>
    <s v="Joseph"/>
    <s v="Hart"/>
    <m/>
    <s v="Request - Assistance"/>
    <s v="Question"/>
    <m/>
  </r>
  <r>
    <m/>
    <x v="0"/>
    <s v="Work Order"/>
    <x v="0"/>
    <s v="WO0000000188154"/>
    <s v="Cancer Registry Follow-up"/>
    <s v="Assigned"/>
    <x v="167"/>
    <d v="2018-02-16T16:05:00"/>
    <m/>
    <s v="Melissa"/>
    <s v="Grossman"/>
    <s v="Epic Reporting Workbench"/>
    <s v="Request - Assistance"/>
    <s v="Question"/>
    <m/>
  </r>
  <r>
    <m/>
    <x v="0"/>
    <s v="Work Order"/>
    <x v="2"/>
    <s v="WO0000000188148"/>
    <s v="update Monthly Delirium Incidence.RDL"/>
    <s v="Completed"/>
    <x v="167"/>
    <d v="2018-02-16T09:15:00"/>
    <s v="BDD8T"/>
    <s v="Marlene"/>
    <s v="Jones"/>
    <m/>
    <m/>
    <m/>
    <m/>
  </r>
  <r>
    <m/>
    <x v="0"/>
    <s v="Work Order"/>
    <x v="2"/>
    <s v="WO0000000188155"/>
    <s v="SSRS Deploy: AP Volume &amp; AP Volume Detail"/>
    <s v="Completed"/>
    <x v="167"/>
    <d v="2018-02-19T14:54:00"/>
    <s v="BDD8T"/>
    <s v="David"/>
    <s v="Taylor"/>
    <m/>
    <m/>
    <m/>
    <m/>
  </r>
  <r>
    <m/>
    <x v="0"/>
    <s v="Incident"/>
    <x v="1"/>
    <s v="INC000000215391"/>
    <s v="2Epic Reporting Issue"/>
    <s v="Resolved"/>
    <x v="168"/>
    <d v="2018-02-19T09:42:00"/>
    <s v="gha4r"/>
    <s v="Lisa"/>
    <s v="Brown"/>
    <s v="Epic Reporting Workbench"/>
    <s v="Failure - Software"/>
    <s v="Reporting"/>
    <m/>
  </r>
  <r>
    <m/>
    <x v="0"/>
    <s v="Work Order"/>
    <x v="2"/>
    <s v="WO0000000188210"/>
    <s v="JAMS and"/>
    <s v="Completed"/>
    <x v="168"/>
    <d v="2018-02-21T11:44:00"/>
    <s v="BDD8T"/>
    <s v="Fauzia"/>
    <s v="Khan"/>
    <s v="Remedy ITSM"/>
    <m/>
    <m/>
    <m/>
  </r>
  <r>
    <m/>
    <x v="0"/>
    <s v="Work Order"/>
    <x v="2"/>
    <s v="WO0000000188214"/>
    <s v="(Case 56858) SW -SSRS Report for AUDIT Score"/>
    <s v="Completed"/>
    <x v="168"/>
    <d v="2018-02-19T16:54:00"/>
    <s v="BDD8T"/>
    <s v="Marlene"/>
    <s v="Jones"/>
    <m/>
    <m/>
    <m/>
    <m/>
  </r>
  <r>
    <n v="4"/>
    <x v="4"/>
    <s v="Work Order"/>
    <x v="1"/>
    <s v="WO0000000188208"/>
    <s v="5 - A2K3 appointments for all of fiscal year 2017’s scheduled appointments"/>
    <s v="In Progress"/>
    <x v="168"/>
    <d v="2018-02-27T10:53:00"/>
    <s v="tmb4f"/>
    <s v="David"/>
    <s v="White"/>
    <s v="Epic Cadence"/>
    <m/>
    <m/>
    <m/>
  </r>
  <r>
    <m/>
    <x v="0"/>
    <s v="Work Order"/>
    <x v="1"/>
    <s v="WO0000000189476"/>
    <s v="WebI - Add Documentation Provider"/>
    <s v="Assigned"/>
    <x v="168"/>
    <d v="2018-02-21T11:23:00"/>
    <s v="bjc7m"/>
    <s v="Keith"/>
    <s v="Sohr"/>
    <s v="Business Intelligence"/>
    <s v="Request - Assistance"/>
    <m/>
    <m/>
  </r>
  <r>
    <m/>
    <x v="0"/>
    <s v="Incident"/>
    <x v="0"/>
    <s v="INC000000216774"/>
    <s v="2Epic Reporting Issue"/>
    <s v="Assigned"/>
    <x v="169"/>
    <d v="2018-02-27T16:07:00"/>
    <s v="ll2n"/>
    <s v="Roy"/>
    <s v="Joseph"/>
    <s v="Epic Reporting Workbench"/>
    <s v="Failure - Software"/>
    <s v="Reporting"/>
    <m/>
  </r>
  <r>
    <m/>
    <x v="0"/>
    <s v="Incident"/>
    <x v="0"/>
    <s v="INC000000216808"/>
    <s v="Beaker Report Request: HLA labs"/>
    <s v="In Progress"/>
    <x v="169"/>
    <d v="2018-02-27T14:01:00"/>
    <s v="DET9R"/>
    <s v="Sarah"/>
    <s v="Weaver"/>
    <s v="Epic Beaker"/>
    <s v="Failure - Software"/>
    <s v="Reporting"/>
    <m/>
  </r>
  <r>
    <m/>
    <x v="0"/>
    <s v="Incident"/>
    <x v="1"/>
    <s v="INC000000215699"/>
    <s v="i am trying to access the reporting dashboard 3.0 and getting an error message"/>
    <s v="Resolved"/>
    <x v="169"/>
    <d v="2018-02-20T08:59:00"/>
    <s v="bjc7m"/>
    <s v="Patrick"/>
    <s v="Hennelly"/>
    <s v="Epic"/>
    <s v="Failure - Software"/>
    <s v="Reporting"/>
    <m/>
  </r>
  <r>
    <n v="8"/>
    <x v="1"/>
    <s v="Incident"/>
    <x v="1"/>
    <s v="INC000000216719"/>
    <s v="6 - Clarity: HHA Supervision report - need to exclude contacts like discharges"/>
    <s v="In Progress"/>
    <x v="169"/>
    <d v="2018-02-27T13:57:00"/>
    <s v="ao4uc"/>
    <s v="Catherine"/>
    <s v="Harris"/>
    <s v="Epic Home Health"/>
    <s v="Failure - Software"/>
    <s v="Not Working / Other"/>
    <m/>
  </r>
  <r>
    <m/>
    <x v="0"/>
    <s v="Work Order"/>
    <x v="0"/>
    <s v="WO0000000188222"/>
    <s v="Beaker report update: Paraffin Embedded Molecular Tests"/>
    <s v="Closed"/>
    <x v="169"/>
    <d v="2018-02-26T13:42:00"/>
    <s v="DET9R"/>
    <s v="Jessica"/>
    <s v="Randolph"/>
    <m/>
    <m/>
    <m/>
    <m/>
  </r>
  <r>
    <m/>
    <x v="0"/>
    <s v="Work Order"/>
    <x v="2"/>
    <s v="WO0000000188220"/>
    <s v="SSRS Deploy: Antibiotic Resistance, Antibiotic Resistance Detail"/>
    <s v="Completed"/>
    <x v="169"/>
    <d v="2018-02-20T13:18:00"/>
    <s v="BDD8T"/>
    <s v="David"/>
    <s v="Taylor"/>
    <m/>
    <m/>
    <m/>
    <m/>
  </r>
  <r>
    <m/>
    <x v="0"/>
    <s v="Work Order"/>
    <x v="2"/>
    <s v="WO0000000188224"/>
    <s v="SSRS Data Driven Subscription: Antibiotic Resistance"/>
    <s v="Completed"/>
    <x v="169"/>
    <d v="2018-02-23T15:02:00"/>
    <s v="BDD8T"/>
    <s v="David"/>
    <s v="Taylor"/>
    <m/>
    <m/>
    <m/>
    <m/>
  </r>
  <r>
    <m/>
    <x v="0"/>
    <s v="Work Order"/>
    <x v="2"/>
    <s v="WO0000000188227"/>
    <s v="SSRS Deploy: Paraffin Embedded Molecular Tests"/>
    <s v="Completed"/>
    <x v="169"/>
    <d v="2018-02-20T17:21:00"/>
    <s v="BDD8T"/>
    <s v="David"/>
    <s v="Taylor"/>
    <m/>
    <m/>
    <m/>
    <m/>
  </r>
  <r>
    <m/>
    <x v="0"/>
    <s v="Work Order"/>
    <x v="2"/>
    <s v="WO0000000189483"/>
    <s v="Move Stored Procedures to Production _x000a__x000a_[Rptg].[uspSrc_ADT_TxpTimeToPLF] _x000a__x000a_[Rptg].[uspSrc_ADT_TxpTime"/>
    <s v="Closed"/>
    <x v="169"/>
    <d v="2018-02-20T09:59:00"/>
    <s v="jsc3h"/>
    <s v="Gnanasriya"/>
    <s v="Amarasinghe"/>
    <m/>
    <m/>
    <m/>
    <m/>
  </r>
  <r>
    <m/>
    <x v="0"/>
    <s v="Work Order"/>
    <x v="2"/>
    <s v="WO0000000189490"/>
    <s v="Lock down access in two locations"/>
    <s v="Completed"/>
    <x v="169"/>
    <d v="2018-02-27T09:08:00"/>
    <s v="kk4sy"/>
    <s v="Fauzia"/>
    <s v="Khan"/>
    <m/>
    <m/>
    <m/>
    <m/>
  </r>
  <r>
    <m/>
    <x v="0"/>
    <s v="Work Order"/>
    <x v="1"/>
    <s v="WO0000000188216"/>
    <s v="Is there a report that can show us the “Wait List” usage? I’m curious as to how W&amp;C uses this."/>
    <s v="Completed"/>
    <x v="169"/>
    <d v="2018-02-21T11:21:00"/>
    <s v="bjc7m"/>
    <s v="Jennifer"/>
    <s v="Simmers"/>
    <s v="Epic Cadence"/>
    <m/>
    <m/>
    <m/>
  </r>
  <r>
    <m/>
    <x v="0"/>
    <s v="Work Order"/>
    <x v="0"/>
    <s v="WO0000000188234"/>
    <s v="Beaker Report fix: ED TAT, make sure specs are collected in ED and STAT priority"/>
    <s v="Closed"/>
    <x v="170"/>
    <d v="2018-02-22T08:43:00"/>
    <s v="DET9R"/>
    <s v="Minor"/>
    <s v="Monge"/>
    <m/>
    <m/>
    <m/>
    <m/>
  </r>
  <r>
    <m/>
    <x v="0"/>
    <s v="Work Order"/>
    <x v="2"/>
    <s v="WO0000000188239"/>
    <s v="SSRS Deploy: Lab Result TAT ED"/>
    <s v="Completed"/>
    <x v="170"/>
    <d v="2018-02-21T16:29:00"/>
    <s v="BDD8T"/>
    <s v="David"/>
    <s v="Taylor"/>
    <m/>
    <m/>
    <m/>
    <m/>
  </r>
  <r>
    <m/>
    <x v="0"/>
    <s v="Work Order"/>
    <x v="1"/>
    <s v="WO0000000188231"/>
    <s v="Rpt Request - Automatic Pmt Action"/>
    <s v="Completed"/>
    <x v="170"/>
    <d v="2018-02-22T16:47:00"/>
    <s v="syg2d"/>
    <s v="Susan"/>
    <s v="Grondin"/>
    <m/>
    <m/>
    <m/>
    <m/>
  </r>
  <r>
    <m/>
    <x v="0"/>
    <s v="Work Order"/>
    <x v="1"/>
    <s v="WO0000000188241"/>
    <s v="6 - Fam Med PharmD Report"/>
    <s v="Completed"/>
    <x v="170"/>
    <d v="2018-02-27T10:15:00"/>
    <s v="tmb4f"/>
    <s v="Amanda"/>
    <s v="Sebring"/>
    <s v="Epic Cadence"/>
    <m/>
    <m/>
    <m/>
  </r>
  <r>
    <m/>
    <x v="0"/>
    <s v="Work Order"/>
    <x v="1"/>
    <s v="WO0000000188243"/>
    <s v="3 - Research Finance HSDW report replacement options"/>
    <s v="Cancelled"/>
    <x v="170"/>
    <d v="2018-02-21T16:58:00"/>
    <s v="ao4uc"/>
    <s v="Brian"/>
    <s v="Costello"/>
    <s v="Epic Resolute Hospital Billing"/>
    <m/>
    <m/>
    <m/>
  </r>
  <r>
    <m/>
    <x v="0"/>
    <s v="Incident"/>
    <x v="1"/>
    <s v="INC000000218606"/>
    <s v="B - need access to Cadence Clinic Manager Dashboard be given to Vickie Vess (vmr3b)"/>
    <s v="Resolved"/>
    <x v="171"/>
    <d v="2018-02-27T11:59:00"/>
    <s v="bjc7m"/>
    <s v="Vickie"/>
    <s v="Vess"/>
    <s v="Epic Reporting Workbench"/>
    <s v="Failure - Software"/>
    <s v="Reporting"/>
    <m/>
  </r>
  <r>
    <m/>
    <x v="0"/>
    <s v="Work Order"/>
    <x v="0"/>
    <s v="WO0000000188257"/>
    <s v="Beaker Report update: AP Volume report: allow retrieval of volume numbers on individual task"/>
    <s v="Assigned"/>
    <x v="171"/>
    <d v="2018-02-22T15:05:00"/>
    <s v="DET9R"/>
    <s v="Pat"/>
    <s v="Toms"/>
    <m/>
    <m/>
    <m/>
    <m/>
  </r>
  <r>
    <m/>
    <x v="0"/>
    <s v="Work Order"/>
    <x v="2"/>
    <s v="WO0000000188248"/>
    <s v="Need 4 stored procs moved to PRD server"/>
    <s v="Completed"/>
    <x v="171"/>
    <d v="2018-02-22T10:33:00"/>
    <s v="BDD8T"/>
    <s v="John"/>
    <s v="Kellner"/>
    <m/>
    <m/>
    <m/>
    <m/>
  </r>
  <r>
    <n v="32"/>
    <x v="3"/>
    <s v="Incident"/>
    <x v="1"/>
    <s v="INC000000218731"/>
    <s v="1 - Epic extract for RCS issue"/>
    <s v="In Progress"/>
    <x v="172"/>
    <d v="2018-02-23T13:24:00"/>
    <s v="RTV7Y"/>
    <s v="Catherine"/>
    <s v="O'Rourke"/>
    <s v="Epic Cogito"/>
    <s v="Request - Assistance"/>
    <s v="Question"/>
    <m/>
  </r>
  <r>
    <m/>
    <x v="0"/>
    <s v="Work Order"/>
    <x v="1"/>
    <s v="WO0000000189610"/>
    <s v="WebI-Update Referring Provider Fields"/>
    <s v="Assigned"/>
    <x v="172"/>
    <d v="2018-02-27T12:35:00"/>
    <s v="bjc7m"/>
    <s v="Keith"/>
    <s v="Sohr"/>
    <s v="Business Intelligence"/>
    <s v="Request - Assistance"/>
    <m/>
    <m/>
  </r>
  <r>
    <n v="32"/>
    <x v="3"/>
    <s v="Work Order"/>
    <x v="1"/>
    <s v="WO0000000189701"/>
    <s v="EDIE Project - Patient Data to ConnectVirginia"/>
    <s v="Assigned"/>
    <x v="172"/>
    <d v="2018-02-28T07:54:00"/>
    <s v="tmb4f"/>
    <s v="Brian"/>
    <s v="Costello"/>
    <s v="Epic ASAP"/>
    <m/>
    <m/>
    <m/>
  </r>
  <r>
    <n v="4"/>
    <x v="4"/>
    <s v="Work Order"/>
    <x v="1"/>
    <s v="WO0000000189704"/>
    <s v="B - Referring provider/patient data request"/>
    <s v="Assigned"/>
    <x v="172"/>
    <d v="2018-02-26T17:13:00"/>
    <s v="bjc7m"/>
    <s v="Jeffrey"/>
    <s v="Trice"/>
    <s v="Epic Cadence"/>
    <m/>
    <m/>
    <m/>
  </r>
  <r>
    <n v="8"/>
    <x v="1"/>
    <s v="Incident"/>
    <x v="1"/>
    <s v="INC000000219924"/>
    <s v="Report on collected/missed funds"/>
    <s v="Pending"/>
    <x v="173"/>
    <d v="2018-02-27T12:43:00"/>
    <s v="bjc7m"/>
    <s v="Robin"/>
    <s v="Smoot"/>
    <s v="Epic Resolute Professional Billing"/>
    <s v="Failure - Software"/>
    <s v="Cash Drawer Issue"/>
    <m/>
  </r>
  <r>
    <m/>
    <x v="0"/>
    <s v="Work Order"/>
    <x v="2"/>
    <s v="WO0000000189619"/>
    <s v="Update Stored Procedure_x000a_[Rptg].[uspSrc_ADT_TxpTimeToPLF]"/>
    <s v="Closed"/>
    <x v="173"/>
    <d v="2018-02-26T13:02:00"/>
    <s v="jsc3h"/>
    <s v="Gnanasriya"/>
    <s v="Amarasinghe"/>
    <m/>
    <m/>
    <m/>
    <m/>
  </r>
  <r>
    <m/>
    <x v="0"/>
    <s v="Work Order"/>
    <x v="2"/>
    <s v="WO0000000189625"/>
    <s v="date stored procedure _x000a_[Rptg].[uspSrc_ADT_AuthCert_Surgery]"/>
    <s v="Closed"/>
    <x v="173"/>
    <d v="2018-02-26T15:09:00"/>
    <s v="jsc3h"/>
    <s v="Gnanasriya"/>
    <s v="Amarasinghe"/>
    <m/>
    <m/>
    <m/>
    <m/>
  </r>
  <r>
    <m/>
    <x v="0"/>
    <s v="Work Order"/>
    <x v="2"/>
    <s v="WO0000000189629"/>
    <s v="Premier update stored procedures and resubmit data from 10/1/2017 to 12/31/2017"/>
    <s v="In Progress"/>
    <x v="173"/>
    <d v="2018-02-27T12:55:00"/>
    <s v="WDR4F"/>
    <s v="Gnanasriya"/>
    <s v="Amarasinghe"/>
    <m/>
    <m/>
    <m/>
    <m/>
  </r>
  <r>
    <m/>
    <x v="0"/>
    <s v="Work Order"/>
    <x v="2"/>
    <s v="WO0000000189630"/>
    <s v="SSRS Deploy: Health South Lab Values"/>
    <s v="Completed"/>
    <x v="173"/>
    <d v="2018-02-26T16:33:00"/>
    <s v="BDD8T"/>
    <s v="David"/>
    <s v="Taylor"/>
    <m/>
    <m/>
    <m/>
    <m/>
  </r>
  <r>
    <m/>
    <x v="0"/>
    <s v="Work Order"/>
    <x v="2"/>
    <s v="WO0000000189730"/>
    <s v="update weblisting loc"/>
    <s v="Assigned"/>
    <x v="173"/>
    <d v="2018-02-26T10:57:00"/>
    <s v="NSC6X"/>
    <s v="Neena"/>
    <s v="Chacko"/>
    <m/>
    <m/>
    <m/>
    <m/>
  </r>
  <r>
    <m/>
    <x v="0"/>
    <s v="Work Order"/>
    <x v="1"/>
    <s v="WO0000000189622"/>
    <s v="Deploy SSRS Report_x000a_TxpNucCardio.rdl"/>
    <s v="Completed"/>
    <x v="173"/>
    <d v="2018-02-27T12:35:00"/>
    <s v="bjc7m"/>
    <s v="Gnanasriya"/>
    <s v="Amarasinghe"/>
    <m/>
    <m/>
    <m/>
    <m/>
  </r>
  <r>
    <n v="32"/>
    <x v="3"/>
    <s v="Work Order"/>
    <x v="1"/>
    <s v="WO0000000189723"/>
    <s v="Rpt Request:  Financial Assistance"/>
    <s v="Assigned"/>
    <x v="173"/>
    <d v="2018-02-26T08:12:00"/>
    <s v="syg2d"/>
    <s v="Bommae"/>
    <s v="Kim"/>
    <m/>
    <m/>
    <m/>
    <m/>
  </r>
  <r>
    <m/>
    <x v="0"/>
    <s v="Incident"/>
    <x v="0"/>
    <s v="INC000000220431"/>
    <s v="adhoc report request - patient visit data"/>
    <s v="Cancelled"/>
    <x v="174"/>
    <d v="2018-02-27T10:36:00"/>
    <m/>
    <s v="David"/>
    <s v="Zibble"/>
    <m/>
    <s v="Request - Software"/>
    <s v="Change Request"/>
    <m/>
  </r>
  <r>
    <m/>
    <x v="0"/>
    <s v="Work Order"/>
    <x v="2"/>
    <s v="WO0000000189639"/>
    <s v="KB 1749 - BeSafe TMI"/>
    <s v="Completed"/>
    <x v="174"/>
    <d v="2018-02-27T16:32:00"/>
    <s v="BDD8T"/>
    <s v="Marlene"/>
    <s v="Jones"/>
    <m/>
    <m/>
    <m/>
    <m/>
  </r>
  <r>
    <m/>
    <x v="0"/>
    <s v="Work Order"/>
    <x v="2"/>
    <s v="WO0000000189642"/>
    <s v="SSRS Deploy: Lab Blood Product Utilization"/>
    <s v="Completed"/>
    <x v="174"/>
    <d v="2018-02-27T12:35:00"/>
    <m/>
    <s v="David"/>
    <s v="Taylor"/>
    <m/>
    <m/>
    <m/>
    <m/>
  </r>
  <r>
    <m/>
    <x v="0"/>
    <s v="Work Order"/>
    <x v="1"/>
    <s v="WO0000000189807"/>
    <s v="WebI-Add Fee Schedule Information"/>
    <s v="Assigned"/>
    <x v="174"/>
    <d v="2018-02-27T17:22:00"/>
    <s v="bjc7m"/>
    <s v="Keith"/>
    <s v="Sohr"/>
    <s v="Business Intelligence"/>
    <s v="Request - Assistance"/>
    <m/>
    <m/>
  </r>
  <r>
    <m/>
    <x v="0"/>
    <s v="Work Order"/>
    <x v="1"/>
    <s v="WO0000000189901"/>
    <s v="Rpt :  Statement Count Summary"/>
    <s v="Completed"/>
    <x v="174"/>
    <d v="2018-02-28T07:18:00"/>
    <s v="syg2d"/>
    <s v="Nancy"/>
    <s v="Reed"/>
    <m/>
    <m/>
    <m/>
    <m/>
  </r>
  <r>
    <m/>
    <x v="0"/>
    <m/>
    <x v="3"/>
    <m/>
    <m/>
    <m/>
    <x v="175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2">
  <r>
    <x v="0"/>
    <x v="0"/>
    <n v="100"/>
    <n v="100"/>
    <m/>
    <x v="0"/>
    <x v="0"/>
  </r>
  <r>
    <x v="0"/>
    <x v="1"/>
    <n v="300"/>
    <n v="150"/>
    <m/>
    <x v="1"/>
    <x v="1"/>
  </r>
  <r>
    <x v="0"/>
    <x v="2"/>
    <m/>
    <n v="50"/>
    <m/>
    <x v="2"/>
    <x v="1"/>
  </r>
  <r>
    <x v="0"/>
    <x v="3"/>
    <m/>
    <n v="40"/>
    <n v="1"/>
    <x v="1"/>
    <x v="1"/>
  </r>
  <r>
    <x v="0"/>
    <x v="3"/>
    <m/>
    <n v="150"/>
    <m/>
    <x v="3"/>
    <x v="1"/>
  </r>
  <r>
    <x v="0"/>
    <x v="3"/>
    <m/>
    <n v="200"/>
    <n v="5"/>
    <x v="4"/>
    <x v="1"/>
  </r>
  <r>
    <x v="0"/>
    <x v="3"/>
    <m/>
    <n v="200"/>
    <n v="5"/>
    <x v="5"/>
    <x v="2"/>
  </r>
  <r>
    <x v="0"/>
    <x v="3"/>
    <m/>
    <n v="600"/>
    <m/>
    <x v="6"/>
    <x v="2"/>
  </r>
  <r>
    <x v="0"/>
    <x v="3"/>
    <m/>
    <n v="40"/>
    <n v="1"/>
    <x v="7"/>
    <x v="0"/>
  </r>
  <r>
    <x v="0"/>
    <x v="3"/>
    <m/>
    <n v="80"/>
    <n v="2"/>
    <x v="0"/>
    <x v="0"/>
  </r>
  <r>
    <x v="0"/>
    <x v="3"/>
    <m/>
    <n v="40"/>
    <n v="1"/>
    <x v="8"/>
    <x v="0"/>
  </r>
  <r>
    <x v="0"/>
    <x v="3"/>
    <m/>
    <n v="80"/>
    <n v="2"/>
    <x v="9"/>
    <x v="0"/>
  </r>
  <r>
    <x v="0"/>
    <x v="3"/>
    <m/>
    <n v="120"/>
    <n v="3"/>
    <x v="10"/>
    <x v="0"/>
  </r>
  <r>
    <x v="0"/>
    <x v="3"/>
    <m/>
    <n v="80"/>
    <n v="2"/>
    <x v="11"/>
    <x v="0"/>
  </r>
  <r>
    <x v="0"/>
    <x v="3"/>
    <m/>
    <n v="160"/>
    <n v="4"/>
    <x v="12"/>
    <x v="3"/>
  </r>
  <r>
    <x v="0"/>
    <x v="3"/>
    <m/>
    <n v="160"/>
    <n v="4"/>
    <x v="13"/>
    <x v="3"/>
  </r>
  <r>
    <x v="0"/>
    <x v="3"/>
    <m/>
    <n v="200"/>
    <n v="5"/>
    <x v="14"/>
    <x v="3"/>
  </r>
  <r>
    <x v="0"/>
    <x v="3"/>
    <m/>
    <n v="240"/>
    <n v="6"/>
    <x v="15"/>
    <x v="3"/>
  </r>
  <r>
    <x v="0"/>
    <x v="3"/>
    <m/>
    <n v="160"/>
    <n v="4"/>
    <x v="16"/>
    <x v="3"/>
  </r>
  <r>
    <x v="0"/>
    <x v="3"/>
    <m/>
    <n v="200"/>
    <n v="5"/>
    <x v="17"/>
    <x v="3"/>
  </r>
  <r>
    <x v="0"/>
    <x v="4"/>
    <n v="260.65573770491807"/>
    <n v="268.47540983606564"/>
    <n v="3"/>
    <x v="1"/>
    <x v="1"/>
  </r>
  <r>
    <x v="0"/>
    <x v="4"/>
    <n v="86.885245901639351"/>
    <n v="89.491803278688536"/>
    <n v="1"/>
    <x v="18"/>
    <x v="1"/>
  </r>
  <r>
    <x v="0"/>
    <x v="4"/>
    <n v="250"/>
    <n v="257.5"/>
    <m/>
    <x v="3"/>
    <x v="1"/>
  </r>
  <r>
    <x v="0"/>
    <x v="4"/>
    <n v="695.08196721311481"/>
    <n v="715.93442622950829"/>
    <n v="8"/>
    <x v="4"/>
    <x v="1"/>
  </r>
  <r>
    <x v="0"/>
    <x v="4"/>
    <n v="260.65573770491807"/>
    <n v="268.47540983606564"/>
    <n v="3"/>
    <x v="5"/>
    <x v="2"/>
  </r>
  <r>
    <x v="0"/>
    <x v="4"/>
    <n v="300"/>
    <n v="309"/>
    <m/>
    <x v="6"/>
    <x v="2"/>
  </r>
  <r>
    <x v="0"/>
    <x v="4"/>
    <n v="86.885245901639351"/>
    <n v="89.491803278688536"/>
    <n v="1"/>
    <x v="19"/>
    <x v="0"/>
  </r>
  <r>
    <x v="0"/>
    <x v="4"/>
    <n v="173.7704918032787"/>
    <n v="178.98360655737707"/>
    <n v="2"/>
    <x v="7"/>
    <x v="0"/>
  </r>
  <r>
    <x v="0"/>
    <x v="4"/>
    <n v="86.885245901639351"/>
    <n v="89.491803278688536"/>
    <n v="1"/>
    <x v="0"/>
    <x v="0"/>
  </r>
  <r>
    <x v="0"/>
    <x v="4"/>
    <n v="260.65573770491807"/>
    <n v="268.47540983606564"/>
    <n v="3"/>
    <x v="8"/>
    <x v="0"/>
  </r>
  <r>
    <x v="0"/>
    <x v="4"/>
    <n v="86.885245901639351"/>
    <n v="89.491803278688536"/>
    <n v="1"/>
    <x v="20"/>
    <x v="0"/>
  </r>
  <r>
    <x v="0"/>
    <x v="4"/>
    <n v="347.5409836065574"/>
    <n v="357.96721311475414"/>
    <n v="4"/>
    <x v="9"/>
    <x v="0"/>
  </r>
  <r>
    <x v="0"/>
    <x v="4"/>
    <n v="173.7704918032787"/>
    <n v="178.98360655737707"/>
    <n v="2"/>
    <x v="10"/>
    <x v="0"/>
  </r>
  <r>
    <x v="0"/>
    <x v="4"/>
    <n v="173.7704918032787"/>
    <n v="178.98360655737707"/>
    <n v="2"/>
    <x v="11"/>
    <x v="0"/>
  </r>
  <r>
    <x v="0"/>
    <x v="4"/>
    <n v="347.5409836065574"/>
    <n v="357.96721311475414"/>
    <n v="4"/>
    <x v="12"/>
    <x v="3"/>
  </r>
  <r>
    <x v="0"/>
    <x v="4"/>
    <n v="347.5409836065574"/>
    <n v="357.96721311475414"/>
    <n v="4"/>
    <x v="13"/>
    <x v="3"/>
  </r>
  <r>
    <x v="0"/>
    <x v="4"/>
    <n v="86.885245901639351"/>
    <n v="89.491803278688536"/>
    <n v="1"/>
    <x v="21"/>
    <x v="3"/>
  </r>
  <r>
    <x v="0"/>
    <x v="4"/>
    <n v="86.885245901639351"/>
    <n v="89.491803278688536"/>
    <n v="1"/>
    <x v="22"/>
    <x v="3"/>
  </r>
  <r>
    <x v="0"/>
    <x v="4"/>
    <n v="86.885245901639351"/>
    <n v="89.491803278688536"/>
    <n v="1"/>
    <x v="23"/>
    <x v="3"/>
  </r>
  <r>
    <x v="0"/>
    <x v="4"/>
    <n v="434.42622950819674"/>
    <n v="447.45901639344265"/>
    <n v="5"/>
    <x v="14"/>
    <x v="3"/>
  </r>
  <r>
    <x v="0"/>
    <x v="4"/>
    <n v="86.885245901639351"/>
    <n v="89.491803278688536"/>
    <n v="1"/>
    <x v="24"/>
    <x v="3"/>
  </r>
  <r>
    <x v="0"/>
    <x v="4"/>
    <n v="521.31147540983613"/>
    <n v="536.95081967213127"/>
    <n v="6"/>
    <x v="15"/>
    <x v="3"/>
  </r>
  <r>
    <x v="0"/>
    <x v="4"/>
    <n v="260.65573770491807"/>
    <n v="268.47540983606564"/>
    <n v="3"/>
    <x v="16"/>
    <x v="3"/>
  </r>
  <r>
    <x v="0"/>
    <x v="4"/>
    <n v="86.885245901639351"/>
    <n v="89.491803278688536"/>
    <n v="1"/>
    <x v="25"/>
    <x v="3"/>
  </r>
  <r>
    <x v="0"/>
    <x v="4"/>
    <n v="260.65573770491807"/>
    <n v="268.47540983606564"/>
    <n v="3"/>
    <x v="17"/>
    <x v="3"/>
  </r>
  <r>
    <x v="0"/>
    <x v="5"/>
    <n v="1450"/>
    <n v="1450"/>
    <m/>
    <x v="2"/>
    <x v="1"/>
  </r>
  <r>
    <x v="0"/>
    <x v="6"/>
    <n v="152.86885245901641"/>
    <n v="305.73770491803282"/>
    <n v="10"/>
    <x v="4"/>
    <x v="1"/>
  </r>
  <r>
    <x v="0"/>
    <x v="6"/>
    <n v="61.147540983606561"/>
    <n v="122.29508196721312"/>
    <n v="4"/>
    <x v="6"/>
    <x v="2"/>
  </r>
  <r>
    <x v="0"/>
    <x v="6"/>
    <n v="15.28688524590164"/>
    <n v="30.57377049180328"/>
    <n v="1"/>
    <x v="19"/>
    <x v="0"/>
  </r>
  <r>
    <x v="0"/>
    <x v="6"/>
    <n v="15.28688524590164"/>
    <n v="30.57377049180328"/>
    <n v="1"/>
    <x v="7"/>
    <x v="0"/>
  </r>
  <r>
    <x v="0"/>
    <x v="6"/>
    <n v="91.721311475409834"/>
    <n v="183.44262295081967"/>
    <n v="6"/>
    <x v="0"/>
    <x v="0"/>
  </r>
  <r>
    <x v="0"/>
    <x v="6"/>
    <n v="30.57377049180328"/>
    <n v="61.147540983606561"/>
    <n v="2"/>
    <x v="8"/>
    <x v="0"/>
  </r>
  <r>
    <x v="0"/>
    <x v="6"/>
    <n v="15.28688524590164"/>
    <n v="30.57377049180328"/>
    <n v="1"/>
    <x v="20"/>
    <x v="0"/>
  </r>
  <r>
    <x v="0"/>
    <x v="6"/>
    <n v="61.147540983606561"/>
    <n v="122.29508196721312"/>
    <n v="4"/>
    <x v="9"/>
    <x v="0"/>
  </r>
  <r>
    <x v="0"/>
    <x v="6"/>
    <n v="30.57377049180328"/>
    <n v="61.147540983606561"/>
    <n v="2"/>
    <x v="10"/>
    <x v="0"/>
  </r>
  <r>
    <x v="0"/>
    <x v="6"/>
    <n v="15.28688524590164"/>
    <n v="30.57377049180328"/>
    <n v="1"/>
    <x v="11"/>
    <x v="0"/>
  </r>
  <r>
    <x v="0"/>
    <x v="6"/>
    <n v="61.147540983606561"/>
    <n v="122.29508196721312"/>
    <n v="4"/>
    <x v="12"/>
    <x v="3"/>
  </r>
  <r>
    <x v="0"/>
    <x v="6"/>
    <n v="61.147540983606561"/>
    <n v="122.29508196721312"/>
    <n v="4"/>
    <x v="13"/>
    <x v="3"/>
  </r>
  <r>
    <x v="0"/>
    <x v="6"/>
    <n v="15.28688524590164"/>
    <n v="30.57377049180328"/>
    <n v="1"/>
    <x v="21"/>
    <x v="3"/>
  </r>
  <r>
    <x v="0"/>
    <x v="6"/>
    <n v="15.28688524590164"/>
    <n v="30.57377049180328"/>
    <n v="1"/>
    <x v="22"/>
    <x v="3"/>
  </r>
  <r>
    <x v="0"/>
    <x v="6"/>
    <n v="15.28688524590164"/>
    <n v="30.57377049180328"/>
    <n v="1"/>
    <x v="23"/>
    <x v="3"/>
  </r>
  <r>
    <x v="0"/>
    <x v="6"/>
    <n v="61.147540983606561"/>
    <n v="122.29508196721312"/>
    <n v="4"/>
    <x v="14"/>
    <x v="3"/>
  </r>
  <r>
    <x v="0"/>
    <x v="6"/>
    <n v="30.57377049180328"/>
    <n v="61.147540983606561"/>
    <n v="2"/>
    <x v="24"/>
    <x v="3"/>
  </r>
  <r>
    <x v="0"/>
    <x v="6"/>
    <n v="91.721311475409834"/>
    <n v="183.44262295081967"/>
    <n v="6"/>
    <x v="15"/>
    <x v="3"/>
  </r>
  <r>
    <x v="0"/>
    <x v="6"/>
    <n v="45.860655737704917"/>
    <n v="91.721311475409834"/>
    <n v="3"/>
    <x v="16"/>
    <x v="3"/>
  </r>
  <r>
    <x v="0"/>
    <x v="6"/>
    <n v="15.28688524590164"/>
    <n v="30.57377049180328"/>
    <n v="1"/>
    <x v="25"/>
    <x v="3"/>
  </r>
  <r>
    <x v="0"/>
    <x v="6"/>
    <n v="30.57377049180328"/>
    <n v="61.147540983606561"/>
    <n v="2"/>
    <x v="17"/>
    <x v="3"/>
  </r>
  <r>
    <x v="1"/>
    <x v="7"/>
    <n v="150"/>
    <n v="25.6"/>
    <n v="2"/>
    <x v="1"/>
    <x v="1"/>
  </r>
  <r>
    <x v="1"/>
    <x v="7"/>
    <n v="1560"/>
    <n v="89.600000000000009"/>
    <n v="7"/>
    <x v="3"/>
    <x v="1"/>
  </r>
  <r>
    <x v="1"/>
    <x v="7"/>
    <n v="1664"/>
    <n v="89.600000000000009"/>
    <n v="7"/>
    <x v="4"/>
    <x v="1"/>
  </r>
  <r>
    <x v="1"/>
    <x v="7"/>
    <n v="208"/>
    <n v="89.600000000000009"/>
    <n v="7"/>
    <x v="6"/>
    <x v="2"/>
  </r>
  <r>
    <x v="1"/>
    <x v="7"/>
    <n v="104"/>
    <n v="25.6"/>
    <n v="2"/>
    <x v="0"/>
    <x v="0"/>
  </r>
  <r>
    <x v="1"/>
    <x v="8"/>
    <m/>
    <n v="400"/>
    <m/>
    <x v="1"/>
    <x v="1"/>
  </r>
  <r>
    <x v="1"/>
    <x v="9"/>
    <m/>
    <n v="400"/>
    <m/>
    <x v="1"/>
    <x v="1"/>
  </r>
  <r>
    <x v="1"/>
    <x v="10"/>
    <m/>
    <n v="80"/>
    <m/>
    <x v="1"/>
    <x v="1"/>
  </r>
  <r>
    <x v="1"/>
    <x v="11"/>
    <m/>
    <n v="520"/>
    <m/>
    <x v="1"/>
    <x v="1"/>
  </r>
  <r>
    <x v="1"/>
    <x v="12"/>
    <n v="40.322580645161288"/>
    <n v="60.483870967741936"/>
    <n v="0.5"/>
    <x v="1"/>
    <x v="1"/>
  </r>
  <r>
    <x v="1"/>
    <x v="12"/>
    <n v="80.645161290322577"/>
    <n v="120.96774193548387"/>
    <n v="1"/>
    <x v="2"/>
    <x v="1"/>
  </r>
  <r>
    <x v="1"/>
    <x v="12"/>
    <n v="161.29032258064515"/>
    <n v="241.93548387096774"/>
    <n v="2"/>
    <x v="26"/>
    <x v="1"/>
  </r>
  <r>
    <x v="1"/>
    <x v="12"/>
    <n v="40.322580645161288"/>
    <n v="60.483870967741936"/>
    <n v="0.5"/>
    <x v="18"/>
    <x v="1"/>
  </r>
  <r>
    <x v="1"/>
    <x v="12"/>
    <n v="806.45161290322574"/>
    <n v="1209.6774193548388"/>
    <n v="10"/>
    <x v="3"/>
    <x v="1"/>
  </r>
  <r>
    <x v="1"/>
    <x v="12"/>
    <n v="40.322580645161288"/>
    <n v="60.483870967741936"/>
    <n v="0.5"/>
    <x v="27"/>
    <x v="1"/>
  </r>
  <r>
    <x v="1"/>
    <x v="12"/>
    <n v="40.322580645161288"/>
    <n v="60.483870967741936"/>
    <n v="0.5"/>
    <x v="4"/>
    <x v="1"/>
  </r>
  <r>
    <x v="1"/>
    <x v="12"/>
    <n v="40.322580645161288"/>
    <n v="60.483870967741936"/>
    <n v="0.5"/>
    <x v="0"/>
    <x v="0"/>
  </r>
  <r>
    <x v="1"/>
    <x v="13"/>
    <m/>
    <n v="600"/>
    <m/>
    <x v="4"/>
    <x v="1"/>
  </r>
  <r>
    <x v="1"/>
    <x v="14"/>
    <n v="2500"/>
    <n v="2500"/>
    <m/>
    <x v="28"/>
    <x v="3"/>
  </r>
  <r>
    <x v="1"/>
    <x v="15"/>
    <n v="208"/>
    <n v="400"/>
    <m/>
    <x v="4"/>
    <x v="1"/>
  </r>
  <r>
    <x v="1"/>
    <x v="16"/>
    <m/>
    <n v="400"/>
    <m/>
    <x v="4"/>
    <x v="1"/>
  </r>
  <r>
    <x v="1"/>
    <x v="17"/>
    <n v="160"/>
    <n v="2000"/>
    <m/>
    <x v="2"/>
    <x v="1"/>
  </r>
  <r>
    <x v="1"/>
    <x v="18"/>
    <n v="0.59701492537313428"/>
    <n v="11.194029850746269"/>
    <n v="0.5"/>
    <x v="1"/>
    <x v="1"/>
  </r>
  <r>
    <x v="1"/>
    <x v="18"/>
    <n v="11.940298507462686"/>
    <n v="223.88059701492537"/>
    <n v="10"/>
    <x v="4"/>
    <x v="1"/>
  </r>
  <r>
    <x v="1"/>
    <x v="18"/>
    <n v="5.9701492537313428"/>
    <n v="111.94029850746269"/>
    <n v="5"/>
    <x v="5"/>
    <x v="2"/>
  </r>
  <r>
    <x v="1"/>
    <x v="18"/>
    <n v="11.940298507462686"/>
    <n v="223.88059701492537"/>
    <n v="10"/>
    <x v="6"/>
    <x v="2"/>
  </r>
  <r>
    <x v="1"/>
    <x v="18"/>
    <n v="0.59701492537313428"/>
    <n v="11.194029850746269"/>
    <n v="0.5"/>
    <x v="0"/>
    <x v="0"/>
  </r>
  <r>
    <x v="1"/>
    <x v="18"/>
    <n v="0.59701492537313428"/>
    <n v="11.194029850746269"/>
    <n v="0.5"/>
    <x v="8"/>
    <x v="0"/>
  </r>
  <r>
    <x v="1"/>
    <x v="18"/>
    <n v="0.59701492537313428"/>
    <n v="11.194029850746269"/>
    <n v="0.5"/>
    <x v="20"/>
    <x v="0"/>
  </r>
  <r>
    <x v="1"/>
    <x v="18"/>
    <n v="0.59701492537313428"/>
    <n v="11.194029850746269"/>
    <n v="0.5"/>
    <x v="9"/>
    <x v="0"/>
  </r>
  <r>
    <x v="1"/>
    <x v="18"/>
    <n v="0"/>
    <n v="0"/>
    <m/>
    <x v="10"/>
    <x v="0"/>
  </r>
  <r>
    <x v="1"/>
    <x v="18"/>
    <n v="0.59701492537313428"/>
    <n v="11.194029850746269"/>
    <n v="0.5"/>
    <x v="11"/>
    <x v="0"/>
  </r>
  <r>
    <x v="1"/>
    <x v="18"/>
    <n v="0.59701492537313428"/>
    <n v="11.194029850746269"/>
    <n v="0.5"/>
    <x v="12"/>
    <x v="3"/>
  </r>
  <r>
    <x v="1"/>
    <x v="18"/>
    <n v="0.59701492537313428"/>
    <n v="11.194029850746269"/>
    <n v="0.5"/>
    <x v="13"/>
    <x v="3"/>
  </r>
  <r>
    <x v="1"/>
    <x v="18"/>
    <n v="0.59701492537313428"/>
    <n v="11.194029850746269"/>
    <n v="0.5"/>
    <x v="21"/>
    <x v="3"/>
  </r>
  <r>
    <x v="1"/>
    <x v="18"/>
    <n v="0.59701492537313428"/>
    <n v="11.194029850746269"/>
    <n v="0.5"/>
    <x v="22"/>
    <x v="3"/>
  </r>
  <r>
    <x v="1"/>
    <x v="18"/>
    <n v="0.59701492537313428"/>
    <n v="11.194029850746269"/>
    <n v="0.5"/>
    <x v="23"/>
    <x v="3"/>
  </r>
  <r>
    <x v="1"/>
    <x v="18"/>
    <n v="0.59701492537313428"/>
    <n v="11.194029850746269"/>
    <n v="0.5"/>
    <x v="14"/>
    <x v="3"/>
  </r>
  <r>
    <x v="1"/>
    <x v="18"/>
    <n v="0.59701492537313428"/>
    <n v="11.194029850746269"/>
    <n v="0.5"/>
    <x v="24"/>
    <x v="3"/>
  </r>
  <r>
    <x v="1"/>
    <x v="18"/>
    <n v="0.59701492537313428"/>
    <n v="11.194029850746269"/>
    <n v="0.5"/>
    <x v="15"/>
    <x v="3"/>
  </r>
  <r>
    <x v="1"/>
    <x v="18"/>
    <n v="0.59701492537313428"/>
    <n v="11.194029850746269"/>
    <n v="0.5"/>
    <x v="16"/>
    <x v="3"/>
  </r>
  <r>
    <x v="1"/>
    <x v="18"/>
    <n v="0.59701492537313428"/>
    <n v="11.194029850746269"/>
    <n v="0.5"/>
    <x v="25"/>
    <x v="3"/>
  </r>
  <r>
    <x v="1"/>
    <x v="18"/>
    <n v="0.59701492537313428"/>
    <n v="11.194029850746269"/>
    <n v="0.5"/>
    <x v="17"/>
    <x v="3"/>
  </r>
  <r>
    <x v="1"/>
    <x v="19"/>
    <m/>
    <n v="0"/>
    <m/>
    <x v="26"/>
    <x v="1"/>
  </r>
  <r>
    <x v="1"/>
    <x v="20"/>
    <m/>
    <n v="2000"/>
    <m/>
    <x v="2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72:E129" firstHeaderRow="0" firstDataRow="1" firstDataCol="3"/>
  <pivotFields count="7">
    <pivotField axis="axisRow" compact="0" outline="0" showAll="0">
      <items count="4">
        <item x="0"/>
        <item m="1" x="2"/>
        <item x="1"/>
        <item t="default"/>
      </items>
    </pivotField>
    <pivotField compact="0" outline="0" showAll="0"/>
    <pivotField dataField="1" compact="0" outline="0" showAll="0"/>
    <pivotField dataField="1" compact="0" numFmtId="164" outline="0" showAll="0"/>
    <pivotField compact="0" outline="0" showAll="0"/>
    <pivotField axis="axisRow" compact="0" outline="0" showAll="0">
      <items count="32">
        <item x="28"/>
        <item x="1"/>
        <item x="29"/>
        <item x="12"/>
        <item x="19"/>
        <item x="2"/>
        <item x="13"/>
        <item x="26"/>
        <item x="18"/>
        <item x="21"/>
        <item x="22"/>
        <item x="23"/>
        <item x="14"/>
        <item x="24"/>
        <item x="7"/>
        <item x="3"/>
        <item x="0"/>
        <item x="8"/>
        <item m="1" x="30"/>
        <item x="20"/>
        <item x="9"/>
        <item x="15"/>
        <item x="27"/>
        <item x="10"/>
        <item x="4"/>
        <item x="5"/>
        <item x="16"/>
        <item x="11"/>
        <item x="25"/>
        <item x="6"/>
        <item x="17"/>
        <item t="default"/>
      </items>
    </pivotField>
    <pivotField axis="axisRow" compact="0" outline="0" showAll="0" defaultSubtotal="0">
      <items count="5">
        <item x="1"/>
        <item x="2"/>
        <item x="0"/>
        <item x="3"/>
        <item m="1" x="4"/>
      </items>
    </pivotField>
  </pivotFields>
  <rowFields count="3">
    <field x="0"/>
    <field x="6"/>
    <field x="5"/>
  </rowFields>
  <rowItems count="57">
    <i>
      <x/>
      <x/>
      <x v="1"/>
    </i>
    <i r="2">
      <x v="5"/>
    </i>
    <i r="2">
      <x v="8"/>
    </i>
    <i r="2">
      <x v="15"/>
    </i>
    <i r="2">
      <x v="24"/>
    </i>
    <i r="1">
      <x v="1"/>
      <x v="25"/>
    </i>
    <i r="2">
      <x v="29"/>
    </i>
    <i r="1">
      <x v="2"/>
      <x v="4"/>
    </i>
    <i r="2">
      <x v="14"/>
    </i>
    <i r="2">
      <x v="16"/>
    </i>
    <i r="2">
      <x v="17"/>
    </i>
    <i r="2">
      <x v="19"/>
    </i>
    <i r="2">
      <x v="20"/>
    </i>
    <i r="2">
      <x v="23"/>
    </i>
    <i r="2">
      <x v="27"/>
    </i>
    <i r="1">
      <x v="3"/>
      <x v="3"/>
    </i>
    <i r="2">
      <x v="6"/>
    </i>
    <i r="2">
      <x v="9"/>
    </i>
    <i r="2">
      <x v="10"/>
    </i>
    <i r="2">
      <x v="11"/>
    </i>
    <i r="2">
      <x v="12"/>
    </i>
    <i r="2">
      <x v="13"/>
    </i>
    <i r="2">
      <x v="21"/>
    </i>
    <i r="2">
      <x v="26"/>
    </i>
    <i r="2">
      <x v="28"/>
    </i>
    <i r="2">
      <x v="30"/>
    </i>
    <i t="default">
      <x/>
    </i>
    <i>
      <x v="2"/>
      <x/>
      <x v="1"/>
    </i>
    <i r="2">
      <x v="5"/>
    </i>
    <i r="2">
      <x v="7"/>
    </i>
    <i r="2">
      <x v="8"/>
    </i>
    <i r="2">
      <x v="15"/>
    </i>
    <i r="2">
      <x v="22"/>
    </i>
    <i r="2">
      <x v="24"/>
    </i>
    <i r="1">
      <x v="1"/>
      <x v="2"/>
    </i>
    <i r="2">
      <x v="25"/>
    </i>
    <i r="2">
      <x v="29"/>
    </i>
    <i r="1">
      <x v="2"/>
      <x v="16"/>
    </i>
    <i r="2">
      <x v="17"/>
    </i>
    <i r="2">
      <x v="19"/>
    </i>
    <i r="2">
      <x v="20"/>
    </i>
    <i r="2">
      <x v="23"/>
    </i>
    <i r="2">
      <x v="27"/>
    </i>
    <i r="1">
      <x v="3"/>
      <x/>
    </i>
    <i r="2">
      <x v="3"/>
    </i>
    <i r="2">
      <x v="6"/>
    </i>
    <i r="2">
      <x v="9"/>
    </i>
    <i r="2">
      <x v="10"/>
    </i>
    <i r="2">
      <x v="11"/>
    </i>
    <i r="2">
      <x v="12"/>
    </i>
    <i r="2">
      <x v="13"/>
    </i>
    <i r="2">
      <x v="21"/>
    </i>
    <i r="2">
      <x v="26"/>
    </i>
    <i r="2">
      <x v="28"/>
    </i>
    <i r="2">
      <x v="30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  FY 2018" fld="2" baseField="0" baseItem="0"/>
    <dataField name="Sum of Hours  FY 2019" fld="3" baseField="0" baseItem="0"/>
  </dataFields>
  <formats count="3">
    <format dxfId="61">
      <pivotArea outline="0" collapsedLevelsAreSubtotals="1" fieldPosition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">
      <pivotArea dataOnly="0" outline="0" fieldPosition="0">
        <references count="1">
          <reference field="0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7:D31" firstHeaderRow="0" firstDataRow="1" firstDataCol="2"/>
  <pivotFields count="7">
    <pivotField axis="axisRow" compact="0" outline="0" showAll="0">
      <items count="4">
        <item x="0"/>
        <item m="1" x="2"/>
        <item x="1"/>
        <item t="default"/>
      </items>
    </pivotField>
    <pivotField axis="axisRow" compact="0" outline="0" showAll="0" sortType="descending">
      <items count="29">
        <item m="1" x="23"/>
        <item m="1" x="22"/>
        <item x="3"/>
        <item x="16"/>
        <item x="20"/>
        <item x="12"/>
        <item x="6"/>
        <item x="17"/>
        <item x="7"/>
        <item x="1"/>
        <item x="0"/>
        <item x="19"/>
        <item m="1" x="25"/>
        <item x="5"/>
        <item x="13"/>
        <item m="1" x="27"/>
        <item x="2"/>
        <item x="18"/>
        <item x="8"/>
        <item x="14"/>
        <item x="4"/>
        <item m="1" x="24"/>
        <item m="1" x="26"/>
        <item x="9"/>
        <item m="1" x="21"/>
        <item x="11"/>
        <item x="15"/>
        <item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/>
    <pivotField dataField="1" compact="0" numFmtId="164" outline="0" showAll="0"/>
    <pivotField compact="0" outline="0" showAll="0"/>
    <pivotField compact="0" outline="0" showAll="0"/>
    <pivotField compact="0" outline="0" showAll="0" defaultSubtotal="0"/>
  </pivotFields>
  <rowFields count="2">
    <field x="0"/>
    <field x="1"/>
  </rowFields>
  <rowItems count="24">
    <i>
      <x/>
      <x v="20"/>
    </i>
    <i r="1">
      <x v="2"/>
    </i>
    <i r="1">
      <x v="6"/>
    </i>
    <i r="1">
      <x v="13"/>
    </i>
    <i r="1">
      <x v="9"/>
    </i>
    <i r="1">
      <x v="10"/>
    </i>
    <i r="1">
      <x v="16"/>
    </i>
    <i t="default">
      <x/>
    </i>
    <i>
      <x v="2"/>
      <x v="19"/>
    </i>
    <i r="1">
      <x v="7"/>
    </i>
    <i r="1">
      <x v="4"/>
    </i>
    <i r="1">
      <x v="5"/>
    </i>
    <i r="1">
      <x v="17"/>
    </i>
    <i r="1">
      <x v="14"/>
    </i>
    <i r="1">
      <x v="25"/>
    </i>
    <i r="1">
      <x v="23"/>
    </i>
    <i r="1">
      <x v="26"/>
    </i>
    <i r="1">
      <x v="18"/>
    </i>
    <i r="1">
      <x v="3"/>
    </i>
    <i r="1">
      <x v="8"/>
    </i>
    <i r="1">
      <x v="27"/>
    </i>
    <i r="1">
      <x v="11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  FY 2018" fld="2" baseField="0" baseItem="0"/>
    <dataField name="Sum of Hours  FY 2019" fld="3" baseField="0" baseItem="0"/>
  </dataFields>
  <formats count="3">
    <format dxfId="32">
      <pivotArea outline="0" collapsedLevelsAreSubtotals="1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">
      <pivotArea dataOnly="0" outline="0" fieldPosition="0">
        <references count="1">
          <reference field="0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6:D67" firstHeaderRow="0" firstDataRow="1" firstDataCol="2"/>
  <pivotFields count="7">
    <pivotField compact="0" outline="0" showAll="0"/>
    <pivotField compact="0" outline="0" showAll="0"/>
    <pivotField dataField="1" compact="0" outline="0" showAll="0"/>
    <pivotField dataField="1" compact="0" numFmtId="164" outline="0" showAll="0"/>
    <pivotField compact="0" outline="0" showAll="0"/>
    <pivotField axis="axisRow" compact="0" outline="0" showAll="0">
      <items count="32">
        <item x="28"/>
        <item x="1"/>
        <item x="29"/>
        <item x="12"/>
        <item x="19"/>
        <item x="2"/>
        <item x="13"/>
        <item x="26"/>
        <item x="18"/>
        <item x="21"/>
        <item x="22"/>
        <item x="23"/>
        <item x="14"/>
        <item x="24"/>
        <item x="7"/>
        <item x="3"/>
        <item x="0"/>
        <item x="8"/>
        <item m="1" x="30"/>
        <item x="20"/>
        <item x="9"/>
        <item x="15"/>
        <item x="27"/>
        <item x="10"/>
        <item x="4"/>
        <item x="5"/>
        <item x="16"/>
        <item x="11"/>
        <item x="25"/>
        <item x="6"/>
        <item x="17"/>
        <item t="default"/>
      </items>
    </pivotField>
    <pivotField axis="axisRow" compact="0" outline="0" showAll="0" defaultSubtotal="0">
      <items count="5">
        <item x="1"/>
        <item x="2"/>
        <item x="0"/>
        <item x="3"/>
        <item m="1" x="4"/>
      </items>
    </pivotField>
  </pivotFields>
  <rowFields count="2">
    <field x="6"/>
    <field x="5"/>
  </rowFields>
  <rowItems count="31">
    <i>
      <x/>
      <x v="1"/>
    </i>
    <i r="1">
      <x v="5"/>
    </i>
    <i r="1">
      <x v="7"/>
    </i>
    <i r="1">
      <x v="8"/>
    </i>
    <i r="1">
      <x v="15"/>
    </i>
    <i r="1">
      <x v="22"/>
    </i>
    <i r="1">
      <x v="24"/>
    </i>
    <i>
      <x v="1"/>
      <x v="2"/>
    </i>
    <i r="1">
      <x v="25"/>
    </i>
    <i r="1">
      <x v="29"/>
    </i>
    <i>
      <x v="2"/>
      <x v="4"/>
    </i>
    <i r="1">
      <x v="14"/>
    </i>
    <i r="1">
      <x v="16"/>
    </i>
    <i r="1">
      <x v="17"/>
    </i>
    <i r="1">
      <x v="19"/>
    </i>
    <i r="1">
      <x v="20"/>
    </i>
    <i r="1">
      <x v="23"/>
    </i>
    <i r="1">
      <x v="27"/>
    </i>
    <i>
      <x v="3"/>
      <x/>
    </i>
    <i r="1">
      <x v="3"/>
    </i>
    <i r="1">
      <x v="6"/>
    </i>
    <i r="1">
      <x v="9"/>
    </i>
    <i r="1">
      <x v="10"/>
    </i>
    <i r="1">
      <x v="11"/>
    </i>
    <i r="1">
      <x v="12"/>
    </i>
    <i r="1">
      <x v="13"/>
    </i>
    <i r="1">
      <x v="21"/>
    </i>
    <i r="1">
      <x v="26"/>
    </i>
    <i r="1">
      <x v="28"/>
    </i>
    <i r="1"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  FY 2018" fld="2" baseField="0" baseItem="0"/>
    <dataField name="Sum of Hours  FY 2019" fld="3" baseField="0" baseItem="0"/>
  </dataFields>
  <formats count="2">
    <format dxfId="59">
      <pivotArea outline="0" collapsedLevelsAreSubtotals="1" fieldPosition="0"/>
    </format>
    <format dxfId="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4" rowHeaderCaption="Complexity">
  <location ref="A3:C9" firstHeaderRow="0" firstDataRow="1" firstDataCol="1" rowPageCount="1" colPageCount="1"/>
  <pivotFields count="16">
    <pivotField dataField="1" showAll="0"/>
    <pivotField axis="axisRow" showAll="0">
      <items count="7">
        <item x="5"/>
        <item x="4"/>
        <item x="1"/>
        <item x="3"/>
        <item x="2"/>
        <item h="1" x="0"/>
        <item t="default"/>
      </items>
    </pivotField>
    <pivotField showAll="0"/>
    <pivotField axis="axisPage" showAll="0">
      <items count="5">
        <item x="0"/>
        <item x="2"/>
        <item x="1"/>
        <item x="3"/>
        <item t="default"/>
      </items>
    </pivotField>
    <pivotField dataField="1" showAll="0"/>
    <pivotField showAll="0"/>
    <pivotField showAll="0"/>
    <pivotField numFmtId="14" showAll="0"/>
    <pivotField numFmtId="22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urrent Backlog of Tickets" fld="4" subtotal="count" baseField="0" baseItem="0"/>
    <dataField name="Expected # Hours to Resolve (Cumulative)" fld="0" showDataAs="runTotal" baseField="1" baseItem="1" numFmtId="164"/>
  </dataFields>
  <formats count="2">
    <format dxfId="65">
      <pivotArea outline="0" collapsedLevelsAreSubtotals="1" fieldPosition="0"/>
    </format>
    <format dxfId="64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4" rowHeaderCaption="Month">
  <location ref="A3:B9" firstHeaderRow="1" firstDataRow="1" firstDataCol="1" rowPageCount="1" colPageCount="1"/>
  <pivotFields count="16">
    <pivotField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dataField="1" showAll="0"/>
    <pivotField showAll="0"/>
    <pivotField showAll="0"/>
    <pivotField axis="axisRow" numFmtId="14" showAll="0">
      <items count="15">
        <item x="0"/>
        <item x="3"/>
        <item x="4"/>
        <item x="5"/>
        <item x="6"/>
        <item h="1" x="7"/>
        <item h="1" x="8"/>
        <item h="1" x="9"/>
        <item x="10"/>
        <item x="11"/>
        <item x="12"/>
        <item x="1"/>
        <item x="2"/>
        <item x="13"/>
        <item t="default"/>
      </items>
    </pivotField>
    <pivotField numFmtId="22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item="2" hier="-1"/>
  </pageFields>
  <dataFields count="1">
    <dataField name="New Tickets Submitted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32"/>
  <sheetViews>
    <sheetView tabSelected="1" zoomScale="80" zoomScaleNormal="80" workbookViewId="0"/>
  </sheetViews>
  <sheetFormatPr defaultColWidth="46.6640625" defaultRowHeight="14.4" x14ac:dyDescent="0.3"/>
  <cols>
    <col min="1" max="1" width="52.109375" bestFit="1" customWidth="1"/>
    <col min="2" max="2" width="89.6640625" bestFit="1" customWidth="1"/>
    <col min="3" max="5" width="35.6640625" customWidth="1"/>
  </cols>
  <sheetData>
    <row r="1" spans="1:4" x14ac:dyDescent="0.3">
      <c r="C1" s="25" t="s">
        <v>3365</v>
      </c>
      <c r="D1" s="29">
        <f>SUM(D2:D3)</f>
        <v>7</v>
      </c>
    </row>
    <row r="2" spans="1:4" x14ac:dyDescent="0.3">
      <c r="C2" s="26" t="s">
        <v>3370</v>
      </c>
      <c r="D2" s="31">
        <v>6</v>
      </c>
    </row>
    <row r="3" spans="1:4" x14ac:dyDescent="0.3">
      <c r="C3" s="30" t="s">
        <v>3319</v>
      </c>
      <c r="D3" s="32">
        <v>1</v>
      </c>
    </row>
    <row r="4" spans="1:4" x14ac:dyDescent="0.3">
      <c r="C4" s="28"/>
      <c r="D4" s="28"/>
    </row>
    <row r="5" spans="1:4" x14ac:dyDescent="0.3">
      <c r="C5" s="33" t="s">
        <v>3366</v>
      </c>
      <c r="D5" s="27">
        <f>GETPIVOTDATA("Sum of Hours  FY 2019",$A$72)/2080</f>
        <v>11.843990384615388</v>
      </c>
    </row>
    <row r="6" spans="1:4" x14ac:dyDescent="0.3">
      <c r="A6" s="22" t="s">
        <v>3369</v>
      </c>
      <c r="C6" s="7"/>
      <c r="D6" s="7"/>
    </row>
    <row r="7" spans="1:4" x14ac:dyDescent="0.3">
      <c r="A7" s="5" t="s">
        <v>3351</v>
      </c>
      <c r="B7" s="5" t="s">
        <v>3349</v>
      </c>
      <c r="C7" s="9" t="s">
        <v>3354</v>
      </c>
      <c r="D7" s="9" t="s">
        <v>3355</v>
      </c>
    </row>
    <row r="8" spans="1:4" x14ac:dyDescent="0.3">
      <c r="A8" t="s">
        <v>3296</v>
      </c>
      <c r="B8" t="s">
        <v>3358</v>
      </c>
      <c r="C8" s="9">
        <v>5850.0000000000027</v>
      </c>
      <c r="D8" s="9">
        <v>6025.4999999999982</v>
      </c>
    </row>
    <row r="9" spans="1:4" x14ac:dyDescent="0.3">
      <c r="B9" t="s">
        <v>3303</v>
      </c>
      <c r="C9" s="9"/>
      <c r="D9" s="9">
        <v>2750</v>
      </c>
    </row>
    <row r="10" spans="1:4" x14ac:dyDescent="0.3">
      <c r="B10" t="s">
        <v>3295</v>
      </c>
      <c r="C10" s="9">
        <v>932.5</v>
      </c>
      <c r="D10" s="9">
        <v>1865</v>
      </c>
    </row>
    <row r="11" spans="1:4" x14ac:dyDescent="0.3">
      <c r="B11" t="s">
        <v>3304</v>
      </c>
      <c r="C11" s="9">
        <v>1450</v>
      </c>
      <c r="D11" s="9">
        <v>1450</v>
      </c>
    </row>
    <row r="12" spans="1:4" x14ac:dyDescent="0.3">
      <c r="B12" t="s">
        <v>3310</v>
      </c>
      <c r="C12" s="9">
        <v>300</v>
      </c>
      <c r="D12" s="9">
        <v>150</v>
      </c>
    </row>
    <row r="13" spans="1:4" x14ac:dyDescent="0.3">
      <c r="B13" t="s">
        <v>3311</v>
      </c>
      <c r="C13" s="9">
        <v>100</v>
      </c>
      <c r="D13" s="9">
        <v>100</v>
      </c>
    </row>
    <row r="14" spans="1:4" x14ac:dyDescent="0.3">
      <c r="B14" t="s">
        <v>3302</v>
      </c>
      <c r="C14" s="9"/>
      <c r="D14" s="9">
        <v>50</v>
      </c>
    </row>
    <row r="15" spans="1:4" x14ac:dyDescent="0.3">
      <c r="A15" s="23" t="s">
        <v>3356</v>
      </c>
      <c r="B15" s="23"/>
      <c r="C15" s="24">
        <v>8632.5000000000036</v>
      </c>
      <c r="D15" s="24">
        <v>12390.499999999998</v>
      </c>
    </row>
    <row r="16" spans="1:4" x14ac:dyDescent="0.3">
      <c r="A16" t="s">
        <v>3363</v>
      </c>
      <c r="B16" t="s">
        <v>3357</v>
      </c>
      <c r="C16" s="9">
        <v>2500</v>
      </c>
      <c r="D16" s="9">
        <v>2500</v>
      </c>
    </row>
    <row r="17" spans="1:4" x14ac:dyDescent="0.3">
      <c r="B17" t="s">
        <v>3308</v>
      </c>
      <c r="C17" s="9">
        <v>160</v>
      </c>
      <c r="D17" s="9">
        <v>2000</v>
      </c>
    </row>
    <row r="18" spans="1:4" x14ac:dyDescent="0.3">
      <c r="B18" t="s">
        <v>3297</v>
      </c>
      <c r="C18" s="9"/>
      <c r="D18" s="9">
        <v>2000</v>
      </c>
    </row>
    <row r="19" spans="1:4" x14ac:dyDescent="0.3">
      <c r="B19" t="s">
        <v>3353</v>
      </c>
      <c r="C19" s="9">
        <v>1249.9999999999998</v>
      </c>
      <c r="D19" s="9">
        <v>1875</v>
      </c>
    </row>
    <row r="20" spans="1:4" x14ac:dyDescent="0.3">
      <c r="B20" t="s">
        <v>3298</v>
      </c>
      <c r="C20" s="9">
        <v>39.999999999999957</v>
      </c>
      <c r="D20" s="9">
        <v>749.99999999999943</v>
      </c>
    </row>
    <row r="21" spans="1:4" x14ac:dyDescent="0.3">
      <c r="B21" t="s">
        <v>3299</v>
      </c>
      <c r="C21" s="9"/>
      <c r="D21" s="9">
        <v>600</v>
      </c>
    </row>
    <row r="22" spans="1:4" x14ac:dyDescent="0.3">
      <c r="B22" t="s">
        <v>3361</v>
      </c>
      <c r="C22" s="9"/>
      <c r="D22" s="9">
        <v>520</v>
      </c>
    </row>
    <row r="23" spans="1:4" x14ac:dyDescent="0.3">
      <c r="B23" t="s">
        <v>3360</v>
      </c>
      <c r="C23" s="9"/>
      <c r="D23" s="9">
        <v>400</v>
      </c>
    </row>
    <row r="24" spans="1:4" x14ac:dyDescent="0.3">
      <c r="B24" t="s">
        <v>3359</v>
      </c>
      <c r="C24" s="9">
        <v>208</v>
      </c>
      <c r="D24" s="9">
        <v>400</v>
      </c>
    </row>
    <row r="25" spans="1:4" x14ac:dyDescent="0.3">
      <c r="B25" t="s">
        <v>3307</v>
      </c>
      <c r="C25" s="9"/>
      <c r="D25" s="9">
        <v>400</v>
      </c>
    </row>
    <row r="26" spans="1:4" x14ac:dyDescent="0.3">
      <c r="B26" t="s">
        <v>3293</v>
      </c>
      <c r="C26" s="9"/>
      <c r="D26" s="9">
        <v>400</v>
      </c>
    </row>
    <row r="27" spans="1:4" x14ac:dyDescent="0.3">
      <c r="B27" t="s">
        <v>3314</v>
      </c>
      <c r="C27" s="9">
        <v>3686</v>
      </c>
      <c r="D27" s="9">
        <v>320.00000000000006</v>
      </c>
    </row>
    <row r="28" spans="1:4" x14ac:dyDescent="0.3">
      <c r="B28" t="s">
        <v>3362</v>
      </c>
      <c r="C28" s="9"/>
      <c r="D28" s="9">
        <v>80</v>
      </c>
    </row>
    <row r="29" spans="1:4" x14ac:dyDescent="0.3">
      <c r="B29" t="s">
        <v>3294</v>
      </c>
      <c r="C29" s="9"/>
      <c r="D29" s="9">
        <v>0</v>
      </c>
    </row>
    <row r="30" spans="1:4" x14ac:dyDescent="0.3">
      <c r="A30" s="23" t="s">
        <v>3364</v>
      </c>
      <c r="B30" s="23"/>
      <c r="C30" s="24">
        <v>7844</v>
      </c>
      <c r="D30" s="24">
        <v>12245</v>
      </c>
    </row>
    <row r="31" spans="1:4" x14ac:dyDescent="0.3">
      <c r="A31" t="s">
        <v>3123</v>
      </c>
      <c r="C31" s="9">
        <v>16476.500000000004</v>
      </c>
      <c r="D31" s="9">
        <v>24635.5</v>
      </c>
    </row>
    <row r="32" spans="1:4" x14ac:dyDescent="0.3">
      <c r="C32" s="9"/>
      <c r="D32" s="9"/>
    </row>
    <row r="33" spans="1:4" x14ac:dyDescent="0.3">
      <c r="C33" s="9"/>
      <c r="D33" s="9"/>
    </row>
    <row r="35" spans="1:4" x14ac:dyDescent="0.3">
      <c r="A35" s="22" t="s">
        <v>3368</v>
      </c>
    </row>
    <row r="36" spans="1:4" x14ac:dyDescent="0.3">
      <c r="A36" s="5" t="s">
        <v>3352</v>
      </c>
      <c r="B36" s="5" t="s">
        <v>3313</v>
      </c>
      <c r="C36" s="9" t="s">
        <v>3354</v>
      </c>
      <c r="D36" s="9" t="s">
        <v>3355</v>
      </c>
    </row>
    <row r="37" spans="1:4" x14ac:dyDescent="0.3">
      <c r="A37" t="s">
        <v>3326</v>
      </c>
      <c r="B37" t="s">
        <v>3320</v>
      </c>
      <c r="C37" s="9">
        <v>751.57533327545252</v>
      </c>
      <c r="D37" s="9">
        <v>1955.7533106545541</v>
      </c>
    </row>
    <row r="38" spans="1:4" x14ac:dyDescent="0.3">
      <c r="B38" t="s">
        <v>3321</v>
      </c>
      <c r="C38" s="9">
        <v>1690.6451612903227</v>
      </c>
      <c r="D38" s="9">
        <v>3620.9677419354839</v>
      </c>
    </row>
    <row r="39" spans="1:4" x14ac:dyDescent="0.3">
      <c r="B39" t="s">
        <v>3322</v>
      </c>
      <c r="C39" s="9">
        <v>161.29032258064515</v>
      </c>
      <c r="D39" s="9">
        <v>241.93548387096774</v>
      </c>
    </row>
    <row r="40" spans="1:4" x14ac:dyDescent="0.3">
      <c r="B40" t="s">
        <v>3323</v>
      </c>
      <c r="C40" s="9">
        <v>127.20782654680065</v>
      </c>
      <c r="D40" s="9">
        <v>149.97567424643046</v>
      </c>
    </row>
    <row r="41" spans="1:4" x14ac:dyDescent="0.3">
      <c r="B41" t="s">
        <v>3324</v>
      </c>
      <c r="C41" s="9">
        <v>2616.4516129032259</v>
      </c>
      <c r="D41" s="9">
        <v>1706.7774193548389</v>
      </c>
    </row>
    <row r="42" spans="1:4" x14ac:dyDescent="0.3">
      <c r="B42" t="s">
        <v>3325</v>
      </c>
      <c r="C42" s="9">
        <v>40.322580645161288</v>
      </c>
      <c r="D42" s="9">
        <v>60.483870967741936</v>
      </c>
    </row>
    <row r="43" spans="1:4" x14ac:dyDescent="0.3">
      <c r="B43" t="s">
        <v>3312</v>
      </c>
      <c r="C43" s="9">
        <v>2772.2136988247553</v>
      </c>
      <c r="D43" s="9">
        <v>2995.6365991302087</v>
      </c>
    </row>
    <row r="44" spans="1:4" x14ac:dyDescent="0.3">
      <c r="A44" t="s">
        <v>3327</v>
      </c>
      <c r="B44" t="s">
        <v>3297</v>
      </c>
      <c r="C44" s="9"/>
      <c r="D44" s="9">
        <v>2000</v>
      </c>
    </row>
    <row r="45" spans="1:4" x14ac:dyDescent="0.3">
      <c r="B45" t="s">
        <v>3346</v>
      </c>
      <c r="C45" s="9">
        <v>266.6258869586494</v>
      </c>
      <c r="D45" s="9">
        <v>580.41570834352831</v>
      </c>
    </row>
    <row r="46" spans="1:4" x14ac:dyDescent="0.3">
      <c r="B46" t="s">
        <v>3309</v>
      </c>
      <c r="C46" s="9">
        <v>581.0878394910693</v>
      </c>
      <c r="D46" s="9">
        <v>1344.7756789821383</v>
      </c>
    </row>
    <row r="47" spans="1:4" x14ac:dyDescent="0.3">
      <c r="A47" t="s">
        <v>3329</v>
      </c>
      <c r="B47" t="s">
        <v>3342</v>
      </c>
      <c r="C47" s="9">
        <v>102.17213114754099</v>
      </c>
      <c r="D47" s="9">
        <v>120.06557377049182</v>
      </c>
    </row>
    <row r="48" spans="1:4" x14ac:dyDescent="0.3">
      <c r="B48" t="s">
        <v>3343</v>
      </c>
      <c r="C48" s="9">
        <v>189.05737704918033</v>
      </c>
      <c r="D48" s="9">
        <v>249.55737704918036</v>
      </c>
    </row>
    <row r="49" spans="1:4" x14ac:dyDescent="0.3">
      <c r="B49" t="s">
        <v>3328</v>
      </c>
      <c r="C49" s="9">
        <v>423.52615294758357</v>
      </c>
      <c r="D49" s="9">
        <v>550.21232704799638</v>
      </c>
    </row>
    <row r="50" spans="1:4" x14ac:dyDescent="0.3">
      <c r="B50" t="s">
        <v>3344</v>
      </c>
      <c r="C50" s="9">
        <v>291.82652312209444</v>
      </c>
      <c r="D50" s="9">
        <v>380.8169806704185</v>
      </c>
    </row>
    <row r="51" spans="1:4" x14ac:dyDescent="0.3">
      <c r="B51" t="s">
        <v>3341</v>
      </c>
      <c r="C51" s="9">
        <v>102.76914607291413</v>
      </c>
      <c r="D51" s="9">
        <v>131.25960362123809</v>
      </c>
    </row>
    <row r="52" spans="1:4" x14ac:dyDescent="0.3">
      <c r="B52" t="s">
        <v>3339</v>
      </c>
      <c r="C52" s="9">
        <v>409.2855395155371</v>
      </c>
      <c r="D52" s="9">
        <v>571.45632493271353</v>
      </c>
    </row>
    <row r="53" spans="1:4" x14ac:dyDescent="0.3">
      <c r="B53" t="s">
        <v>3340</v>
      </c>
      <c r="C53" s="9">
        <v>204.34426229508199</v>
      </c>
      <c r="D53" s="9">
        <v>360.13114754098365</v>
      </c>
    </row>
    <row r="54" spans="1:4" x14ac:dyDescent="0.3">
      <c r="B54" t="s">
        <v>3345</v>
      </c>
      <c r="C54" s="9">
        <v>189.65439197455348</v>
      </c>
      <c r="D54" s="9">
        <v>300.75140689992662</v>
      </c>
    </row>
    <row r="55" spans="1:4" x14ac:dyDescent="0.3">
      <c r="A55" t="s">
        <v>3338</v>
      </c>
      <c r="B55" t="s">
        <v>3317</v>
      </c>
      <c r="C55" s="9">
        <v>2500</v>
      </c>
      <c r="D55" s="9">
        <v>2500</v>
      </c>
    </row>
    <row r="56" spans="1:4" x14ac:dyDescent="0.3">
      <c r="B56" t="s">
        <v>3318</v>
      </c>
      <c r="C56" s="9">
        <v>409.2855395155371</v>
      </c>
      <c r="D56" s="9">
        <v>651.45632493271353</v>
      </c>
    </row>
    <row r="57" spans="1:4" x14ac:dyDescent="0.3">
      <c r="B57" t="s">
        <v>3330</v>
      </c>
      <c r="C57" s="9">
        <v>409.2855395155371</v>
      </c>
      <c r="D57" s="9">
        <v>651.45632493271353</v>
      </c>
    </row>
    <row r="58" spans="1:4" x14ac:dyDescent="0.3">
      <c r="B58" t="s">
        <v>3331</v>
      </c>
      <c r="C58" s="9">
        <v>102.76914607291413</v>
      </c>
      <c r="D58" s="9">
        <v>131.25960362123809</v>
      </c>
    </row>
    <row r="59" spans="1:4" x14ac:dyDescent="0.3">
      <c r="B59" t="s">
        <v>3332</v>
      </c>
      <c r="C59" s="9">
        <v>102.76914607291413</v>
      </c>
      <c r="D59" s="9">
        <v>131.25960362123809</v>
      </c>
    </row>
    <row r="60" spans="1:4" x14ac:dyDescent="0.3">
      <c r="B60" t="s">
        <v>3333</v>
      </c>
      <c r="C60" s="9">
        <v>102.76914607291413</v>
      </c>
      <c r="D60" s="9">
        <v>131.25960362123809</v>
      </c>
    </row>
    <row r="61" spans="1:4" x14ac:dyDescent="0.3">
      <c r="B61" t="s">
        <v>3315</v>
      </c>
      <c r="C61" s="9">
        <v>496.17078541717643</v>
      </c>
      <c r="D61" s="9">
        <v>780.94812821140204</v>
      </c>
    </row>
    <row r="62" spans="1:4" x14ac:dyDescent="0.3">
      <c r="B62" t="s">
        <v>3334</v>
      </c>
      <c r="C62" s="9">
        <v>118.05603131881576</v>
      </c>
      <c r="D62" s="9">
        <v>161.83337411304134</v>
      </c>
    </row>
    <row r="63" spans="1:4" x14ac:dyDescent="0.3">
      <c r="B63" t="s">
        <v>3316</v>
      </c>
      <c r="C63" s="9">
        <v>613.62980181061914</v>
      </c>
      <c r="D63" s="9">
        <v>971.58747247369718</v>
      </c>
    </row>
    <row r="64" spans="1:4" x14ac:dyDescent="0.3">
      <c r="B64" t="s">
        <v>3335</v>
      </c>
      <c r="C64" s="9">
        <v>307.1134083679961</v>
      </c>
      <c r="D64" s="9">
        <v>531.3907511622217</v>
      </c>
    </row>
    <row r="65" spans="1:5" x14ac:dyDescent="0.3">
      <c r="B65" t="s">
        <v>3336</v>
      </c>
      <c r="C65" s="9">
        <v>102.76914607291413</v>
      </c>
      <c r="D65" s="9">
        <v>131.25960362123809</v>
      </c>
    </row>
    <row r="66" spans="1:5" x14ac:dyDescent="0.3">
      <c r="B66" t="s">
        <v>3337</v>
      </c>
      <c r="C66" s="9">
        <v>291.82652312209444</v>
      </c>
      <c r="D66" s="9">
        <v>540.81698067041839</v>
      </c>
    </row>
    <row r="67" spans="1:5" x14ac:dyDescent="0.3">
      <c r="A67" t="s">
        <v>3123</v>
      </c>
      <c r="C67" s="9">
        <v>16476.5</v>
      </c>
      <c r="D67" s="9">
        <v>24635.5</v>
      </c>
    </row>
    <row r="71" spans="1:5" x14ac:dyDescent="0.3">
      <c r="A71" s="22" t="s">
        <v>3367</v>
      </c>
      <c r="C71" s="7"/>
      <c r="D71" s="7"/>
    </row>
    <row r="72" spans="1:5" x14ac:dyDescent="0.3">
      <c r="A72" s="5" t="s">
        <v>3351</v>
      </c>
      <c r="B72" s="5" t="s">
        <v>3352</v>
      </c>
      <c r="C72" s="5" t="s">
        <v>3313</v>
      </c>
      <c r="D72" s="9" t="s">
        <v>3354</v>
      </c>
      <c r="E72" s="9" t="s">
        <v>3355</v>
      </c>
    </row>
    <row r="73" spans="1:5" x14ac:dyDescent="0.3">
      <c r="A73" t="s">
        <v>3296</v>
      </c>
      <c r="B73" t="s">
        <v>3326</v>
      </c>
      <c r="C73" t="s">
        <v>3320</v>
      </c>
      <c r="D73" s="9">
        <v>560.65573770491801</v>
      </c>
      <c r="E73" s="9">
        <v>458.47540983606564</v>
      </c>
    </row>
    <row r="74" spans="1:5" x14ac:dyDescent="0.3">
      <c r="C74" t="s">
        <v>3321</v>
      </c>
      <c r="D74" s="9">
        <v>1450</v>
      </c>
      <c r="E74" s="9">
        <v>1500</v>
      </c>
    </row>
    <row r="75" spans="1:5" x14ac:dyDescent="0.3">
      <c r="C75" t="s">
        <v>3323</v>
      </c>
      <c r="D75" s="9">
        <v>86.885245901639351</v>
      </c>
      <c r="E75" s="9">
        <v>89.491803278688536</v>
      </c>
    </row>
    <row r="76" spans="1:5" x14ac:dyDescent="0.3">
      <c r="C76" t="s">
        <v>3324</v>
      </c>
      <c r="D76" s="9">
        <v>250</v>
      </c>
      <c r="E76" s="9">
        <v>407.5</v>
      </c>
    </row>
    <row r="77" spans="1:5" x14ac:dyDescent="0.3">
      <c r="C77" t="s">
        <v>3312</v>
      </c>
      <c r="D77" s="9">
        <v>847.95081967213127</v>
      </c>
      <c r="E77" s="9">
        <v>1221.6721311475412</v>
      </c>
    </row>
    <row r="78" spans="1:5" x14ac:dyDescent="0.3">
      <c r="B78" t="s">
        <v>3327</v>
      </c>
      <c r="C78" t="s">
        <v>3346</v>
      </c>
      <c r="D78" s="9">
        <v>260.65573770491807</v>
      </c>
      <c r="E78" s="9">
        <v>468.47540983606564</v>
      </c>
    </row>
    <row r="79" spans="1:5" x14ac:dyDescent="0.3">
      <c r="C79" t="s">
        <v>3309</v>
      </c>
      <c r="D79" s="9">
        <v>361.14754098360658</v>
      </c>
      <c r="E79" s="9">
        <v>1031.295081967213</v>
      </c>
    </row>
    <row r="80" spans="1:5" x14ac:dyDescent="0.3">
      <c r="B80" t="s">
        <v>3329</v>
      </c>
      <c r="C80" t="s">
        <v>3342</v>
      </c>
      <c r="D80" s="9">
        <v>102.17213114754099</v>
      </c>
      <c r="E80" s="9">
        <v>120.06557377049182</v>
      </c>
    </row>
    <row r="81" spans="2:5" x14ac:dyDescent="0.3">
      <c r="C81" t="s">
        <v>3343</v>
      </c>
      <c r="D81" s="9">
        <v>189.05737704918033</v>
      </c>
      <c r="E81" s="9">
        <v>249.55737704918036</v>
      </c>
    </row>
    <row r="82" spans="2:5" x14ac:dyDescent="0.3">
      <c r="C82" t="s">
        <v>3328</v>
      </c>
      <c r="D82" s="9">
        <v>278.60655737704917</v>
      </c>
      <c r="E82" s="9">
        <v>452.93442622950818</v>
      </c>
    </row>
    <row r="83" spans="2:5" x14ac:dyDescent="0.3">
      <c r="C83" t="s">
        <v>3344</v>
      </c>
      <c r="D83" s="9">
        <v>291.22950819672133</v>
      </c>
      <c r="E83" s="9">
        <v>369.62295081967221</v>
      </c>
    </row>
    <row r="84" spans="2:5" x14ac:dyDescent="0.3">
      <c r="C84" t="s">
        <v>3341</v>
      </c>
      <c r="D84" s="9">
        <v>102.17213114754099</v>
      </c>
      <c r="E84" s="9">
        <v>120.06557377049182</v>
      </c>
    </row>
    <row r="85" spans="2:5" x14ac:dyDescent="0.3">
      <c r="C85" t="s">
        <v>3339</v>
      </c>
      <c r="D85" s="9">
        <v>408.68852459016398</v>
      </c>
      <c r="E85" s="9">
        <v>560.2622950819673</v>
      </c>
    </row>
    <row r="86" spans="2:5" x14ac:dyDescent="0.3">
      <c r="C86" t="s">
        <v>3340</v>
      </c>
      <c r="D86" s="9">
        <v>204.34426229508199</v>
      </c>
      <c r="E86" s="9">
        <v>360.13114754098365</v>
      </c>
    </row>
    <row r="87" spans="2:5" x14ac:dyDescent="0.3">
      <c r="C87" t="s">
        <v>3345</v>
      </c>
      <c r="D87" s="9">
        <v>189.05737704918033</v>
      </c>
      <c r="E87" s="9">
        <v>289.55737704918033</v>
      </c>
    </row>
    <row r="88" spans="2:5" x14ac:dyDescent="0.3">
      <c r="B88" t="s">
        <v>3338</v>
      </c>
      <c r="C88" t="s">
        <v>3318</v>
      </c>
      <c r="D88" s="9">
        <v>408.68852459016398</v>
      </c>
      <c r="E88" s="9">
        <v>640.2622950819673</v>
      </c>
    </row>
    <row r="89" spans="2:5" x14ac:dyDescent="0.3">
      <c r="C89" t="s">
        <v>3330</v>
      </c>
      <c r="D89" s="9">
        <v>408.68852459016398</v>
      </c>
      <c r="E89" s="9">
        <v>640.2622950819673</v>
      </c>
    </row>
    <row r="90" spans="2:5" x14ac:dyDescent="0.3">
      <c r="C90" t="s">
        <v>3331</v>
      </c>
      <c r="D90" s="9">
        <v>102.17213114754099</v>
      </c>
      <c r="E90" s="9">
        <v>120.06557377049182</v>
      </c>
    </row>
    <row r="91" spans="2:5" x14ac:dyDescent="0.3">
      <c r="C91" t="s">
        <v>3332</v>
      </c>
      <c r="D91" s="9">
        <v>102.17213114754099</v>
      </c>
      <c r="E91" s="9">
        <v>120.06557377049182</v>
      </c>
    </row>
    <row r="92" spans="2:5" x14ac:dyDescent="0.3">
      <c r="C92" t="s">
        <v>3333</v>
      </c>
      <c r="D92" s="9">
        <v>102.17213114754099</v>
      </c>
      <c r="E92" s="9">
        <v>120.06557377049182</v>
      </c>
    </row>
    <row r="93" spans="2:5" x14ac:dyDescent="0.3">
      <c r="C93" t="s">
        <v>3315</v>
      </c>
      <c r="D93" s="9">
        <v>495.57377049180332</v>
      </c>
      <c r="E93" s="9">
        <v>769.7540983606558</v>
      </c>
    </row>
    <row r="94" spans="2:5" x14ac:dyDescent="0.3">
      <c r="C94" t="s">
        <v>3334</v>
      </c>
      <c r="D94" s="9">
        <v>117.45901639344262</v>
      </c>
      <c r="E94" s="9">
        <v>150.63934426229508</v>
      </c>
    </row>
    <row r="95" spans="2:5" x14ac:dyDescent="0.3">
      <c r="C95" t="s">
        <v>3316</v>
      </c>
      <c r="D95" s="9">
        <v>613.03278688524597</v>
      </c>
      <c r="E95" s="9">
        <v>960.39344262295094</v>
      </c>
    </row>
    <row r="96" spans="2:5" x14ac:dyDescent="0.3">
      <c r="C96" t="s">
        <v>3335</v>
      </c>
      <c r="D96" s="9">
        <v>306.51639344262298</v>
      </c>
      <c r="E96" s="9">
        <v>520.19672131147547</v>
      </c>
    </row>
    <row r="97" spans="1:5" x14ac:dyDescent="0.3">
      <c r="C97" t="s">
        <v>3336</v>
      </c>
      <c r="D97" s="9">
        <v>102.17213114754099</v>
      </c>
      <c r="E97" s="9">
        <v>120.06557377049182</v>
      </c>
    </row>
    <row r="98" spans="1:5" x14ac:dyDescent="0.3">
      <c r="C98" t="s">
        <v>3337</v>
      </c>
      <c r="D98" s="9">
        <v>291.22950819672133</v>
      </c>
      <c r="E98" s="9">
        <v>529.62295081967216</v>
      </c>
    </row>
    <row r="99" spans="1:5" x14ac:dyDescent="0.3">
      <c r="A99" s="23" t="s">
        <v>3356</v>
      </c>
      <c r="B99" s="23"/>
      <c r="C99" s="23"/>
      <c r="D99" s="24">
        <v>8632.5000000000036</v>
      </c>
      <c r="E99" s="24">
        <v>12390.499999999998</v>
      </c>
    </row>
    <row r="100" spans="1:5" x14ac:dyDescent="0.3">
      <c r="A100" t="s">
        <v>3363</v>
      </c>
      <c r="B100" t="s">
        <v>3326</v>
      </c>
      <c r="C100" t="s">
        <v>3320</v>
      </c>
      <c r="D100" s="9">
        <v>190.91959557053443</v>
      </c>
      <c r="E100" s="9">
        <v>1497.2779008184882</v>
      </c>
    </row>
    <row r="101" spans="1:5" x14ac:dyDescent="0.3">
      <c r="C101" t="s">
        <v>3321</v>
      </c>
      <c r="D101" s="9">
        <v>240.64516129032256</v>
      </c>
      <c r="E101" s="9">
        <v>2120.9677419354839</v>
      </c>
    </row>
    <row r="102" spans="1:5" x14ac:dyDescent="0.3">
      <c r="C102" t="s">
        <v>3322</v>
      </c>
      <c r="D102" s="9">
        <v>161.29032258064515</v>
      </c>
      <c r="E102" s="9">
        <v>241.93548387096774</v>
      </c>
    </row>
    <row r="103" spans="1:5" x14ac:dyDescent="0.3">
      <c r="C103" t="s">
        <v>3323</v>
      </c>
      <c r="D103" s="9">
        <v>40.322580645161288</v>
      </c>
      <c r="E103" s="9">
        <v>60.483870967741936</v>
      </c>
    </row>
    <row r="104" spans="1:5" x14ac:dyDescent="0.3">
      <c r="C104" t="s">
        <v>3324</v>
      </c>
      <c r="D104" s="9">
        <v>2366.4516129032259</v>
      </c>
      <c r="E104" s="9">
        <v>1299.2774193548387</v>
      </c>
    </row>
    <row r="105" spans="1:5" x14ac:dyDescent="0.3">
      <c r="C105" t="s">
        <v>3325</v>
      </c>
      <c r="D105" s="9">
        <v>40.322580645161288</v>
      </c>
      <c r="E105" s="9">
        <v>60.483870967741936</v>
      </c>
    </row>
    <row r="106" spans="1:5" x14ac:dyDescent="0.3">
      <c r="C106" t="s">
        <v>3312</v>
      </c>
      <c r="D106" s="9">
        <v>1924.262879152624</v>
      </c>
      <c r="E106" s="9">
        <v>1773.9644679826672</v>
      </c>
    </row>
    <row r="107" spans="1:5" x14ac:dyDescent="0.3">
      <c r="B107" t="s">
        <v>3327</v>
      </c>
      <c r="C107" t="s">
        <v>3297</v>
      </c>
      <c r="D107" s="9"/>
      <c r="E107" s="9">
        <v>2000</v>
      </c>
    </row>
    <row r="108" spans="1:5" x14ac:dyDescent="0.3">
      <c r="C108" t="s">
        <v>3346</v>
      </c>
      <c r="D108" s="9">
        <v>5.9701492537313428</v>
      </c>
      <c r="E108" s="9">
        <v>111.94029850746269</v>
      </c>
    </row>
    <row r="109" spans="1:5" x14ac:dyDescent="0.3">
      <c r="C109" t="s">
        <v>3309</v>
      </c>
      <c r="D109" s="9">
        <v>219.94029850746267</v>
      </c>
      <c r="E109" s="9">
        <v>313.48059701492537</v>
      </c>
    </row>
    <row r="110" spans="1:5" x14ac:dyDescent="0.3">
      <c r="B110" t="s">
        <v>3329</v>
      </c>
      <c r="C110" t="s">
        <v>3328</v>
      </c>
      <c r="D110" s="9">
        <v>144.91959557053443</v>
      </c>
      <c r="E110" s="9">
        <v>97.277900818488206</v>
      </c>
    </row>
    <row r="111" spans="1:5" x14ac:dyDescent="0.3">
      <c r="C111" t="s">
        <v>3344</v>
      </c>
      <c r="D111" s="9">
        <v>0.59701492537313428</v>
      </c>
      <c r="E111" s="9">
        <v>11.194029850746269</v>
      </c>
    </row>
    <row r="112" spans="1:5" x14ac:dyDescent="0.3">
      <c r="C112" t="s">
        <v>3341</v>
      </c>
      <c r="D112" s="9">
        <v>0.59701492537313428</v>
      </c>
      <c r="E112" s="9">
        <v>11.194029850746269</v>
      </c>
    </row>
    <row r="113" spans="1:5" x14ac:dyDescent="0.3">
      <c r="C113" t="s">
        <v>3339</v>
      </c>
      <c r="D113" s="9">
        <v>0.59701492537313428</v>
      </c>
      <c r="E113" s="9">
        <v>11.194029850746269</v>
      </c>
    </row>
    <row r="114" spans="1:5" x14ac:dyDescent="0.3">
      <c r="C114" t="s">
        <v>3340</v>
      </c>
      <c r="D114" s="9">
        <v>0</v>
      </c>
      <c r="E114" s="9">
        <v>0</v>
      </c>
    </row>
    <row r="115" spans="1:5" x14ac:dyDescent="0.3">
      <c r="C115" t="s">
        <v>3345</v>
      </c>
      <c r="D115" s="9">
        <v>0.59701492537313428</v>
      </c>
      <c r="E115" s="9">
        <v>11.194029850746269</v>
      </c>
    </row>
    <row r="116" spans="1:5" x14ac:dyDescent="0.3">
      <c r="B116" t="s">
        <v>3338</v>
      </c>
      <c r="C116" t="s">
        <v>3317</v>
      </c>
      <c r="D116" s="9">
        <v>2500</v>
      </c>
      <c r="E116" s="9">
        <v>2500</v>
      </c>
    </row>
    <row r="117" spans="1:5" x14ac:dyDescent="0.3">
      <c r="C117" t="s">
        <v>3318</v>
      </c>
      <c r="D117" s="9">
        <v>0.59701492537313428</v>
      </c>
      <c r="E117" s="9">
        <v>11.194029850746269</v>
      </c>
    </row>
    <row r="118" spans="1:5" x14ac:dyDescent="0.3">
      <c r="C118" t="s">
        <v>3330</v>
      </c>
      <c r="D118" s="9">
        <v>0.59701492537313428</v>
      </c>
      <c r="E118" s="9">
        <v>11.194029850746269</v>
      </c>
    </row>
    <row r="119" spans="1:5" x14ac:dyDescent="0.3">
      <c r="C119" t="s">
        <v>3331</v>
      </c>
      <c r="D119" s="9">
        <v>0.59701492537313428</v>
      </c>
      <c r="E119" s="9">
        <v>11.194029850746269</v>
      </c>
    </row>
    <row r="120" spans="1:5" x14ac:dyDescent="0.3">
      <c r="C120" t="s">
        <v>3332</v>
      </c>
      <c r="D120" s="9">
        <v>0.59701492537313428</v>
      </c>
      <c r="E120" s="9">
        <v>11.194029850746269</v>
      </c>
    </row>
    <row r="121" spans="1:5" x14ac:dyDescent="0.3">
      <c r="C121" t="s">
        <v>3333</v>
      </c>
      <c r="D121" s="9">
        <v>0.59701492537313428</v>
      </c>
      <c r="E121" s="9">
        <v>11.194029850746269</v>
      </c>
    </row>
    <row r="122" spans="1:5" x14ac:dyDescent="0.3">
      <c r="C122" t="s">
        <v>3315</v>
      </c>
      <c r="D122" s="9">
        <v>0.59701492537313428</v>
      </c>
      <c r="E122" s="9">
        <v>11.194029850746269</v>
      </c>
    </row>
    <row r="123" spans="1:5" x14ac:dyDescent="0.3">
      <c r="C123" t="s">
        <v>3334</v>
      </c>
      <c r="D123" s="9">
        <v>0.59701492537313428</v>
      </c>
      <c r="E123" s="9">
        <v>11.194029850746269</v>
      </c>
    </row>
    <row r="124" spans="1:5" x14ac:dyDescent="0.3">
      <c r="C124" t="s">
        <v>3316</v>
      </c>
      <c r="D124" s="9">
        <v>0.59701492537313428</v>
      </c>
      <c r="E124" s="9">
        <v>11.194029850746269</v>
      </c>
    </row>
    <row r="125" spans="1:5" x14ac:dyDescent="0.3">
      <c r="C125" t="s">
        <v>3335</v>
      </c>
      <c r="D125" s="9">
        <v>0.59701492537313428</v>
      </c>
      <c r="E125" s="9">
        <v>11.194029850746269</v>
      </c>
    </row>
    <row r="126" spans="1:5" x14ac:dyDescent="0.3">
      <c r="C126" t="s">
        <v>3336</v>
      </c>
      <c r="D126" s="9">
        <v>0.59701492537313428</v>
      </c>
      <c r="E126" s="9">
        <v>11.194029850746269</v>
      </c>
    </row>
    <row r="127" spans="1:5" x14ac:dyDescent="0.3">
      <c r="C127" t="s">
        <v>3337</v>
      </c>
      <c r="D127" s="9">
        <v>0.59701492537313428</v>
      </c>
      <c r="E127" s="9">
        <v>11.194029850746269</v>
      </c>
    </row>
    <row r="128" spans="1:5" x14ac:dyDescent="0.3">
      <c r="A128" s="23" t="s">
        <v>3364</v>
      </c>
      <c r="B128" s="23"/>
      <c r="C128" s="23"/>
      <c r="D128" s="24">
        <v>7844.0000000000064</v>
      </c>
      <c r="E128" s="24">
        <v>12245.000000000011</v>
      </c>
    </row>
    <row r="129" spans="1:5" x14ac:dyDescent="0.3">
      <c r="A129" t="s">
        <v>3123</v>
      </c>
      <c r="D129" s="9">
        <v>16476.500000000011</v>
      </c>
      <c r="E129" s="9">
        <v>24635.500000000007</v>
      </c>
    </row>
    <row r="132" spans="1:5" x14ac:dyDescent="0.3">
      <c r="D132" s="20"/>
      <c r="E132" s="19"/>
    </row>
  </sheetData>
  <pageMargins left="0.7" right="0.7" top="0.75" bottom="0.75" header="0.3" footer="0.3"/>
  <pageSetup scale="36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4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3" sqref="B23"/>
    </sheetView>
  </sheetViews>
  <sheetFormatPr defaultRowHeight="14.4" outlineLevelRow="1" x14ac:dyDescent="0.3"/>
  <cols>
    <col min="1" max="1" width="12.6640625" bestFit="1" customWidth="1"/>
    <col min="2" max="2" width="80.88671875" style="7" customWidth="1"/>
    <col min="3" max="3" width="13.21875" style="7" bestFit="1" customWidth="1"/>
    <col min="4" max="4" width="16.33203125" style="7" bestFit="1" customWidth="1"/>
    <col min="5" max="5" width="11.5546875" bestFit="1" customWidth="1"/>
    <col min="6" max="6" width="47.44140625" bestFit="1" customWidth="1"/>
    <col min="7" max="7" width="16.33203125" bestFit="1" customWidth="1"/>
  </cols>
  <sheetData>
    <row r="1" spans="1:8" s="19" customFormat="1" outlineLevel="1" x14ac:dyDescent="0.3">
      <c r="A1" s="19" t="s">
        <v>3351</v>
      </c>
      <c r="B1" s="19" t="s">
        <v>3349</v>
      </c>
      <c r="C1" s="21" t="s">
        <v>3347</v>
      </c>
      <c r="D1" s="19" t="s">
        <v>3348</v>
      </c>
      <c r="E1" s="19" t="s">
        <v>3350</v>
      </c>
      <c r="F1" s="19" t="s">
        <v>3313</v>
      </c>
      <c r="G1" s="19" t="s">
        <v>3352</v>
      </c>
    </row>
    <row r="2" spans="1:8" outlineLevel="1" x14ac:dyDescent="0.3">
      <c r="A2" s="12" t="s">
        <v>3296</v>
      </c>
      <c r="B2" s="12" t="s">
        <v>3311</v>
      </c>
      <c r="C2" s="7">
        <f>D2</f>
        <v>100</v>
      </c>
      <c r="D2" s="17">
        <v>100</v>
      </c>
      <c r="F2" s="18" t="s">
        <v>3328</v>
      </c>
      <c r="G2" t="s">
        <v>3329</v>
      </c>
      <c r="H2" s="18"/>
    </row>
    <row r="3" spans="1:8" outlineLevel="1" x14ac:dyDescent="0.3">
      <c r="A3" s="12" t="s">
        <v>3296</v>
      </c>
      <c r="B3" s="12" t="s">
        <v>3310</v>
      </c>
      <c r="C3" s="7">
        <v>300</v>
      </c>
      <c r="D3" s="17">
        <v>150</v>
      </c>
      <c r="F3" s="18" t="s">
        <v>3320</v>
      </c>
      <c r="G3" t="s">
        <v>3326</v>
      </c>
      <c r="H3" s="18"/>
    </row>
    <row r="4" spans="1:8" outlineLevel="1" x14ac:dyDescent="0.3">
      <c r="A4" s="12" t="s">
        <v>3296</v>
      </c>
      <c r="B4" s="12" t="s">
        <v>3302</v>
      </c>
      <c r="D4" s="17">
        <v>50</v>
      </c>
      <c r="F4" s="18" t="s">
        <v>3321</v>
      </c>
      <c r="G4" t="s">
        <v>3326</v>
      </c>
      <c r="H4" s="18"/>
    </row>
    <row r="5" spans="1:8" outlineLevel="1" x14ac:dyDescent="0.3">
      <c r="A5" s="12" t="s">
        <v>3296</v>
      </c>
      <c r="B5" s="12" t="s">
        <v>3303</v>
      </c>
      <c r="D5" s="7">
        <f>2000/SUM(E$5:E$21)*E5</f>
        <v>40</v>
      </c>
      <c r="E5">
        <v>1</v>
      </c>
      <c r="F5" s="18" t="s">
        <v>3320</v>
      </c>
      <c r="G5" t="s">
        <v>3326</v>
      </c>
      <c r="H5" s="18"/>
    </row>
    <row r="6" spans="1:8" outlineLevel="1" x14ac:dyDescent="0.3">
      <c r="A6" s="12" t="s">
        <v>3296</v>
      </c>
      <c r="B6" s="12" t="s">
        <v>3303</v>
      </c>
      <c r="D6" s="7">
        <v>150</v>
      </c>
      <c r="F6" s="18" t="s">
        <v>3324</v>
      </c>
      <c r="G6" t="s">
        <v>3326</v>
      </c>
      <c r="H6" s="18"/>
    </row>
    <row r="7" spans="1:8" outlineLevel="1" x14ac:dyDescent="0.3">
      <c r="A7" s="12" t="s">
        <v>3296</v>
      </c>
      <c r="B7" s="12" t="s">
        <v>3303</v>
      </c>
      <c r="D7" s="7">
        <f>2000/SUM(E$5:E$21)*E7</f>
        <v>200</v>
      </c>
      <c r="E7">
        <v>5</v>
      </c>
      <c r="F7" s="18" t="s">
        <v>3312</v>
      </c>
      <c r="G7" t="s">
        <v>3326</v>
      </c>
      <c r="H7" s="18"/>
    </row>
    <row r="8" spans="1:8" outlineLevel="1" x14ac:dyDescent="0.3">
      <c r="A8" s="12" t="s">
        <v>3296</v>
      </c>
      <c r="B8" s="12" t="s">
        <v>3303</v>
      </c>
      <c r="D8" s="7">
        <f>2000/SUM(E$5:E$21)*E8</f>
        <v>200</v>
      </c>
      <c r="E8">
        <v>5</v>
      </c>
      <c r="F8" s="18" t="s">
        <v>3346</v>
      </c>
      <c r="G8" t="s">
        <v>3327</v>
      </c>
      <c r="H8" s="18"/>
    </row>
    <row r="9" spans="1:8" outlineLevel="1" x14ac:dyDescent="0.3">
      <c r="A9" s="12" t="s">
        <v>3296</v>
      </c>
      <c r="B9" s="12" t="s">
        <v>3303</v>
      </c>
      <c r="D9" s="7">
        <v>600</v>
      </c>
      <c r="F9" s="18" t="s">
        <v>3309</v>
      </c>
      <c r="G9" t="s">
        <v>3327</v>
      </c>
      <c r="H9" s="18"/>
    </row>
    <row r="10" spans="1:8" outlineLevel="1" x14ac:dyDescent="0.3">
      <c r="A10" s="12" t="s">
        <v>3296</v>
      </c>
      <c r="B10" s="12" t="s">
        <v>3303</v>
      </c>
      <c r="D10" s="7">
        <f>2000/SUM(E$5:E$21)*E10</f>
        <v>40</v>
      </c>
      <c r="E10">
        <v>1</v>
      </c>
      <c r="F10" s="18" t="s">
        <v>3343</v>
      </c>
      <c r="G10" t="s">
        <v>3329</v>
      </c>
      <c r="H10" s="18"/>
    </row>
    <row r="11" spans="1:8" outlineLevel="1" x14ac:dyDescent="0.3">
      <c r="A11" s="12" t="s">
        <v>3296</v>
      </c>
      <c r="B11" s="12" t="s">
        <v>3303</v>
      </c>
      <c r="D11" s="7">
        <f>2000/SUM(E$5:E$21)*E11</f>
        <v>80</v>
      </c>
      <c r="E11">
        <v>2</v>
      </c>
      <c r="F11" s="18" t="s">
        <v>3328</v>
      </c>
      <c r="G11" t="s">
        <v>3329</v>
      </c>
    </row>
    <row r="12" spans="1:8" outlineLevel="1" x14ac:dyDescent="0.3">
      <c r="A12" s="12" t="s">
        <v>3296</v>
      </c>
      <c r="B12" s="12" t="s">
        <v>3303</v>
      </c>
      <c r="D12" s="7">
        <f>2000/SUM(E$5:E$21)*E12</f>
        <v>40</v>
      </c>
      <c r="E12">
        <v>1</v>
      </c>
      <c r="F12" s="18" t="s">
        <v>3344</v>
      </c>
      <c r="G12" t="s">
        <v>3329</v>
      </c>
    </row>
    <row r="13" spans="1:8" outlineLevel="1" x14ac:dyDescent="0.3">
      <c r="A13" s="12" t="s">
        <v>3296</v>
      </c>
      <c r="B13" s="12" t="s">
        <v>3303</v>
      </c>
      <c r="D13" s="7">
        <f>2000/SUM(E$5:E$21)*E13</f>
        <v>80</v>
      </c>
      <c r="E13">
        <v>2</v>
      </c>
      <c r="F13" s="18" t="s">
        <v>3339</v>
      </c>
      <c r="G13" t="s">
        <v>3329</v>
      </c>
    </row>
    <row r="14" spans="1:8" outlineLevel="1" x14ac:dyDescent="0.3">
      <c r="A14" s="12" t="s">
        <v>3296</v>
      </c>
      <c r="B14" s="12" t="s">
        <v>3303</v>
      </c>
      <c r="D14" s="7">
        <f>2000/SUM(E$5:E$21)*E14</f>
        <v>120</v>
      </c>
      <c r="E14">
        <v>3</v>
      </c>
      <c r="F14" s="18" t="s">
        <v>3340</v>
      </c>
      <c r="G14" t="s">
        <v>3329</v>
      </c>
    </row>
    <row r="15" spans="1:8" outlineLevel="1" x14ac:dyDescent="0.3">
      <c r="A15" s="12" t="s">
        <v>3296</v>
      </c>
      <c r="B15" s="12" t="s">
        <v>3303</v>
      </c>
      <c r="D15" s="7">
        <f>2000/SUM(E$5:E$21)*E15</f>
        <v>80</v>
      </c>
      <c r="E15">
        <v>2</v>
      </c>
      <c r="F15" s="18" t="s">
        <v>3345</v>
      </c>
      <c r="G15" t="s">
        <v>3329</v>
      </c>
    </row>
    <row r="16" spans="1:8" outlineLevel="1" x14ac:dyDescent="0.3">
      <c r="A16" s="12" t="s">
        <v>3296</v>
      </c>
      <c r="B16" s="12" t="s">
        <v>3303</v>
      </c>
      <c r="D16" s="7">
        <f>2000/SUM(E$5:E$21)*E16</f>
        <v>160</v>
      </c>
      <c r="E16">
        <v>4</v>
      </c>
      <c r="F16" s="18" t="s">
        <v>3318</v>
      </c>
      <c r="G16" t="s">
        <v>3338</v>
      </c>
    </row>
    <row r="17" spans="1:8" outlineLevel="1" x14ac:dyDescent="0.3">
      <c r="A17" s="12" t="s">
        <v>3296</v>
      </c>
      <c r="B17" s="12" t="s">
        <v>3303</v>
      </c>
      <c r="D17" s="7">
        <f>2000/SUM(E$5:E$21)*E17</f>
        <v>160</v>
      </c>
      <c r="E17">
        <v>4</v>
      </c>
      <c r="F17" s="18" t="s">
        <v>3330</v>
      </c>
      <c r="G17" t="s">
        <v>3338</v>
      </c>
    </row>
    <row r="18" spans="1:8" outlineLevel="1" x14ac:dyDescent="0.3">
      <c r="A18" s="12" t="s">
        <v>3296</v>
      </c>
      <c r="B18" s="12" t="s">
        <v>3303</v>
      </c>
      <c r="D18" s="7">
        <f>2000/SUM(E$5:E$21)*E18</f>
        <v>200</v>
      </c>
      <c r="E18">
        <v>5</v>
      </c>
      <c r="F18" s="18" t="s">
        <v>3315</v>
      </c>
      <c r="G18" t="s">
        <v>3338</v>
      </c>
    </row>
    <row r="19" spans="1:8" outlineLevel="1" x14ac:dyDescent="0.3">
      <c r="A19" s="12" t="s">
        <v>3296</v>
      </c>
      <c r="B19" s="12" t="s">
        <v>3303</v>
      </c>
      <c r="D19" s="7">
        <f>2000/SUM(E$5:E$21)*E19</f>
        <v>240</v>
      </c>
      <c r="E19">
        <v>6</v>
      </c>
      <c r="F19" s="18" t="s">
        <v>3316</v>
      </c>
      <c r="G19" t="s">
        <v>3338</v>
      </c>
    </row>
    <row r="20" spans="1:8" outlineLevel="1" x14ac:dyDescent="0.3">
      <c r="A20" s="12" t="s">
        <v>3296</v>
      </c>
      <c r="B20" s="12" t="s">
        <v>3303</v>
      </c>
      <c r="D20" s="7">
        <f>2000/SUM(E$5:E$21)*E20</f>
        <v>160</v>
      </c>
      <c r="E20">
        <v>4</v>
      </c>
      <c r="F20" s="18" t="s">
        <v>3335</v>
      </c>
      <c r="G20" t="s">
        <v>3338</v>
      </c>
    </row>
    <row r="21" spans="1:8" outlineLevel="1" x14ac:dyDescent="0.3">
      <c r="A21" s="12" t="s">
        <v>3296</v>
      </c>
      <c r="B21" s="12" t="s">
        <v>3303</v>
      </c>
      <c r="D21" s="7">
        <f>2000/SUM(E$5:E$21)*E21</f>
        <v>200</v>
      </c>
      <c r="E21">
        <v>5</v>
      </c>
      <c r="F21" s="18" t="s">
        <v>3337</v>
      </c>
      <c r="G21" t="s">
        <v>3338</v>
      </c>
    </row>
    <row r="22" spans="1:8" outlineLevel="1" x14ac:dyDescent="0.3">
      <c r="A22" s="12" t="s">
        <v>3296</v>
      </c>
      <c r="B22" s="12" t="s">
        <v>3358</v>
      </c>
      <c r="C22" s="7">
        <f>5300/SUM(E$22:E$46)*E22</f>
        <v>260.65573770491807</v>
      </c>
      <c r="D22" s="7">
        <f>C22*1.03</f>
        <v>268.47540983606564</v>
      </c>
      <c r="E22">
        <v>3</v>
      </c>
      <c r="F22" s="18" t="s">
        <v>3320</v>
      </c>
      <c r="G22" t="s">
        <v>3326</v>
      </c>
      <c r="H22" s="18"/>
    </row>
    <row r="23" spans="1:8" outlineLevel="1" x14ac:dyDescent="0.3">
      <c r="A23" s="12" t="s">
        <v>3296</v>
      </c>
      <c r="B23" s="12" t="s">
        <v>3358</v>
      </c>
      <c r="C23" s="7">
        <f>5300/SUM(E$22:E$46)*E23</f>
        <v>86.885245901639351</v>
      </c>
      <c r="D23" s="7">
        <f>C23*1.03</f>
        <v>89.491803278688536</v>
      </c>
      <c r="E23">
        <v>1</v>
      </c>
      <c r="F23" s="18" t="s">
        <v>3323</v>
      </c>
      <c r="G23" t="s">
        <v>3326</v>
      </c>
      <c r="H23" s="18"/>
    </row>
    <row r="24" spans="1:8" outlineLevel="1" x14ac:dyDescent="0.3">
      <c r="A24" s="12" t="s">
        <v>3296</v>
      </c>
      <c r="B24" s="12" t="s">
        <v>3358</v>
      </c>
      <c r="C24" s="7">
        <v>250</v>
      </c>
      <c r="D24" s="7">
        <f>C24*1.03</f>
        <v>257.5</v>
      </c>
      <c r="F24" s="18" t="s">
        <v>3324</v>
      </c>
      <c r="G24" t="s">
        <v>3326</v>
      </c>
      <c r="H24" s="18"/>
    </row>
    <row r="25" spans="1:8" outlineLevel="1" x14ac:dyDescent="0.3">
      <c r="A25" s="12" t="s">
        <v>3296</v>
      </c>
      <c r="B25" s="12" t="s">
        <v>3358</v>
      </c>
      <c r="C25" s="7">
        <f t="shared" ref="C25:C26" si="0">5300/SUM(E$22:E$46)*E25</f>
        <v>695.08196721311481</v>
      </c>
      <c r="D25" s="7">
        <f>C25*1.03</f>
        <v>715.93442622950829</v>
      </c>
      <c r="E25">
        <v>8</v>
      </c>
      <c r="F25" s="18" t="s">
        <v>3312</v>
      </c>
      <c r="G25" t="s">
        <v>3326</v>
      </c>
      <c r="H25" s="18"/>
    </row>
    <row r="26" spans="1:8" outlineLevel="1" x14ac:dyDescent="0.3">
      <c r="A26" s="12" t="s">
        <v>3296</v>
      </c>
      <c r="B26" s="12" t="s">
        <v>3358</v>
      </c>
      <c r="C26" s="7">
        <f t="shared" si="0"/>
        <v>260.65573770491807</v>
      </c>
      <c r="D26" s="7">
        <f>C26*1.03</f>
        <v>268.47540983606564</v>
      </c>
      <c r="E26">
        <v>3</v>
      </c>
      <c r="F26" s="18" t="s">
        <v>3346</v>
      </c>
      <c r="G26" t="s">
        <v>3327</v>
      </c>
      <c r="H26" s="18"/>
    </row>
    <row r="27" spans="1:8" outlineLevel="1" x14ac:dyDescent="0.3">
      <c r="A27" s="12" t="s">
        <v>3296</v>
      </c>
      <c r="B27" s="12" t="s">
        <v>3358</v>
      </c>
      <c r="C27" s="7">
        <v>300</v>
      </c>
      <c r="D27" s="7">
        <f>C27*1.03</f>
        <v>309</v>
      </c>
      <c r="F27" s="18" t="s">
        <v>3309</v>
      </c>
      <c r="G27" t="s">
        <v>3327</v>
      </c>
      <c r="H27" s="18"/>
    </row>
    <row r="28" spans="1:8" outlineLevel="1" x14ac:dyDescent="0.3">
      <c r="A28" s="12" t="s">
        <v>3296</v>
      </c>
      <c r="B28" s="12" t="s">
        <v>3358</v>
      </c>
      <c r="C28" s="7">
        <f t="shared" ref="C28:C46" si="1">5300/SUM(E$22:E$46)*E28</f>
        <v>86.885245901639351</v>
      </c>
      <c r="D28" s="7">
        <f>C28*1.03</f>
        <v>89.491803278688536</v>
      </c>
      <c r="E28">
        <v>1</v>
      </c>
      <c r="F28" s="18" t="s">
        <v>3342</v>
      </c>
      <c r="G28" t="s">
        <v>3329</v>
      </c>
      <c r="H28" s="18"/>
    </row>
    <row r="29" spans="1:8" outlineLevel="1" x14ac:dyDescent="0.3">
      <c r="A29" s="12" t="s">
        <v>3296</v>
      </c>
      <c r="B29" s="12" t="s">
        <v>3358</v>
      </c>
      <c r="C29" s="7">
        <f t="shared" si="1"/>
        <v>173.7704918032787</v>
      </c>
      <c r="D29" s="7">
        <f>C29*1.03</f>
        <v>178.98360655737707</v>
      </c>
      <c r="E29">
        <v>2</v>
      </c>
      <c r="F29" s="18" t="s">
        <v>3343</v>
      </c>
      <c r="G29" t="s">
        <v>3329</v>
      </c>
      <c r="H29" s="18"/>
    </row>
    <row r="30" spans="1:8" outlineLevel="1" x14ac:dyDescent="0.3">
      <c r="A30" s="12" t="s">
        <v>3296</v>
      </c>
      <c r="B30" s="12" t="s">
        <v>3358</v>
      </c>
      <c r="C30" s="7">
        <f t="shared" si="1"/>
        <v>86.885245901639351</v>
      </c>
      <c r="D30" s="7">
        <f>C30*1.03</f>
        <v>89.491803278688536</v>
      </c>
      <c r="E30">
        <v>1</v>
      </c>
      <c r="F30" s="18" t="s">
        <v>3328</v>
      </c>
      <c r="G30" t="s">
        <v>3329</v>
      </c>
      <c r="H30" s="18"/>
    </row>
    <row r="31" spans="1:8" outlineLevel="1" x14ac:dyDescent="0.3">
      <c r="A31" s="12" t="s">
        <v>3296</v>
      </c>
      <c r="B31" s="12" t="s">
        <v>3358</v>
      </c>
      <c r="C31" s="7">
        <f t="shared" si="1"/>
        <v>260.65573770491807</v>
      </c>
      <c r="D31" s="7">
        <f>C31*1.03</f>
        <v>268.47540983606564</v>
      </c>
      <c r="E31">
        <v>3</v>
      </c>
      <c r="F31" s="18" t="s">
        <v>3344</v>
      </c>
      <c r="G31" t="s">
        <v>3329</v>
      </c>
      <c r="H31" s="18"/>
    </row>
    <row r="32" spans="1:8" outlineLevel="1" x14ac:dyDescent="0.3">
      <c r="A32" s="12" t="s">
        <v>3296</v>
      </c>
      <c r="B32" s="12" t="s">
        <v>3358</v>
      </c>
      <c r="C32" s="7">
        <f t="shared" si="1"/>
        <v>86.885245901639351</v>
      </c>
      <c r="D32" s="7">
        <f>C32*1.03</f>
        <v>89.491803278688536</v>
      </c>
      <c r="E32">
        <v>1</v>
      </c>
      <c r="F32" s="18" t="s">
        <v>3341</v>
      </c>
      <c r="G32" t="s">
        <v>3329</v>
      </c>
      <c r="H32" s="18"/>
    </row>
    <row r="33" spans="1:8" outlineLevel="1" x14ac:dyDescent="0.3">
      <c r="A33" s="12" t="s">
        <v>3296</v>
      </c>
      <c r="B33" s="12" t="s">
        <v>3358</v>
      </c>
      <c r="C33" s="7">
        <f t="shared" si="1"/>
        <v>347.5409836065574</v>
      </c>
      <c r="D33" s="7">
        <f>C33*1.03</f>
        <v>357.96721311475414</v>
      </c>
      <c r="E33">
        <v>4</v>
      </c>
      <c r="F33" s="18" t="s">
        <v>3339</v>
      </c>
      <c r="G33" t="s">
        <v>3329</v>
      </c>
      <c r="H33" s="18"/>
    </row>
    <row r="34" spans="1:8" outlineLevel="1" x14ac:dyDescent="0.3">
      <c r="A34" s="12" t="s">
        <v>3296</v>
      </c>
      <c r="B34" s="12" t="s">
        <v>3358</v>
      </c>
      <c r="C34" s="7">
        <f t="shared" si="1"/>
        <v>173.7704918032787</v>
      </c>
      <c r="D34" s="7">
        <f>C34*1.03</f>
        <v>178.98360655737707</v>
      </c>
      <c r="E34">
        <v>2</v>
      </c>
      <c r="F34" s="18" t="s">
        <v>3340</v>
      </c>
      <c r="G34" t="s">
        <v>3329</v>
      </c>
      <c r="H34" s="18"/>
    </row>
    <row r="35" spans="1:8" outlineLevel="1" x14ac:dyDescent="0.3">
      <c r="A35" s="12" t="s">
        <v>3296</v>
      </c>
      <c r="B35" s="12" t="s">
        <v>3358</v>
      </c>
      <c r="C35" s="7">
        <f t="shared" si="1"/>
        <v>173.7704918032787</v>
      </c>
      <c r="D35" s="7">
        <f>C35*1.03</f>
        <v>178.98360655737707</v>
      </c>
      <c r="E35">
        <v>2</v>
      </c>
      <c r="F35" s="18" t="s">
        <v>3345</v>
      </c>
      <c r="G35" t="s">
        <v>3329</v>
      </c>
      <c r="H35" s="18"/>
    </row>
    <row r="36" spans="1:8" outlineLevel="1" x14ac:dyDescent="0.3">
      <c r="A36" s="12" t="s">
        <v>3296</v>
      </c>
      <c r="B36" s="12" t="s">
        <v>3358</v>
      </c>
      <c r="C36" s="7">
        <f t="shared" si="1"/>
        <v>347.5409836065574</v>
      </c>
      <c r="D36" s="7">
        <f>C36*1.03</f>
        <v>357.96721311475414</v>
      </c>
      <c r="E36">
        <v>4</v>
      </c>
      <c r="F36" s="18" t="s">
        <v>3318</v>
      </c>
      <c r="G36" t="s">
        <v>3338</v>
      </c>
      <c r="H36" s="18"/>
    </row>
    <row r="37" spans="1:8" outlineLevel="1" x14ac:dyDescent="0.3">
      <c r="A37" s="12" t="s">
        <v>3296</v>
      </c>
      <c r="B37" s="12" t="s">
        <v>3358</v>
      </c>
      <c r="C37" s="7">
        <f t="shared" si="1"/>
        <v>347.5409836065574</v>
      </c>
      <c r="D37" s="7">
        <f>C37*1.03</f>
        <v>357.96721311475414</v>
      </c>
      <c r="E37">
        <v>4</v>
      </c>
      <c r="F37" s="18" t="s">
        <v>3330</v>
      </c>
      <c r="G37" t="s">
        <v>3338</v>
      </c>
      <c r="H37" s="18"/>
    </row>
    <row r="38" spans="1:8" outlineLevel="1" x14ac:dyDescent="0.3">
      <c r="A38" s="12" t="s">
        <v>3296</v>
      </c>
      <c r="B38" s="12" t="s">
        <v>3358</v>
      </c>
      <c r="C38" s="7">
        <f t="shared" si="1"/>
        <v>86.885245901639351</v>
      </c>
      <c r="D38" s="7">
        <f>C38*1.03</f>
        <v>89.491803278688536</v>
      </c>
      <c r="E38">
        <v>1</v>
      </c>
      <c r="F38" s="18" t="s">
        <v>3331</v>
      </c>
      <c r="G38" t="s">
        <v>3338</v>
      </c>
      <c r="H38" s="18"/>
    </row>
    <row r="39" spans="1:8" outlineLevel="1" x14ac:dyDescent="0.3">
      <c r="A39" s="12" t="s">
        <v>3296</v>
      </c>
      <c r="B39" s="12" t="s">
        <v>3358</v>
      </c>
      <c r="C39" s="7">
        <f t="shared" si="1"/>
        <v>86.885245901639351</v>
      </c>
      <c r="D39" s="7">
        <f>C39*1.03</f>
        <v>89.491803278688536</v>
      </c>
      <c r="E39">
        <v>1</v>
      </c>
      <c r="F39" s="18" t="s">
        <v>3332</v>
      </c>
      <c r="G39" t="s">
        <v>3338</v>
      </c>
      <c r="H39" s="18"/>
    </row>
    <row r="40" spans="1:8" outlineLevel="1" x14ac:dyDescent="0.3">
      <c r="A40" s="12" t="s">
        <v>3296</v>
      </c>
      <c r="B40" s="12" t="s">
        <v>3358</v>
      </c>
      <c r="C40" s="7">
        <f t="shared" si="1"/>
        <v>86.885245901639351</v>
      </c>
      <c r="D40" s="7">
        <f>C40*1.03</f>
        <v>89.491803278688536</v>
      </c>
      <c r="E40">
        <v>1</v>
      </c>
      <c r="F40" s="18" t="s">
        <v>3333</v>
      </c>
      <c r="G40" t="s">
        <v>3338</v>
      </c>
      <c r="H40" s="18"/>
    </row>
    <row r="41" spans="1:8" outlineLevel="1" x14ac:dyDescent="0.3">
      <c r="A41" s="12" t="s">
        <v>3296</v>
      </c>
      <c r="B41" s="12" t="s">
        <v>3358</v>
      </c>
      <c r="C41" s="7">
        <f t="shared" si="1"/>
        <v>434.42622950819674</v>
      </c>
      <c r="D41" s="7">
        <f>C41*1.03</f>
        <v>447.45901639344265</v>
      </c>
      <c r="E41">
        <v>5</v>
      </c>
      <c r="F41" s="18" t="s">
        <v>3315</v>
      </c>
      <c r="G41" t="s">
        <v>3338</v>
      </c>
      <c r="H41" s="18"/>
    </row>
    <row r="42" spans="1:8" outlineLevel="1" x14ac:dyDescent="0.3">
      <c r="A42" s="12" t="s">
        <v>3296</v>
      </c>
      <c r="B42" s="12" t="s">
        <v>3358</v>
      </c>
      <c r="C42" s="7">
        <f t="shared" si="1"/>
        <v>86.885245901639351</v>
      </c>
      <c r="D42" s="7">
        <f>C42*1.03</f>
        <v>89.491803278688536</v>
      </c>
      <c r="E42">
        <v>1</v>
      </c>
      <c r="F42" s="18" t="s">
        <v>3334</v>
      </c>
      <c r="G42" t="s">
        <v>3338</v>
      </c>
      <c r="H42" s="18"/>
    </row>
    <row r="43" spans="1:8" outlineLevel="1" x14ac:dyDescent="0.3">
      <c r="A43" s="12" t="s">
        <v>3296</v>
      </c>
      <c r="B43" s="12" t="s">
        <v>3358</v>
      </c>
      <c r="C43" s="7">
        <f t="shared" si="1"/>
        <v>521.31147540983613</v>
      </c>
      <c r="D43" s="7">
        <f>C43*1.03</f>
        <v>536.95081967213127</v>
      </c>
      <c r="E43">
        <v>6</v>
      </c>
      <c r="F43" s="18" t="s">
        <v>3316</v>
      </c>
      <c r="G43" t="s">
        <v>3338</v>
      </c>
      <c r="H43" s="18"/>
    </row>
    <row r="44" spans="1:8" outlineLevel="1" x14ac:dyDescent="0.3">
      <c r="A44" s="12" t="s">
        <v>3296</v>
      </c>
      <c r="B44" s="12" t="s">
        <v>3358</v>
      </c>
      <c r="C44" s="7">
        <f t="shared" si="1"/>
        <v>260.65573770491807</v>
      </c>
      <c r="D44" s="7">
        <f>C44*1.03</f>
        <v>268.47540983606564</v>
      </c>
      <c r="E44">
        <v>3</v>
      </c>
      <c r="F44" s="18" t="s">
        <v>3335</v>
      </c>
      <c r="G44" t="s">
        <v>3338</v>
      </c>
      <c r="H44" s="18"/>
    </row>
    <row r="45" spans="1:8" outlineLevel="1" x14ac:dyDescent="0.3">
      <c r="A45" s="12" t="s">
        <v>3296</v>
      </c>
      <c r="B45" s="12" t="s">
        <v>3358</v>
      </c>
      <c r="C45" s="7">
        <f t="shared" si="1"/>
        <v>86.885245901639351</v>
      </c>
      <c r="D45" s="7">
        <f>C45*1.03</f>
        <v>89.491803278688536</v>
      </c>
      <c r="E45">
        <v>1</v>
      </c>
      <c r="F45" s="18" t="s">
        <v>3336</v>
      </c>
      <c r="G45" t="s">
        <v>3338</v>
      </c>
      <c r="H45" s="18"/>
    </row>
    <row r="46" spans="1:8" outlineLevel="1" x14ac:dyDescent="0.3">
      <c r="A46" s="12" t="s">
        <v>3296</v>
      </c>
      <c r="B46" s="12" t="s">
        <v>3358</v>
      </c>
      <c r="C46" s="7">
        <f t="shared" si="1"/>
        <v>260.65573770491807</v>
      </c>
      <c r="D46" s="7">
        <f>C46*1.03</f>
        <v>268.47540983606564</v>
      </c>
      <c r="E46">
        <v>3</v>
      </c>
      <c r="F46" s="18" t="s">
        <v>3337</v>
      </c>
      <c r="G46" t="s">
        <v>3338</v>
      </c>
      <c r="H46" s="18"/>
    </row>
    <row r="47" spans="1:8" outlineLevel="1" x14ac:dyDescent="0.3">
      <c r="A47" s="12" t="s">
        <v>3296</v>
      </c>
      <c r="B47" s="12" t="s">
        <v>3304</v>
      </c>
      <c r="C47" s="7">
        <f>D47</f>
        <v>1450</v>
      </c>
      <c r="D47" s="17">
        <v>1450</v>
      </c>
      <c r="F47" s="18" t="s">
        <v>3321</v>
      </c>
      <c r="G47" t="s">
        <v>3326</v>
      </c>
    </row>
    <row r="48" spans="1:8" outlineLevel="1" x14ac:dyDescent="0.3">
      <c r="A48" s="12" t="s">
        <v>3296</v>
      </c>
      <c r="B48" s="13" t="s">
        <v>3295</v>
      </c>
      <c r="C48" s="7">
        <f>D48/2</f>
        <v>152.86885245901641</v>
      </c>
      <c r="D48" s="7">
        <f>1865/SUM(E$22:E$46)*E48</f>
        <v>305.73770491803282</v>
      </c>
      <c r="E48">
        <v>10</v>
      </c>
      <c r="F48" s="18" t="s">
        <v>3312</v>
      </c>
      <c r="G48" t="s">
        <v>3326</v>
      </c>
    </row>
    <row r="49" spans="1:7" outlineLevel="1" x14ac:dyDescent="0.3">
      <c r="A49" s="12" t="s">
        <v>3296</v>
      </c>
      <c r="B49" s="13" t="s">
        <v>3295</v>
      </c>
      <c r="C49" s="7">
        <f t="shared" ref="C49:C68" si="2">D49/2</f>
        <v>61.147540983606561</v>
      </c>
      <c r="D49" s="7">
        <f>1865/SUM(E$22:E$46)*E49</f>
        <v>122.29508196721312</v>
      </c>
      <c r="E49">
        <v>4</v>
      </c>
      <c r="F49" s="18" t="s">
        <v>3309</v>
      </c>
      <c r="G49" t="s">
        <v>3327</v>
      </c>
    </row>
    <row r="50" spans="1:7" outlineLevel="1" x14ac:dyDescent="0.3">
      <c r="A50" s="12" t="s">
        <v>3296</v>
      </c>
      <c r="B50" s="13" t="s">
        <v>3295</v>
      </c>
      <c r="C50" s="7">
        <f t="shared" si="2"/>
        <v>15.28688524590164</v>
      </c>
      <c r="D50" s="7">
        <f>1865/SUM(E$22:E$46)*E50</f>
        <v>30.57377049180328</v>
      </c>
      <c r="E50">
        <v>1</v>
      </c>
      <c r="F50" s="18" t="s">
        <v>3342</v>
      </c>
      <c r="G50" t="s">
        <v>3329</v>
      </c>
    </row>
    <row r="51" spans="1:7" outlineLevel="1" x14ac:dyDescent="0.3">
      <c r="A51" s="12" t="s">
        <v>3296</v>
      </c>
      <c r="B51" s="13" t="s">
        <v>3295</v>
      </c>
      <c r="C51" s="7">
        <f t="shared" si="2"/>
        <v>15.28688524590164</v>
      </c>
      <c r="D51" s="7">
        <f>1865/SUM(E$22:E$46)*E51</f>
        <v>30.57377049180328</v>
      </c>
      <c r="E51">
        <v>1</v>
      </c>
      <c r="F51" s="18" t="s">
        <v>3343</v>
      </c>
      <c r="G51" t="s">
        <v>3329</v>
      </c>
    </row>
    <row r="52" spans="1:7" outlineLevel="1" x14ac:dyDescent="0.3">
      <c r="A52" s="12" t="s">
        <v>3296</v>
      </c>
      <c r="B52" s="13" t="s">
        <v>3295</v>
      </c>
      <c r="C52" s="7">
        <f t="shared" si="2"/>
        <v>91.721311475409834</v>
      </c>
      <c r="D52" s="7">
        <f>1865/SUM(E$22:E$46)*E52</f>
        <v>183.44262295081967</v>
      </c>
      <c r="E52">
        <v>6</v>
      </c>
      <c r="F52" s="18" t="s">
        <v>3328</v>
      </c>
      <c r="G52" t="s">
        <v>3329</v>
      </c>
    </row>
    <row r="53" spans="1:7" outlineLevel="1" x14ac:dyDescent="0.3">
      <c r="A53" s="12" t="s">
        <v>3296</v>
      </c>
      <c r="B53" s="13" t="s">
        <v>3295</v>
      </c>
      <c r="C53" s="7">
        <f t="shared" si="2"/>
        <v>30.57377049180328</v>
      </c>
      <c r="D53" s="7">
        <f>1865/SUM(E$22:E$46)*E53</f>
        <v>61.147540983606561</v>
      </c>
      <c r="E53">
        <v>2</v>
      </c>
      <c r="F53" s="18" t="s">
        <v>3344</v>
      </c>
      <c r="G53" t="s">
        <v>3329</v>
      </c>
    </row>
    <row r="54" spans="1:7" outlineLevel="1" x14ac:dyDescent="0.3">
      <c r="A54" s="12" t="s">
        <v>3296</v>
      </c>
      <c r="B54" s="13" t="s">
        <v>3295</v>
      </c>
      <c r="C54" s="7">
        <f t="shared" si="2"/>
        <v>15.28688524590164</v>
      </c>
      <c r="D54" s="7">
        <f>1865/SUM(E$22:E$46)*E54</f>
        <v>30.57377049180328</v>
      </c>
      <c r="E54">
        <v>1</v>
      </c>
      <c r="F54" s="18" t="s">
        <v>3341</v>
      </c>
      <c r="G54" t="s">
        <v>3329</v>
      </c>
    </row>
    <row r="55" spans="1:7" outlineLevel="1" x14ac:dyDescent="0.3">
      <c r="A55" s="12" t="s">
        <v>3296</v>
      </c>
      <c r="B55" s="13" t="s">
        <v>3295</v>
      </c>
      <c r="C55" s="7">
        <f t="shared" si="2"/>
        <v>61.147540983606561</v>
      </c>
      <c r="D55" s="7">
        <f>1865/SUM(E$22:E$46)*E55</f>
        <v>122.29508196721312</v>
      </c>
      <c r="E55">
        <v>4</v>
      </c>
      <c r="F55" s="18" t="s">
        <v>3339</v>
      </c>
      <c r="G55" t="s">
        <v>3329</v>
      </c>
    </row>
    <row r="56" spans="1:7" outlineLevel="1" x14ac:dyDescent="0.3">
      <c r="A56" s="12" t="s">
        <v>3296</v>
      </c>
      <c r="B56" s="13" t="s">
        <v>3295</v>
      </c>
      <c r="C56" s="7">
        <f t="shared" si="2"/>
        <v>30.57377049180328</v>
      </c>
      <c r="D56" s="7">
        <f>1865/SUM(E$22:E$46)*E56</f>
        <v>61.147540983606561</v>
      </c>
      <c r="E56">
        <v>2</v>
      </c>
      <c r="F56" s="18" t="s">
        <v>3340</v>
      </c>
      <c r="G56" t="s">
        <v>3329</v>
      </c>
    </row>
    <row r="57" spans="1:7" outlineLevel="1" x14ac:dyDescent="0.3">
      <c r="A57" s="12" t="s">
        <v>3296</v>
      </c>
      <c r="B57" s="13" t="s">
        <v>3295</v>
      </c>
      <c r="C57" s="7">
        <f t="shared" si="2"/>
        <v>15.28688524590164</v>
      </c>
      <c r="D57" s="7">
        <f>1865/SUM(E$22:E$46)*E57</f>
        <v>30.57377049180328</v>
      </c>
      <c r="E57">
        <v>1</v>
      </c>
      <c r="F57" s="18" t="s">
        <v>3345</v>
      </c>
      <c r="G57" t="s">
        <v>3329</v>
      </c>
    </row>
    <row r="58" spans="1:7" outlineLevel="1" x14ac:dyDescent="0.3">
      <c r="A58" s="12" t="s">
        <v>3296</v>
      </c>
      <c r="B58" s="13" t="s">
        <v>3295</v>
      </c>
      <c r="C58" s="7">
        <f t="shared" si="2"/>
        <v>61.147540983606561</v>
      </c>
      <c r="D58" s="7">
        <f>1865/SUM(E$22:E$46)*E58</f>
        <v>122.29508196721312</v>
      </c>
      <c r="E58">
        <v>4</v>
      </c>
      <c r="F58" s="18" t="s">
        <v>3318</v>
      </c>
      <c r="G58" t="s">
        <v>3338</v>
      </c>
    </row>
    <row r="59" spans="1:7" outlineLevel="1" x14ac:dyDescent="0.3">
      <c r="A59" s="12" t="s">
        <v>3296</v>
      </c>
      <c r="B59" s="13" t="s">
        <v>3295</v>
      </c>
      <c r="C59" s="7">
        <f t="shared" si="2"/>
        <v>61.147540983606561</v>
      </c>
      <c r="D59" s="7">
        <f>1865/SUM(E$22:E$46)*E59</f>
        <v>122.29508196721312</v>
      </c>
      <c r="E59">
        <v>4</v>
      </c>
      <c r="F59" s="18" t="s">
        <v>3330</v>
      </c>
      <c r="G59" t="s">
        <v>3338</v>
      </c>
    </row>
    <row r="60" spans="1:7" outlineLevel="1" x14ac:dyDescent="0.3">
      <c r="A60" s="12" t="s">
        <v>3296</v>
      </c>
      <c r="B60" s="13" t="s">
        <v>3295</v>
      </c>
      <c r="C60" s="7">
        <f t="shared" si="2"/>
        <v>15.28688524590164</v>
      </c>
      <c r="D60" s="7">
        <f>1865/SUM(E$22:E$46)*E60</f>
        <v>30.57377049180328</v>
      </c>
      <c r="E60">
        <v>1</v>
      </c>
      <c r="F60" s="18" t="s">
        <v>3331</v>
      </c>
      <c r="G60" t="s">
        <v>3338</v>
      </c>
    </row>
    <row r="61" spans="1:7" outlineLevel="1" x14ac:dyDescent="0.3">
      <c r="A61" s="12" t="s">
        <v>3296</v>
      </c>
      <c r="B61" s="13" t="s">
        <v>3295</v>
      </c>
      <c r="C61" s="7">
        <f t="shared" si="2"/>
        <v>15.28688524590164</v>
      </c>
      <c r="D61" s="7">
        <f>1865/SUM(E$22:E$46)*E61</f>
        <v>30.57377049180328</v>
      </c>
      <c r="E61">
        <v>1</v>
      </c>
      <c r="F61" s="18" t="s">
        <v>3332</v>
      </c>
      <c r="G61" t="s">
        <v>3338</v>
      </c>
    </row>
    <row r="62" spans="1:7" outlineLevel="1" x14ac:dyDescent="0.3">
      <c r="A62" s="12" t="s">
        <v>3296</v>
      </c>
      <c r="B62" s="13" t="s">
        <v>3295</v>
      </c>
      <c r="C62" s="7">
        <f t="shared" si="2"/>
        <v>15.28688524590164</v>
      </c>
      <c r="D62" s="7">
        <f>1865/SUM(E$22:E$46)*E62</f>
        <v>30.57377049180328</v>
      </c>
      <c r="E62">
        <v>1</v>
      </c>
      <c r="F62" s="18" t="s">
        <v>3333</v>
      </c>
      <c r="G62" t="s">
        <v>3338</v>
      </c>
    </row>
    <row r="63" spans="1:7" outlineLevel="1" x14ac:dyDescent="0.3">
      <c r="A63" s="12" t="s">
        <v>3296</v>
      </c>
      <c r="B63" s="13" t="s">
        <v>3295</v>
      </c>
      <c r="C63" s="7">
        <f t="shared" si="2"/>
        <v>61.147540983606561</v>
      </c>
      <c r="D63" s="7">
        <f>1865/SUM(E$22:E$46)*E63</f>
        <v>122.29508196721312</v>
      </c>
      <c r="E63">
        <v>4</v>
      </c>
      <c r="F63" s="18" t="s">
        <v>3315</v>
      </c>
      <c r="G63" t="s">
        <v>3338</v>
      </c>
    </row>
    <row r="64" spans="1:7" outlineLevel="1" x14ac:dyDescent="0.3">
      <c r="A64" s="12" t="s">
        <v>3296</v>
      </c>
      <c r="B64" s="13" t="s">
        <v>3295</v>
      </c>
      <c r="C64" s="7">
        <f t="shared" si="2"/>
        <v>30.57377049180328</v>
      </c>
      <c r="D64" s="7">
        <f>1865/SUM(E$22:E$46)*E64</f>
        <v>61.147540983606561</v>
      </c>
      <c r="E64">
        <v>2</v>
      </c>
      <c r="F64" s="18" t="s">
        <v>3334</v>
      </c>
      <c r="G64" t="s">
        <v>3338</v>
      </c>
    </row>
    <row r="65" spans="1:7" outlineLevel="1" x14ac:dyDescent="0.3">
      <c r="A65" s="12" t="s">
        <v>3296</v>
      </c>
      <c r="B65" s="13" t="s">
        <v>3295</v>
      </c>
      <c r="C65" s="7">
        <f t="shared" si="2"/>
        <v>91.721311475409834</v>
      </c>
      <c r="D65" s="7">
        <f>1865/SUM(E$22:E$46)*E65</f>
        <v>183.44262295081967</v>
      </c>
      <c r="E65">
        <v>6</v>
      </c>
      <c r="F65" s="18" t="s">
        <v>3316</v>
      </c>
      <c r="G65" t="s">
        <v>3338</v>
      </c>
    </row>
    <row r="66" spans="1:7" outlineLevel="1" x14ac:dyDescent="0.3">
      <c r="A66" s="12" t="s">
        <v>3296</v>
      </c>
      <c r="B66" s="13" t="s">
        <v>3295</v>
      </c>
      <c r="C66" s="7">
        <f t="shared" si="2"/>
        <v>45.860655737704917</v>
      </c>
      <c r="D66" s="7">
        <f>1865/SUM(E$22:E$46)*E66</f>
        <v>91.721311475409834</v>
      </c>
      <c r="E66">
        <v>3</v>
      </c>
      <c r="F66" s="18" t="s">
        <v>3335</v>
      </c>
      <c r="G66" t="s">
        <v>3338</v>
      </c>
    </row>
    <row r="67" spans="1:7" outlineLevel="1" x14ac:dyDescent="0.3">
      <c r="A67" s="12" t="s">
        <v>3296</v>
      </c>
      <c r="B67" s="13" t="s">
        <v>3295</v>
      </c>
      <c r="C67" s="7">
        <f t="shared" si="2"/>
        <v>15.28688524590164</v>
      </c>
      <c r="D67" s="7">
        <f>1865/SUM(E$22:E$46)*E67</f>
        <v>30.57377049180328</v>
      </c>
      <c r="E67">
        <v>1</v>
      </c>
      <c r="F67" s="18" t="s">
        <v>3336</v>
      </c>
      <c r="G67" t="s">
        <v>3338</v>
      </c>
    </row>
    <row r="68" spans="1:7" outlineLevel="1" x14ac:dyDescent="0.3">
      <c r="A68" s="12" t="s">
        <v>3296</v>
      </c>
      <c r="B68" s="13" t="s">
        <v>3295</v>
      </c>
      <c r="C68" s="7">
        <f t="shared" si="2"/>
        <v>30.57377049180328</v>
      </c>
      <c r="D68" s="7">
        <f>1865/SUM(E$22:E$46)*E68</f>
        <v>61.147540983606561</v>
      </c>
      <c r="E68">
        <v>2</v>
      </c>
      <c r="F68" s="18" t="s">
        <v>3337</v>
      </c>
      <c r="G68" t="s">
        <v>3338</v>
      </c>
    </row>
    <row r="69" spans="1:7" outlineLevel="1" x14ac:dyDescent="0.3">
      <c r="A69" s="12" t="s">
        <v>3363</v>
      </c>
      <c r="B69" s="14" t="s">
        <v>3314</v>
      </c>
      <c r="C69" s="7">
        <v>150</v>
      </c>
      <c r="D69" s="17">
        <f>320/SUM(E$69:E$73)*E69</f>
        <v>25.6</v>
      </c>
      <c r="E69">
        <v>2</v>
      </c>
      <c r="F69" s="18" t="s">
        <v>3320</v>
      </c>
      <c r="G69" t="s">
        <v>3326</v>
      </c>
    </row>
    <row r="70" spans="1:7" outlineLevel="1" x14ac:dyDescent="0.3">
      <c r="A70" s="12" t="s">
        <v>3363</v>
      </c>
      <c r="B70" s="14" t="s">
        <v>3314</v>
      </c>
      <c r="C70" s="7">
        <f>30*52</f>
        <v>1560</v>
      </c>
      <c r="D70" s="17">
        <f t="shared" ref="D70:D73" si="3">320/SUM(E$69:E$73)*E70</f>
        <v>89.600000000000009</v>
      </c>
      <c r="E70">
        <v>7</v>
      </c>
      <c r="F70" s="18" t="s">
        <v>3324</v>
      </c>
      <c r="G70" t="s">
        <v>3326</v>
      </c>
    </row>
    <row r="71" spans="1:7" outlineLevel="1" x14ac:dyDescent="0.3">
      <c r="A71" s="12" t="s">
        <v>3363</v>
      </c>
      <c r="B71" s="14" t="s">
        <v>3314</v>
      </c>
      <c r="C71" s="7">
        <f>32*52</f>
        <v>1664</v>
      </c>
      <c r="D71" s="17">
        <f t="shared" si="3"/>
        <v>89.600000000000009</v>
      </c>
      <c r="E71">
        <v>7</v>
      </c>
      <c r="F71" s="18" t="s">
        <v>3312</v>
      </c>
      <c r="G71" t="s">
        <v>3326</v>
      </c>
    </row>
    <row r="72" spans="1:7" outlineLevel="1" x14ac:dyDescent="0.3">
      <c r="A72" s="12" t="s">
        <v>3363</v>
      </c>
      <c r="B72" s="14" t="s">
        <v>3314</v>
      </c>
      <c r="C72" s="7">
        <f>4*52</f>
        <v>208</v>
      </c>
      <c r="D72" s="17">
        <f t="shared" si="3"/>
        <v>89.600000000000009</v>
      </c>
      <c r="E72">
        <v>7</v>
      </c>
      <c r="F72" s="18" t="s">
        <v>3309</v>
      </c>
      <c r="G72" t="s">
        <v>3327</v>
      </c>
    </row>
    <row r="73" spans="1:7" outlineLevel="1" x14ac:dyDescent="0.3">
      <c r="A73" s="12" t="s">
        <v>3363</v>
      </c>
      <c r="B73" s="14" t="s">
        <v>3314</v>
      </c>
      <c r="C73" s="7">
        <f>2*52</f>
        <v>104</v>
      </c>
      <c r="D73" s="17">
        <f t="shared" si="3"/>
        <v>25.6</v>
      </c>
      <c r="E73">
        <v>2</v>
      </c>
      <c r="F73" s="18" t="s">
        <v>3328</v>
      </c>
      <c r="G73" t="s">
        <v>3329</v>
      </c>
    </row>
    <row r="74" spans="1:7" outlineLevel="1" x14ac:dyDescent="0.3">
      <c r="A74" s="12" t="s">
        <v>3363</v>
      </c>
      <c r="B74" s="14" t="s">
        <v>3307</v>
      </c>
      <c r="D74" s="17">
        <v>400</v>
      </c>
      <c r="F74" s="18" t="s">
        <v>3320</v>
      </c>
      <c r="G74" t="s">
        <v>3326</v>
      </c>
    </row>
    <row r="75" spans="1:7" outlineLevel="1" x14ac:dyDescent="0.3">
      <c r="A75" s="12" t="s">
        <v>3363</v>
      </c>
      <c r="B75" s="14" t="s">
        <v>3360</v>
      </c>
      <c r="D75" s="17">
        <v>400</v>
      </c>
      <c r="F75" s="18" t="s">
        <v>3320</v>
      </c>
      <c r="G75" t="s">
        <v>3326</v>
      </c>
    </row>
    <row r="76" spans="1:7" outlineLevel="1" x14ac:dyDescent="0.3">
      <c r="A76" s="12" t="s">
        <v>3363</v>
      </c>
      <c r="B76" s="14" t="s">
        <v>3362</v>
      </c>
      <c r="D76" s="17">
        <v>80</v>
      </c>
      <c r="F76" s="18" t="s">
        <v>3320</v>
      </c>
      <c r="G76" t="s">
        <v>3326</v>
      </c>
    </row>
    <row r="77" spans="1:7" outlineLevel="1" x14ac:dyDescent="0.3">
      <c r="A77" s="12" t="s">
        <v>3363</v>
      </c>
      <c r="B77" s="14" t="s">
        <v>3361</v>
      </c>
      <c r="D77" s="17">
        <v>520</v>
      </c>
      <c r="F77" s="18" t="s">
        <v>3320</v>
      </c>
      <c r="G77" t="s">
        <v>3326</v>
      </c>
    </row>
    <row r="78" spans="1:7" outlineLevel="1" x14ac:dyDescent="0.3">
      <c r="A78" s="12" t="s">
        <v>3363</v>
      </c>
      <c r="B78" s="14" t="s">
        <v>3353</v>
      </c>
      <c r="C78" s="7">
        <f>1250/SUM(E$78:E$85)*E78</f>
        <v>40.322580645161288</v>
      </c>
      <c r="D78" s="17">
        <f>1875/SUM(E$78:E$85)*E78</f>
        <v>60.483870967741936</v>
      </c>
      <c r="E78">
        <v>0.5</v>
      </c>
      <c r="F78" s="18" t="s">
        <v>3320</v>
      </c>
      <c r="G78" t="s">
        <v>3326</v>
      </c>
    </row>
    <row r="79" spans="1:7" outlineLevel="1" x14ac:dyDescent="0.3">
      <c r="A79" s="12" t="s">
        <v>3363</v>
      </c>
      <c r="B79" s="14" t="s">
        <v>3353</v>
      </c>
      <c r="C79" s="7">
        <f t="shared" ref="C79:C85" si="4">1250/SUM(E$78:E$85)*E79</f>
        <v>80.645161290322577</v>
      </c>
      <c r="D79" s="17">
        <f t="shared" ref="D79:D85" si="5">1875/SUM(E$78:E$85)*E79</f>
        <v>120.96774193548387</v>
      </c>
      <c r="E79">
        <v>1</v>
      </c>
      <c r="F79" s="18" t="s">
        <v>3321</v>
      </c>
      <c r="G79" t="s">
        <v>3326</v>
      </c>
    </row>
    <row r="80" spans="1:7" outlineLevel="1" x14ac:dyDescent="0.3">
      <c r="A80" s="12" t="s">
        <v>3363</v>
      </c>
      <c r="B80" s="14" t="s">
        <v>3353</v>
      </c>
      <c r="C80" s="7">
        <f t="shared" si="4"/>
        <v>161.29032258064515</v>
      </c>
      <c r="D80" s="17">
        <f t="shared" si="5"/>
        <v>241.93548387096774</v>
      </c>
      <c r="E80">
        <v>2</v>
      </c>
      <c r="F80" s="18" t="s">
        <v>3322</v>
      </c>
      <c r="G80" t="s">
        <v>3326</v>
      </c>
    </row>
    <row r="81" spans="1:7" outlineLevel="1" x14ac:dyDescent="0.3">
      <c r="A81" s="12" t="s">
        <v>3363</v>
      </c>
      <c r="B81" s="14" t="s">
        <v>3353</v>
      </c>
      <c r="C81" s="7">
        <f t="shared" si="4"/>
        <v>40.322580645161288</v>
      </c>
      <c r="D81" s="17">
        <f t="shared" si="5"/>
        <v>60.483870967741936</v>
      </c>
      <c r="E81">
        <v>0.5</v>
      </c>
      <c r="F81" s="18" t="s">
        <v>3323</v>
      </c>
      <c r="G81" t="s">
        <v>3326</v>
      </c>
    </row>
    <row r="82" spans="1:7" outlineLevel="1" x14ac:dyDescent="0.3">
      <c r="A82" s="12" t="s">
        <v>3363</v>
      </c>
      <c r="B82" s="14" t="s">
        <v>3353</v>
      </c>
      <c r="C82" s="7">
        <f t="shared" si="4"/>
        <v>806.45161290322574</v>
      </c>
      <c r="D82" s="17">
        <f t="shared" si="5"/>
        <v>1209.6774193548388</v>
      </c>
      <c r="E82">
        <v>10</v>
      </c>
      <c r="F82" s="18" t="s">
        <v>3324</v>
      </c>
      <c r="G82" t="s">
        <v>3326</v>
      </c>
    </row>
    <row r="83" spans="1:7" outlineLevel="1" x14ac:dyDescent="0.3">
      <c r="A83" s="12" t="s">
        <v>3363</v>
      </c>
      <c r="B83" s="14" t="s">
        <v>3353</v>
      </c>
      <c r="C83" s="7">
        <f t="shared" si="4"/>
        <v>40.322580645161288</v>
      </c>
      <c r="D83" s="17">
        <f t="shared" si="5"/>
        <v>60.483870967741936</v>
      </c>
      <c r="E83">
        <v>0.5</v>
      </c>
      <c r="F83" s="18" t="s">
        <v>3325</v>
      </c>
      <c r="G83" t="s">
        <v>3326</v>
      </c>
    </row>
    <row r="84" spans="1:7" outlineLevel="1" x14ac:dyDescent="0.3">
      <c r="A84" s="12" t="s">
        <v>3363</v>
      </c>
      <c r="B84" s="14" t="s">
        <v>3353</v>
      </c>
      <c r="C84" s="7">
        <f t="shared" si="4"/>
        <v>40.322580645161288</v>
      </c>
      <c r="D84" s="17">
        <f t="shared" si="5"/>
        <v>60.483870967741936</v>
      </c>
      <c r="E84">
        <v>0.5</v>
      </c>
      <c r="F84" s="18" t="s">
        <v>3312</v>
      </c>
      <c r="G84" t="s">
        <v>3326</v>
      </c>
    </row>
    <row r="85" spans="1:7" outlineLevel="1" x14ac:dyDescent="0.3">
      <c r="A85" s="12" t="s">
        <v>3363</v>
      </c>
      <c r="B85" s="14" t="s">
        <v>3353</v>
      </c>
      <c r="C85" s="7">
        <f t="shared" si="4"/>
        <v>40.322580645161288</v>
      </c>
      <c r="D85" s="17">
        <f t="shared" si="5"/>
        <v>60.483870967741936</v>
      </c>
      <c r="E85">
        <v>0.5</v>
      </c>
      <c r="F85" s="18" t="s">
        <v>3328</v>
      </c>
      <c r="G85" t="s">
        <v>3329</v>
      </c>
    </row>
    <row r="86" spans="1:7" outlineLevel="1" x14ac:dyDescent="0.3">
      <c r="A86" s="12" t="s">
        <v>3363</v>
      </c>
      <c r="B86" s="14" t="s">
        <v>3299</v>
      </c>
      <c r="D86" s="17">
        <v>600</v>
      </c>
      <c r="F86" s="18" t="s">
        <v>3312</v>
      </c>
      <c r="G86" t="s">
        <v>3326</v>
      </c>
    </row>
    <row r="87" spans="1:7" outlineLevel="1" x14ac:dyDescent="0.3">
      <c r="A87" s="12" t="s">
        <v>3363</v>
      </c>
      <c r="B87" s="14" t="s">
        <v>3357</v>
      </c>
      <c r="C87" s="7">
        <f>D87</f>
        <v>2500</v>
      </c>
      <c r="D87" s="17">
        <v>2500</v>
      </c>
      <c r="F87" s="18" t="s">
        <v>3317</v>
      </c>
      <c r="G87" t="s">
        <v>3338</v>
      </c>
    </row>
    <row r="88" spans="1:7" outlineLevel="1" x14ac:dyDescent="0.3">
      <c r="A88" s="12" t="s">
        <v>3363</v>
      </c>
      <c r="B88" s="14" t="s">
        <v>3359</v>
      </c>
      <c r="C88" s="7">
        <f>4*52</f>
        <v>208</v>
      </c>
      <c r="D88" s="17">
        <v>400</v>
      </c>
      <c r="F88" s="18" t="s">
        <v>3312</v>
      </c>
      <c r="G88" t="s">
        <v>3326</v>
      </c>
    </row>
    <row r="89" spans="1:7" outlineLevel="1" x14ac:dyDescent="0.3">
      <c r="A89" s="12" t="s">
        <v>3363</v>
      </c>
      <c r="B89" s="14" t="s">
        <v>3293</v>
      </c>
      <c r="D89" s="17">
        <v>400</v>
      </c>
      <c r="F89" s="18" t="s">
        <v>3312</v>
      </c>
      <c r="G89" t="s">
        <v>3326</v>
      </c>
    </row>
    <row r="90" spans="1:7" outlineLevel="1" x14ac:dyDescent="0.3">
      <c r="A90" s="12" t="s">
        <v>3363</v>
      </c>
      <c r="B90" s="14" t="s">
        <v>3308</v>
      </c>
      <c r="C90" s="7">
        <v>160</v>
      </c>
      <c r="D90" s="17">
        <v>2000</v>
      </c>
      <c r="F90" s="18" t="s">
        <v>3321</v>
      </c>
      <c r="G90" t="s">
        <v>3326</v>
      </c>
    </row>
    <row r="91" spans="1:7" outlineLevel="1" x14ac:dyDescent="0.3">
      <c r="A91" s="12" t="s">
        <v>3363</v>
      </c>
      <c r="B91" s="15" t="s">
        <v>3298</v>
      </c>
      <c r="C91" s="7">
        <f>40/SUM(E$91:E$111)*E91</f>
        <v>0.59701492537313428</v>
      </c>
      <c r="D91" s="17">
        <f>750/SUM(E$91:E$111)*E91</f>
        <v>11.194029850746269</v>
      </c>
      <c r="E91">
        <v>0.5</v>
      </c>
      <c r="F91" s="18" t="s">
        <v>3320</v>
      </c>
      <c r="G91" t="s">
        <v>3326</v>
      </c>
    </row>
    <row r="92" spans="1:7" outlineLevel="1" x14ac:dyDescent="0.3">
      <c r="A92" s="12" t="s">
        <v>3363</v>
      </c>
      <c r="B92" s="15" t="s">
        <v>3298</v>
      </c>
      <c r="C92" s="7">
        <f>40/SUM(E$91:E$111)*E92</f>
        <v>11.940298507462686</v>
      </c>
      <c r="D92" s="17">
        <f>750/SUM(E$91:E$111)*E92</f>
        <v>223.88059701492537</v>
      </c>
      <c r="E92">
        <v>10</v>
      </c>
      <c r="F92" s="18" t="s">
        <v>3312</v>
      </c>
      <c r="G92" t="s">
        <v>3326</v>
      </c>
    </row>
    <row r="93" spans="1:7" outlineLevel="1" x14ac:dyDescent="0.3">
      <c r="A93" s="12" t="s">
        <v>3363</v>
      </c>
      <c r="B93" s="15" t="s">
        <v>3298</v>
      </c>
      <c r="C93" s="7">
        <f>40/SUM(E$91:E$111)*E93</f>
        <v>5.9701492537313428</v>
      </c>
      <c r="D93" s="17">
        <f>750/SUM(E$91:E$111)*E93</f>
        <v>111.94029850746269</v>
      </c>
      <c r="E93">
        <v>5</v>
      </c>
      <c r="F93" s="18" t="s">
        <v>3346</v>
      </c>
      <c r="G93" t="s">
        <v>3327</v>
      </c>
    </row>
    <row r="94" spans="1:7" outlineLevel="1" x14ac:dyDescent="0.3">
      <c r="A94" s="12" t="s">
        <v>3363</v>
      </c>
      <c r="B94" s="15" t="s">
        <v>3298</v>
      </c>
      <c r="C94" s="7">
        <f>40/SUM(E$91:E$111)*E94</f>
        <v>11.940298507462686</v>
      </c>
      <c r="D94" s="17">
        <f>750/SUM(E$91:E$111)*E94</f>
        <v>223.88059701492537</v>
      </c>
      <c r="E94">
        <v>10</v>
      </c>
      <c r="F94" s="18" t="s">
        <v>3309</v>
      </c>
      <c r="G94" t="s">
        <v>3327</v>
      </c>
    </row>
    <row r="95" spans="1:7" outlineLevel="1" x14ac:dyDescent="0.3">
      <c r="A95" s="12" t="s">
        <v>3363</v>
      </c>
      <c r="B95" s="15" t="s">
        <v>3298</v>
      </c>
      <c r="C95" s="7">
        <f>40/SUM(E$91:E$111)*E95</f>
        <v>0.59701492537313428</v>
      </c>
      <c r="D95" s="17">
        <f>750/SUM(E$91:E$111)*E95</f>
        <v>11.194029850746269</v>
      </c>
      <c r="E95">
        <v>0.5</v>
      </c>
      <c r="F95" s="18" t="s">
        <v>3328</v>
      </c>
      <c r="G95" t="s">
        <v>3329</v>
      </c>
    </row>
    <row r="96" spans="1:7" outlineLevel="1" x14ac:dyDescent="0.3">
      <c r="A96" s="12" t="s">
        <v>3363</v>
      </c>
      <c r="B96" s="15" t="s">
        <v>3298</v>
      </c>
      <c r="C96" s="7">
        <f>40/SUM(E$91:E$111)*E96</f>
        <v>0.59701492537313428</v>
      </c>
      <c r="D96" s="17">
        <f>750/SUM(E$91:E$111)*E96</f>
        <v>11.194029850746269</v>
      </c>
      <c r="E96">
        <v>0.5</v>
      </c>
      <c r="F96" s="18" t="s">
        <v>3344</v>
      </c>
      <c r="G96" t="s">
        <v>3329</v>
      </c>
    </row>
    <row r="97" spans="1:7" outlineLevel="1" x14ac:dyDescent="0.3">
      <c r="A97" s="12" t="s">
        <v>3363</v>
      </c>
      <c r="B97" s="15" t="s">
        <v>3298</v>
      </c>
      <c r="C97" s="7">
        <f>40/SUM(E$91:E$111)*E97</f>
        <v>0.59701492537313428</v>
      </c>
      <c r="D97" s="17">
        <f>750/SUM(E$91:E$111)*E97</f>
        <v>11.194029850746269</v>
      </c>
      <c r="E97">
        <v>0.5</v>
      </c>
      <c r="F97" s="18" t="s">
        <v>3341</v>
      </c>
      <c r="G97" t="s">
        <v>3329</v>
      </c>
    </row>
    <row r="98" spans="1:7" outlineLevel="1" x14ac:dyDescent="0.3">
      <c r="A98" s="12" t="s">
        <v>3363</v>
      </c>
      <c r="B98" s="15" t="s">
        <v>3298</v>
      </c>
      <c r="C98" s="7">
        <f>40/SUM(E$91:E$111)*E98</f>
        <v>0.59701492537313428</v>
      </c>
      <c r="D98" s="17">
        <f>750/SUM(E$91:E$111)*E98</f>
        <v>11.194029850746269</v>
      </c>
      <c r="E98">
        <v>0.5</v>
      </c>
      <c r="F98" s="18" t="s">
        <v>3339</v>
      </c>
      <c r="G98" t="s">
        <v>3329</v>
      </c>
    </row>
    <row r="99" spans="1:7" outlineLevel="1" x14ac:dyDescent="0.3">
      <c r="A99" s="12" t="s">
        <v>3363</v>
      </c>
      <c r="B99" s="15" t="s">
        <v>3298</v>
      </c>
      <c r="C99" s="7">
        <f>40/SUM(E$91:E$111)*E99</f>
        <v>0</v>
      </c>
      <c r="D99" s="17">
        <f>750/SUM(E$91:E$111)*E99</f>
        <v>0</v>
      </c>
      <c r="F99" s="18" t="s">
        <v>3340</v>
      </c>
      <c r="G99" t="s">
        <v>3329</v>
      </c>
    </row>
    <row r="100" spans="1:7" outlineLevel="1" x14ac:dyDescent="0.3">
      <c r="A100" s="12" t="s">
        <v>3363</v>
      </c>
      <c r="B100" s="15" t="s">
        <v>3298</v>
      </c>
      <c r="C100" s="7">
        <f>40/SUM(E$91:E$111)*E100</f>
        <v>0.59701492537313428</v>
      </c>
      <c r="D100" s="17">
        <f>750/SUM(E$91:E$111)*E100</f>
        <v>11.194029850746269</v>
      </c>
      <c r="E100">
        <v>0.5</v>
      </c>
      <c r="F100" s="18" t="s">
        <v>3345</v>
      </c>
      <c r="G100" t="s">
        <v>3329</v>
      </c>
    </row>
    <row r="101" spans="1:7" outlineLevel="1" x14ac:dyDescent="0.3">
      <c r="A101" s="12" t="s">
        <v>3363</v>
      </c>
      <c r="B101" s="15" t="s">
        <v>3298</v>
      </c>
      <c r="C101" s="7">
        <f>40/SUM(E$91:E$111)*E101</f>
        <v>0.59701492537313428</v>
      </c>
      <c r="D101" s="17">
        <f>750/SUM(E$91:E$111)*E101</f>
        <v>11.194029850746269</v>
      </c>
      <c r="E101">
        <v>0.5</v>
      </c>
      <c r="F101" s="18" t="s">
        <v>3318</v>
      </c>
      <c r="G101" t="s">
        <v>3338</v>
      </c>
    </row>
    <row r="102" spans="1:7" outlineLevel="1" x14ac:dyDescent="0.3">
      <c r="A102" s="12" t="s">
        <v>3363</v>
      </c>
      <c r="B102" s="15" t="s">
        <v>3298</v>
      </c>
      <c r="C102" s="7">
        <f>40/SUM(E$91:E$111)*E102</f>
        <v>0.59701492537313428</v>
      </c>
      <c r="D102" s="17">
        <f>750/SUM(E$91:E$111)*E102</f>
        <v>11.194029850746269</v>
      </c>
      <c r="E102">
        <v>0.5</v>
      </c>
      <c r="F102" s="18" t="s">
        <v>3330</v>
      </c>
      <c r="G102" t="s">
        <v>3338</v>
      </c>
    </row>
    <row r="103" spans="1:7" outlineLevel="1" x14ac:dyDescent="0.3">
      <c r="A103" s="12" t="s">
        <v>3363</v>
      </c>
      <c r="B103" s="15" t="s">
        <v>3298</v>
      </c>
      <c r="C103" s="7">
        <f>40/SUM(E$91:E$111)*E103</f>
        <v>0.59701492537313428</v>
      </c>
      <c r="D103" s="17">
        <f>750/SUM(E$91:E$111)*E103</f>
        <v>11.194029850746269</v>
      </c>
      <c r="E103">
        <v>0.5</v>
      </c>
      <c r="F103" s="18" t="s">
        <v>3331</v>
      </c>
      <c r="G103" t="s">
        <v>3338</v>
      </c>
    </row>
    <row r="104" spans="1:7" outlineLevel="1" x14ac:dyDescent="0.3">
      <c r="A104" s="12" t="s">
        <v>3363</v>
      </c>
      <c r="B104" s="15" t="s">
        <v>3298</v>
      </c>
      <c r="C104" s="7">
        <f>40/SUM(E$91:E$111)*E104</f>
        <v>0.59701492537313428</v>
      </c>
      <c r="D104" s="17">
        <f>750/SUM(E$91:E$111)*E104</f>
        <v>11.194029850746269</v>
      </c>
      <c r="E104">
        <v>0.5</v>
      </c>
      <c r="F104" s="18" t="s">
        <v>3332</v>
      </c>
      <c r="G104" t="s">
        <v>3338</v>
      </c>
    </row>
    <row r="105" spans="1:7" outlineLevel="1" x14ac:dyDescent="0.3">
      <c r="A105" s="12" t="s">
        <v>3363</v>
      </c>
      <c r="B105" s="15" t="s">
        <v>3298</v>
      </c>
      <c r="C105" s="7">
        <f>40/SUM(E$91:E$111)*E105</f>
        <v>0.59701492537313428</v>
      </c>
      <c r="D105" s="17">
        <f>750/SUM(E$91:E$111)*E105</f>
        <v>11.194029850746269</v>
      </c>
      <c r="E105">
        <v>0.5</v>
      </c>
      <c r="F105" s="18" t="s">
        <v>3333</v>
      </c>
      <c r="G105" t="s">
        <v>3338</v>
      </c>
    </row>
    <row r="106" spans="1:7" outlineLevel="1" x14ac:dyDescent="0.3">
      <c r="A106" s="12" t="s">
        <v>3363</v>
      </c>
      <c r="B106" s="15" t="s">
        <v>3298</v>
      </c>
      <c r="C106" s="7">
        <f>40/SUM(E$91:E$111)*E106</f>
        <v>0.59701492537313428</v>
      </c>
      <c r="D106" s="17">
        <f>750/SUM(E$91:E$111)*E106</f>
        <v>11.194029850746269</v>
      </c>
      <c r="E106">
        <v>0.5</v>
      </c>
      <c r="F106" s="18" t="s">
        <v>3315</v>
      </c>
      <c r="G106" t="s">
        <v>3338</v>
      </c>
    </row>
    <row r="107" spans="1:7" outlineLevel="1" x14ac:dyDescent="0.3">
      <c r="A107" s="12" t="s">
        <v>3363</v>
      </c>
      <c r="B107" s="15" t="s">
        <v>3298</v>
      </c>
      <c r="C107" s="7">
        <f>40/SUM(E$91:E$111)*E107</f>
        <v>0.59701492537313428</v>
      </c>
      <c r="D107" s="17">
        <f>750/SUM(E$91:E$111)*E107</f>
        <v>11.194029850746269</v>
      </c>
      <c r="E107">
        <v>0.5</v>
      </c>
      <c r="F107" s="18" t="s">
        <v>3334</v>
      </c>
      <c r="G107" t="s">
        <v>3338</v>
      </c>
    </row>
    <row r="108" spans="1:7" outlineLevel="1" x14ac:dyDescent="0.3">
      <c r="A108" s="12" t="s">
        <v>3363</v>
      </c>
      <c r="B108" s="15" t="s">
        <v>3298</v>
      </c>
      <c r="C108" s="7">
        <f>40/SUM(E$91:E$111)*E108</f>
        <v>0.59701492537313428</v>
      </c>
      <c r="D108" s="17">
        <f>750/SUM(E$91:E$111)*E108</f>
        <v>11.194029850746269</v>
      </c>
      <c r="E108">
        <v>0.5</v>
      </c>
      <c r="F108" s="18" t="s">
        <v>3316</v>
      </c>
      <c r="G108" t="s">
        <v>3338</v>
      </c>
    </row>
    <row r="109" spans="1:7" outlineLevel="1" x14ac:dyDescent="0.3">
      <c r="A109" s="12" t="s">
        <v>3363</v>
      </c>
      <c r="B109" s="15" t="s">
        <v>3298</v>
      </c>
      <c r="C109" s="7">
        <f>40/SUM(E$91:E$111)*E109</f>
        <v>0.59701492537313428</v>
      </c>
      <c r="D109" s="17">
        <f>750/SUM(E$91:E$111)*E109</f>
        <v>11.194029850746269</v>
      </c>
      <c r="E109">
        <v>0.5</v>
      </c>
      <c r="F109" s="18" t="s">
        <v>3335</v>
      </c>
      <c r="G109" t="s">
        <v>3338</v>
      </c>
    </row>
    <row r="110" spans="1:7" outlineLevel="1" x14ac:dyDescent="0.3">
      <c r="A110" s="12" t="s">
        <v>3363</v>
      </c>
      <c r="B110" s="15" t="s">
        <v>3298</v>
      </c>
      <c r="C110" s="7">
        <f>40/SUM(E$91:E$111)*E110</f>
        <v>0.59701492537313428</v>
      </c>
      <c r="D110" s="17">
        <f>750/SUM(E$91:E$111)*E110</f>
        <v>11.194029850746269</v>
      </c>
      <c r="E110">
        <v>0.5</v>
      </c>
      <c r="F110" s="18" t="s">
        <v>3336</v>
      </c>
      <c r="G110" t="s">
        <v>3338</v>
      </c>
    </row>
    <row r="111" spans="1:7" outlineLevel="1" x14ac:dyDescent="0.3">
      <c r="A111" s="12" t="s">
        <v>3363</v>
      </c>
      <c r="B111" s="15" t="s">
        <v>3298</v>
      </c>
      <c r="C111" s="7">
        <f>40/SUM(E$91:E$111)*E111</f>
        <v>0.59701492537313428</v>
      </c>
      <c r="D111" s="17">
        <f>750/SUM(E$91:E$111)*E111</f>
        <v>11.194029850746269</v>
      </c>
      <c r="E111">
        <v>0.5</v>
      </c>
      <c r="F111" s="18" t="s">
        <v>3337</v>
      </c>
      <c r="G111" t="s">
        <v>3338</v>
      </c>
    </row>
    <row r="112" spans="1:7" outlineLevel="1" x14ac:dyDescent="0.3">
      <c r="A112" s="12" t="s">
        <v>3363</v>
      </c>
      <c r="B112" s="14" t="s">
        <v>3294</v>
      </c>
      <c r="D112" s="17">
        <v>0</v>
      </c>
      <c r="F112" s="18" t="s">
        <v>3322</v>
      </c>
      <c r="G112" t="s">
        <v>3326</v>
      </c>
    </row>
    <row r="113" spans="1:7" outlineLevel="1" x14ac:dyDescent="0.3">
      <c r="A113" s="12" t="s">
        <v>3363</v>
      </c>
      <c r="B113" s="12" t="s">
        <v>3297</v>
      </c>
      <c r="D113" s="17">
        <v>2000</v>
      </c>
      <c r="F113" s="17" t="s">
        <v>3297</v>
      </c>
      <c r="G113" t="s">
        <v>3327</v>
      </c>
    </row>
    <row r="114" spans="1:7" outlineLevel="1" x14ac:dyDescent="0.3">
      <c r="B114" s="12"/>
      <c r="D114" s="17"/>
      <c r="F114" s="17"/>
    </row>
    <row r="115" spans="1:7" s="16" customFormat="1" x14ac:dyDescent="0.3">
      <c r="C115" s="7"/>
      <c r="D115" s="17"/>
      <c r="E115"/>
      <c r="F115" s="17"/>
    </row>
    <row r="116" spans="1:7" x14ac:dyDescent="0.3">
      <c r="B116" s="17"/>
      <c r="D116" s="17"/>
      <c r="F116" s="17"/>
    </row>
    <row r="117" spans="1:7" outlineLevel="1" x14ac:dyDescent="0.3">
      <c r="D117" s="17"/>
      <c r="F117" s="17"/>
    </row>
    <row r="118" spans="1:7" outlineLevel="1" x14ac:dyDescent="0.3">
      <c r="D118" s="17"/>
      <c r="F118" s="17"/>
    </row>
    <row r="119" spans="1:7" x14ac:dyDescent="0.3">
      <c r="D119" s="17"/>
      <c r="F119" s="17"/>
    </row>
    <row r="120" spans="1:7" x14ac:dyDescent="0.3">
      <c r="D120" s="17"/>
      <c r="F120" s="17"/>
    </row>
    <row r="121" spans="1:7" x14ac:dyDescent="0.3">
      <c r="D121" s="17"/>
      <c r="F121" s="17"/>
    </row>
    <row r="122" spans="1:7" x14ac:dyDescent="0.3">
      <c r="D122" s="17"/>
      <c r="F122" s="17"/>
    </row>
    <row r="123" spans="1:7" x14ac:dyDescent="0.3">
      <c r="D123" s="17"/>
      <c r="F123" s="17"/>
    </row>
    <row r="124" spans="1:7" x14ac:dyDescent="0.3">
      <c r="D124" s="17"/>
      <c r="F124" s="17"/>
    </row>
  </sheetData>
  <autoFilter ref="A1:G113"/>
  <pageMargins left="0.7" right="0.7" top="0.75" bottom="0.75" header="0.3" footer="0.3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90" zoomScaleNormal="90" workbookViewId="0">
      <selection activeCell="H15" sqref="H15"/>
    </sheetView>
  </sheetViews>
  <sheetFormatPr defaultRowHeight="14.4" x14ac:dyDescent="0.3"/>
  <cols>
    <col min="1" max="1" width="14.6640625" bestFit="1" customWidth="1"/>
    <col min="2" max="2" width="24.109375" style="7" customWidth="1"/>
    <col min="3" max="3" width="38.33203125" bestFit="1" customWidth="1"/>
    <col min="5" max="5" width="12" customWidth="1"/>
    <col min="6" max="6" width="13" customWidth="1"/>
    <col min="7" max="7" width="18.109375" style="7" bestFit="1" customWidth="1"/>
    <col min="8" max="8" width="25.33203125" style="7" customWidth="1"/>
  </cols>
  <sheetData>
    <row r="1" spans="1:8" x14ac:dyDescent="0.3">
      <c r="A1" s="5" t="s">
        <v>1</v>
      </c>
      <c r="B1" t="s">
        <v>3125</v>
      </c>
    </row>
    <row r="2" spans="1:8" x14ac:dyDescent="0.3">
      <c r="E2" t="s">
        <v>3301</v>
      </c>
    </row>
    <row r="3" spans="1:8" x14ac:dyDescent="0.3">
      <c r="A3" s="5" t="s">
        <v>3124</v>
      </c>
      <c r="B3" t="s">
        <v>3130</v>
      </c>
      <c r="C3" t="s">
        <v>3300</v>
      </c>
      <c r="E3" t="s">
        <v>3124</v>
      </c>
      <c r="F3" t="s">
        <v>3292</v>
      </c>
      <c r="G3" s="7" t="s">
        <v>3305</v>
      </c>
      <c r="H3" s="7" t="s">
        <v>3306</v>
      </c>
    </row>
    <row r="4" spans="1:8" x14ac:dyDescent="0.3">
      <c r="A4" s="6">
        <v>1</v>
      </c>
      <c r="B4" s="9">
        <v>5</v>
      </c>
      <c r="C4" s="9">
        <v>5</v>
      </c>
      <c r="E4">
        <v>1</v>
      </c>
      <c r="F4" s="10">
        <f>B4/$B$9</f>
        <v>5.2083333333333336E-2</v>
      </c>
      <c r="G4" s="7">
        <f>F4*AVERAGE(Sheet2!B$4:B$8)</f>
        <v>3.2083333333333335</v>
      </c>
      <c r="H4" s="7">
        <f>G4*C4/B4</f>
        <v>3.2083333333333335</v>
      </c>
    </row>
    <row r="5" spans="1:8" x14ac:dyDescent="0.3">
      <c r="A5" s="6">
        <v>2</v>
      </c>
      <c r="B5" s="9">
        <v>22</v>
      </c>
      <c r="C5" s="9">
        <v>93</v>
      </c>
      <c r="E5">
        <v>2</v>
      </c>
      <c r="F5" s="10">
        <f t="shared" ref="F5:F8" si="0">B5/$B$9</f>
        <v>0.22916666666666666</v>
      </c>
      <c r="G5" s="7">
        <f>F5*AVERAGE(Sheet2!B$4:B$8)</f>
        <v>14.116666666666667</v>
      </c>
      <c r="H5" s="11">
        <f>G5*2</f>
        <v>28.233333333333334</v>
      </c>
    </row>
    <row r="6" spans="1:8" x14ac:dyDescent="0.3">
      <c r="A6" s="6">
        <v>3</v>
      </c>
      <c r="B6" s="9">
        <v>26</v>
      </c>
      <c r="C6" s="9">
        <v>301</v>
      </c>
      <c r="E6">
        <v>3</v>
      </c>
      <c r="F6" s="10">
        <f t="shared" si="0"/>
        <v>0.27083333333333331</v>
      </c>
      <c r="G6" s="7">
        <f>F6*AVERAGE(Sheet2!B$4:B$8)</f>
        <v>16.683333333333334</v>
      </c>
      <c r="H6" s="11">
        <f>G6*4</f>
        <v>66.733333333333334</v>
      </c>
    </row>
    <row r="7" spans="1:8" x14ac:dyDescent="0.3">
      <c r="A7" s="6">
        <v>4</v>
      </c>
      <c r="B7" s="9">
        <v>36</v>
      </c>
      <c r="C7" s="9">
        <v>1453</v>
      </c>
      <c r="E7">
        <v>4</v>
      </c>
      <c r="F7" s="10">
        <f t="shared" si="0"/>
        <v>0.375</v>
      </c>
      <c r="G7" s="7">
        <f>F7*AVERAGE(Sheet2!B$4:B$8)</f>
        <v>23.1</v>
      </c>
      <c r="H7" s="11">
        <f>G7*8</f>
        <v>184.8</v>
      </c>
    </row>
    <row r="8" spans="1:8" x14ac:dyDescent="0.3">
      <c r="A8" s="6">
        <v>5</v>
      </c>
      <c r="B8" s="9">
        <v>7</v>
      </c>
      <c r="C8" s="9">
        <v>2013</v>
      </c>
      <c r="E8">
        <v>5</v>
      </c>
      <c r="F8" s="10">
        <f t="shared" si="0"/>
        <v>7.2916666666666671E-2</v>
      </c>
      <c r="G8" s="7">
        <f>F8*AVERAGE(Sheet2!B$4:B$8)</f>
        <v>4.4916666666666671</v>
      </c>
      <c r="H8" s="11">
        <f>G8*40</f>
        <v>179.66666666666669</v>
      </c>
    </row>
    <row r="9" spans="1:8" x14ac:dyDescent="0.3">
      <c r="A9" s="6" t="s">
        <v>3123</v>
      </c>
      <c r="B9" s="9">
        <v>96</v>
      </c>
      <c r="C9" s="9"/>
      <c r="G9" s="7">
        <f>SUM(G4:G8)</f>
        <v>61.6</v>
      </c>
      <c r="H9" s="7">
        <f>ROUND(SUM(H4:H8),0)</f>
        <v>463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4.4" x14ac:dyDescent="0.3"/>
  <cols>
    <col min="1" max="1" width="13.5546875" customWidth="1"/>
    <col min="2" max="2" width="30.44140625" bestFit="1" customWidth="1"/>
    <col min="3" max="6" width="8.77734375" customWidth="1"/>
    <col min="7" max="22" width="9.77734375" bestFit="1" customWidth="1"/>
    <col min="23" max="30" width="8.77734375" customWidth="1"/>
    <col min="31" max="46" width="9.77734375" bestFit="1" customWidth="1"/>
    <col min="47" max="52" width="8.77734375" customWidth="1"/>
    <col min="53" max="75" width="9.77734375" bestFit="1" customWidth="1"/>
    <col min="76" max="93" width="10.77734375" bestFit="1" customWidth="1"/>
    <col min="94" max="100" width="9.77734375" bestFit="1" customWidth="1"/>
    <col min="101" max="113" width="10.77734375" bestFit="1" customWidth="1"/>
    <col min="114" max="119" width="9.77734375" bestFit="1" customWidth="1"/>
    <col min="120" max="135" width="10.77734375" bestFit="1" customWidth="1"/>
    <col min="136" max="141" width="8.77734375" customWidth="1"/>
    <col min="142" max="157" width="9.77734375" bestFit="1" customWidth="1"/>
    <col min="158" max="164" width="8.77734375" customWidth="1"/>
    <col min="165" max="165" width="9.77734375" bestFit="1" customWidth="1"/>
    <col min="166" max="166" width="10.77734375" bestFit="1" customWidth="1"/>
  </cols>
  <sheetData>
    <row r="1" spans="1:2" x14ac:dyDescent="0.3">
      <c r="A1" s="5" t="s">
        <v>1</v>
      </c>
      <c r="B1" t="s">
        <v>44</v>
      </c>
    </row>
    <row r="3" spans="1:2" x14ac:dyDescent="0.3">
      <c r="A3" s="5" t="s">
        <v>3131</v>
      </c>
      <c r="B3" t="s">
        <v>3132</v>
      </c>
    </row>
    <row r="4" spans="1:2" x14ac:dyDescent="0.3">
      <c r="A4" s="8" t="s">
        <v>3127</v>
      </c>
      <c r="B4" s="4">
        <v>62</v>
      </c>
    </row>
    <row r="5" spans="1:2" x14ac:dyDescent="0.3">
      <c r="A5" s="8" t="s">
        <v>3128</v>
      </c>
      <c r="B5" s="4">
        <v>59</v>
      </c>
    </row>
    <row r="6" spans="1:2" x14ac:dyDescent="0.3">
      <c r="A6" s="8" t="s">
        <v>3129</v>
      </c>
      <c r="B6" s="4">
        <v>53</v>
      </c>
    </row>
    <row r="7" spans="1:2" x14ac:dyDescent="0.3">
      <c r="A7" s="8" t="s">
        <v>3126</v>
      </c>
      <c r="B7" s="4">
        <v>64</v>
      </c>
    </row>
    <row r="8" spans="1:2" x14ac:dyDescent="0.3">
      <c r="A8" s="8" t="s">
        <v>3291</v>
      </c>
      <c r="B8" s="4">
        <v>70</v>
      </c>
    </row>
    <row r="9" spans="1:2" x14ac:dyDescent="0.3">
      <c r="A9" s="8" t="s">
        <v>3123</v>
      </c>
      <c r="B9" s="4">
        <v>308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321"/>
  <sheetViews>
    <sheetView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13" sqref="D13"/>
    </sheetView>
  </sheetViews>
  <sheetFormatPr defaultRowHeight="14.4" x14ac:dyDescent="0.3"/>
  <cols>
    <col min="2" max="2" width="6.77734375" bestFit="1" customWidth="1"/>
    <col min="3" max="3" width="10.77734375" bestFit="1" customWidth="1"/>
    <col min="4" max="4" width="29.6640625" bestFit="1" customWidth="1"/>
    <col min="5" max="5" width="17.33203125" bestFit="1" customWidth="1"/>
    <col min="6" max="6" width="93.5546875" bestFit="1" customWidth="1"/>
    <col min="7" max="7" width="19" bestFit="1" customWidth="1"/>
    <col min="8" max="8" width="10.77734375" bestFit="1" customWidth="1"/>
    <col min="9" max="9" width="16.77734375" bestFit="1" customWidth="1"/>
    <col min="10" max="10" width="16.6640625" bestFit="1" customWidth="1"/>
    <col min="11" max="11" width="18.6640625" bestFit="1" customWidth="1"/>
    <col min="12" max="12" width="18.5546875" bestFit="1" customWidth="1"/>
    <col min="13" max="13" width="32.6640625" bestFit="1" customWidth="1"/>
    <col min="14" max="14" width="18.88671875" bestFit="1" customWidth="1"/>
    <col min="15" max="15" width="32.6640625" bestFit="1" customWidth="1"/>
    <col min="16" max="16" width="29.44140625" bestFit="1" customWidth="1"/>
  </cols>
  <sheetData>
    <row r="1" spans="1:16" x14ac:dyDescent="0.3">
      <c r="A1" t="s">
        <v>3122</v>
      </c>
      <c r="B1" t="s">
        <v>3121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ht="14.4" hidden="1" customHeight="1" x14ac:dyDescent="0.3">
      <c r="C2" t="s">
        <v>76</v>
      </c>
      <c r="D2" t="s">
        <v>15</v>
      </c>
      <c r="E2" t="s">
        <v>77</v>
      </c>
      <c r="F2" t="s">
        <v>78</v>
      </c>
      <c r="G2" t="s">
        <v>18</v>
      </c>
      <c r="H2" s="1">
        <v>42919</v>
      </c>
      <c r="I2" s="2">
        <v>43005.50277777778</v>
      </c>
      <c r="J2" t="s">
        <v>79</v>
      </c>
      <c r="K2" t="s">
        <v>80</v>
      </c>
      <c r="L2" t="s">
        <v>81</v>
      </c>
      <c r="N2" t="s">
        <v>51</v>
      </c>
      <c r="O2" t="s">
        <v>82</v>
      </c>
      <c r="P2" t="s">
        <v>83</v>
      </c>
    </row>
    <row r="3" spans="1:16" ht="14.4" customHeight="1" x14ac:dyDescent="0.3">
      <c r="C3" t="s">
        <v>76</v>
      </c>
      <c r="D3" t="s">
        <v>44</v>
      </c>
      <c r="E3" t="s">
        <v>642</v>
      </c>
      <c r="F3" t="s">
        <v>643</v>
      </c>
      <c r="G3" t="s">
        <v>18</v>
      </c>
      <c r="H3" s="1">
        <v>42919</v>
      </c>
      <c r="I3" s="2">
        <v>43005.503472222219</v>
      </c>
      <c r="J3" t="s">
        <v>644</v>
      </c>
      <c r="K3" t="s">
        <v>645</v>
      </c>
      <c r="L3" t="s">
        <v>646</v>
      </c>
      <c r="M3" t="s">
        <v>62</v>
      </c>
      <c r="N3" t="s">
        <v>51</v>
      </c>
      <c r="O3" t="s">
        <v>62</v>
      </c>
      <c r="P3" t="s">
        <v>63</v>
      </c>
    </row>
    <row r="4" spans="1:16" ht="14.4" customHeight="1" x14ac:dyDescent="0.3">
      <c r="C4" t="s">
        <v>76</v>
      </c>
      <c r="D4" t="s">
        <v>44</v>
      </c>
      <c r="E4" t="s">
        <v>647</v>
      </c>
      <c r="F4" t="s">
        <v>648</v>
      </c>
      <c r="G4" t="s">
        <v>18</v>
      </c>
      <c r="H4" s="1">
        <v>42919</v>
      </c>
      <c r="I4" s="2">
        <v>43005.503472222219</v>
      </c>
      <c r="J4" t="s">
        <v>644</v>
      </c>
      <c r="K4" t="s">
        <v>645</v>
      </c>
      <c r="L4" t="s">
        <v>646</v>
      </c>
      <c r="M4" t="s">
        <v>62</v>
      </c>
      <c r="N4" t="s">
        <v>51</v>
      </c>
      <c r="O4" t="s">
        <v>62</v>
      </c>
      <c r="P4" t="s">
        <v>63</v>
      </c>
    </row>
    <row r="5" spans="1:16" ht="14.4" customHeight="1" x14ac:dyDescent="0.3">
      <c r="C5" t="s">
        <v>76</v>
      </c>
      <c r="D5" t="s">
        <v>44</v>
      </c>
      <c r="E5" t="s">
        <v>649</v>
      </c>
      <c r="F5" t="s">
        <v>650</v>
      </c>
      <c r="G5" t="s">
        <v>18</v>
      </c>
      <c r="H5" s="1">
        <v>42919</v>
      </c>
      <c r="I5" s="2">
        <v>43005.503472222219</v>
      </c>
      <c r="J5" t="s">
        <v>47</v>
      </c>
      <c r="K5" t="s">
        <v>645</v>
      </c>
      <c r="L5" t="s">
        <v>646</v>
      </c>
      <c r="M5" t="s">
        <v>62</v>
      </c>
      <c r="N5" t="s">
        <v>51</v>
      </c>
      <c r="O5" t="s">
        <v>62</v>
      </c>
      <c r="P5" t="s">
        <v>63</v>
      </c>
    </row>
    <row r="6" spans="1:16" ht="14.4" customHeight="1" x14ac:dyDescent="0.3">
      <c r="C6" t="s">
        <v>76</v>
      </c>
      <c r="D6" t="s">
        <v>44</v>
      </c>
      <c r="E6" t="s">
        <v>651</v>
      </c>
      <c r="F6" t="s">
        <v>652</v>
      </c>
      <c r="G6" t="s">
        <v>18</v>
      </c>
      <c r="H6" s="1">
        <v>42919</v>
      </c>
      <c r="I6" s="2">
        <v>43005.503472222219</v>
      </c>
      <c r="J6" t="s">
        <v>644</v>
      </c>
      <c r="K6" t="s">
        <v>645</v>
      </c>
      <c r="L6" t="s">
        <v>646</v>
      </c>
      <c r="M6" t="s">
        <v>62</v>
      </c>
      <c r="N6" t="s">
        <v>51</v>
      </c>
      <c r="O6" t="s">
        <v>62</v>
      </c>
      <c r="P6" t="s">
        <v>63</v>
      </c>
    </row>
    <row r="7" spans="1:16" ht="14.4" customHeight="1" x14ac:dyDescent="0.3">
      <c r="C7" t="s">
        <v>76</v>
      </c>
      <c r="D7" t="s">
        <v>44</v>
      </c>
      <c r="E7" t="s">
        <v>653</v>
      </c>
      <c r="F7" t="s">
        <v>654</v>
      </c>
      <c r="G7" t="s">
        <v>18</v>
      </c>
      <c r="H7" s="1">
        <v>42919</v>
      </c>
      <c r="I7" s="2">
        <v>43005.503472222219</v>
      </c>
      <c r="J7" t="s">
        <v>655</v>
      </c>
      <c r="K7" t="s">
        <v>656</v>
      </c>
      <c r="L7" t="s">
        <v>657</v>
      </c>
      <c r="M7" t="s">
        <v>62</v>
      </c>
      <c r="N7" t="s">
        <v>51</v>
      </c>
      <c r="O7" t="s">
        <v>62</v>
      </c>
      <c r="P7" t="s">
        <v>63</v>
      </c>
    </row>
    <row r="8" spans="1:16" ht="14.4" customHeight="1" x14ac:dyDescent="0.3">
      <c r="C8" t="s">
        <v>76</v>
      </c>
      <c r="D8" t="s">
        <v>44</v>
      </c>
      <c r="E8" t="s">
        <v>658</v>
      </c>
      <c r="F8" t="s">
        <v>659</v>
      </c>
      <c r="G8" t="s">
        <v>18</v>
      </c>
      <c r="H8" s="1">
        <v>42919</v>
      </c>
      <c r="I8" s="2">
        <v>43005.503472222219</v>
      </c>
      <c r="J8" t="s">
        <v>644</v>
      </c>
      <c r="K8" t="s">
        <v>450</v>
      </c>
      <c r="L8" t="s">
        <v>451</v>
      </c>
      <c r="N8" t="s">
        <v>51</v>
      </c>
      <c r="O8" t="s">
        <v>452</v>
      </c>
      <c r="P8" t="s">
        <v>102</v>
      </c>
    </row>
    <row r="9" spans="1:16" ht="14.4" customHeight="1" x14ac:dyDescent="0.3">
      <c r="C9" t="s">
        <v>76</v>
      </c>
      <c r="D9" t="s">
        <v>44</v>
      </c>
      <c r="E9" t="s">
        <v>660</v>
      </c>
      <c r="F9" t="s">
        <v>661</v>
      </c>
      <c r="G9" t="s">
        <v>18</v>
      </c>
      <c r="H9" s="1">
        <v>42919</v>
      </c>
      <c r="I9" s="2">
        <v>43005.503472222219</v>
      </c>
      <c r="J9" t="s">
        <v>644</v>
      </c>
      <c r="K9" t="s">
        <v>645</v>
      </c>
      <c r="L9" t="s">
        <v>646</v>
      </c>
      <c r="M9" t="s">
        <v>62</v>
      </c>
      <c r="N9" t="s">
        <v>51</v>
      </c>
      <c r="O9" t="s">
        <v>62</v>
      </c>
      <c r="P9" t="s">
        <v>63</v>
      </c>
    </row>
    <row r="10" spans="1:16" ht="14.4" customHeight="1" x14ac:dyDescent="0.3">
      <c r="C10" t="s">
        <v>76</v>
      </c>
      <c r="D10" t="s">
        <v>44</v>
      </c>
      <c r="E10" t="s">
        <v>662</v>
      </c>
      <c r="F10" t="s">
        <v>663</v>
      </c>
      <c r="G10" t="s">
        <v>18</v>
      </c>
      <c r="H10" s="1">
        <v>42919</v>
      </c>
      <c r="I10" s="2">
        <v>43005.503472222219</v>
      </c>
      <c r="J10" t="s">
        <v>664</v>
      </c>
      <c r="K10" t="s">
        <v>665</v>
      </c>
      <c r="L10" t="s">
        <v>666</v>
      </c>
      <c r="M10" t="s">
        <v>111</v>
      </c>
      <c r="N10" t="s">
        <v>51</v>
      </c>
      <c r="O10" t="s">
        <v>111</v>
      </c>
      <c r="P10" t="s">
        <v>83</v>
      </c>
    </row>
    <row r="11" spans="1:16" ht="14.4" customHeight="1" x14ac:dyDescent="0.3">
      <c r="C11" t="s">
        <v>76</v>
      </c>
      <c r="D11" t="s">
        <v>44</v>
      </c>
      <c r="E11" t="s">
        <v>667</v>
      </c>
      <c r="F11" t="s">
        <v>668</v>
      </c>
      <c r="G11" t="s">
        <v>18</v>
      </c>
      <c r="H11" s="1">
        <v>42919</v>
      </c>
      <c r="I11" s="2">
        <v>43005.503472222219</v>
      </c>
      <c r="J11" t="s">
        <v>644</v>
      </c>
      <c r="K11" t="s">
        <v>669</v>
      </c>
      <c r="L11" t="s">
        <v>670</v>
      </c>
      <c r="N11" t="s">
        <v>51</v>
      </c>
      <c r="O11" t="s">
        <v>452</v>
      </c>
      <c r="P11" t="s">
        <v>671</v>
      </c>
    </row>
    <row r="12" spans="1:16" ht="14.4" customHeight="1" x14ac:dyDescent="0.3">
      <c r="C12" t="s">
        <v>76</v>
      </c>
      <c r="D12" t="s">
        <v>44</v>
      </c>
      <c r="E12" t="s">
        <v>672</v>
      </c>
      <c r="F12" t="s">
        <v>673</v>
      </c>
      <c r="G12" t="s">
        <v>18</v>
      </c>
      <c r="H12" s="1">
        <v>42919</v>
      </c>
      <c r="I12" s="2">
        <v>43005.503472222219</v>
      </c>
      <c r="J12" t="s">
        <v>664</v>
      </c>
      <c r="K12" t="s">
        <v>674</v>
      </c>
      <c r="L12" t="s">
        <v>675</v>
      </c>
      <c r="N12" t="s">
        <v>51</v>
      </c>
      <c r="O12" t="s">
        <v>111</v>
      </c>
      <c r="P12" t="s">
        <v>70</v>
      </c>
    </row>
    <row r="13" spans="1:16" ht="14.4" customHeight="1" x14ac:dyDescent="0.3">
      <c r="C13" t="s">
        <v>1642</v>
      </c>
      <c r="D13" t="s">
        <v>44</v>
      </c>
      <c r="E13" t="s">
        <v>2703</v>
      </c>
      <c r="F13" t="s">
        <v>2704</v>
      </c>
      <c r="G13" t="s">
        <v>18</v>
      </c>
      <c r="H13" s="1">
        <v>42919</v>
      </c>
      <c r="I13" s="2">
        <v>43005.503472222219</v>
      </c>
      <c r="J13" t="s">
        <v>664</v>
      </c>
      <c r="K13" t="s">
        <v>1655</v>
      </c>
      <c r="L13" t="s">
        <v>1656</v>
      </c>
      <c r="M13" t="s">
        <v>23</v>
      </c>
    </row>
    <row r="14" spans="1:16" ht="14.4" customHeight="1" x14ac:dyDescent="0.3">
      <c r="C14" t="s">
        <v>76</v>
      </c>
      <c r="D14" t="s">
        <v>44</v>
      </c>
      <c r="E14" t="s">
        <v>676</v>
      </c>
      <c r="F14" t="s">
        <v>677</v>
      </c>
      <c r="G14" t="s">
        <v>18</v>
      </c>
      <c r="H14" s="1">
        <v>42920</v>
      </c>
      <c r="I14" s="2">
        <v>43005.503472222219</v>
      </c>
      <c r="J14" t="s">
        <v>678</v>
      </c>
      <c r="K14" t="s">
        <v>679</v>
      </c>
      <c r="L14" t="s">
        <v>680</v>
      </c>
      <c r="N14" t="s">
        <v>51</v>
      </c>
      <c r="O14" t="s">
        <v>73</v>
      </c>
      <c r="P14" t="s">
        <v>52</v>
      </c>
    </row>
    <row r="15" spans="1:16" ht="14.4" customHeight="1" x14ac:dyDescent="0.3">
      <c r="C15" t="s">
        <v>76</v>
      </c>
      <c r="D15" t="s">
        <v>44</v>
      </c>
      <c r="E15" t="s">
        <v>681</v>
      </c>
      <c r="F15" t="s">
        <v>682</v>
      </c>
      <c r="G15" t="s">
        <v>18</v>
      </c>
      <c r="H15" s="1">
        <v>42920</v>
      </c>
      <c r="I15" s="2">
        <v>43005.503472222219</v>
      </c>
      <c r="J15" t="s">
        <v>47</v>
      </c>
      <c r="K15" t="s">
        <v>683</v>
      </c>
      <c r="L15" t="s">
        <v>684</v>
      </c>
      <c r="M15" t="s">
        <v>62</v>
      </c>
      <c r="N15" t="s">
        <v>51</v>
      </c>
      <c r="O15" t="s">
        <v>62</v>
      </c>
      <c r="P15" t="s">
        <v>63</v>
      </c>
    </row>
    <row r="16" spans="1:16" ht="14.4" customHeight="1" x14ac:dyDescent="0.3">
      <c r="C16" t="s">
        <v>76</v>
      </c>
      <c r="D16" t="s">
        <v>44</v>
      </c>
      <c r="E16" t="s">
        <v>685</v>
      </c>
      <c r="F16" t="s">
        <v>686</v>
      </c>
      <c r="G16" t="s">
        <v>18</v>
      </c>
      <c r="H16" s="1">
        <v>42920</v>
      </c>
      <c r="I16" s="2">
        <v>43005.503472222219</v>
      </c>
      <c r="J16" t="s">
        <v>644</v>
      </c>
      <c r="K16" t="s">
        <v>120</v>
      </c>
      <c r="L16" t="s">
        <v>121</v>
      </c>
      <c r="M16" t="s">
        <v>62</v>
      </c>
      <c r="N16" t="s">
        <v>51</v>
      </c>
      <c r="O16" t="s">
        <v>62</v>
      </c>
      <c r="P16" t="s">
        <v>63</v>
      </c>
    </row>
    <row r="17" spans="3:16" ht="14.4" hidden="1" customHeight="1" x14ac:dyDescent="0.3">
      <c r="C17" t="s">
        <v>1642</v>
      </c>
      <c r="D17" t="s">
        <v>429</v>
      </c>
      <c r="E17" t="s">
        <v>1758</v>
      </c>
      <c r="F17" t="s">
        <v>1759</v>
      </c>
      <c r="G17" t="s">
        <v>18</v>
      </c>
      <c r="H17" s="1">
        <v>42920</v>
      </c>
      <c r="I17" s="2">
        <v>43005.502083333333</v>
      </c>
      <c r="J17" t="s">
        <v>509</v>
      </c>
      <c r="K17" t="s">
        <v>48</v>
      </c>
      <c r="L17" t="s">
        <v>49</v>
      </c>
      <c r="N17" t="s">
        <v>95</v>
      </c>
      <c r="O17" t="s">
        <v>51</v>
      </c>
    </row>
    <row r="18" spans="3:16" ht="14.4" hidden="1" customHeight="1" x14ac:dyDescent="0.3">
      <c r="C18" t="s">
        <v>1642</v>
      </c>
      <c r="D18" t="s">
        <v>429</v>
      </c>
      <c r="E18" t="s">
        <v>1760</v>
      </c>
      <c r="F18" t="s">
        <v>1761</v>
      </c>
      <c r="G18" t="s">
        <v>18</v>
      </c>
      <c r="H18" s="1">
        <v>42920</v>
      </c>
      <c r="I18" s="2">
        <v>43005.502083333333</v>
      </c>
      <c r="J18" t="s">
        <v>509</v>
      </c>
      <c r="K18" t="s">
        <v>48</v>
      </c>
      <c r="L18" t="s">
        <v>49</v>
      </c>
      <c r="N18" t="s">
        <v>95</v>
      </c>
      <c r="O18" t="s">
        <v>51</v>
      </c>
    </row>
    <row r="19" spans="3:16" ht="14.4" hidden="1" customHeight="1" x14ac:dyDescent="0.3">
      <c r="C19" t="s">
        <v>1642</v>
      </c>
      <c r="D19" t="s">
        <v>429</v>
      </c>
      <c r="E19" t="s">
        <v>1762</v>
      </c>
      <c r="F19" t="s">
        <v>1763</v>
      </c>
      <c r="G19" t="s">
        <v>41</v>
      </c>
      <c r="H19" s="1">
        <v>42920</v>
      </c>
      <c r="I19" s="2">
        <v>43010.652083333334</v>
      </c>
      <c r="J19" t="s">
        <v>509</v>
      </c>
      <c r="K19" t="s">
        <v>48</v>
      </c>
      <c r="L19" t="s">
        <v>49</v>
      </c>
      <c r="N19" t="s">
        <v>95</v>
      </c>
      <c r="O19" t="s">
        <v>51</v>
      </c>
    </row>
    <row r="20" spans="3:16" ht="14.4" hidden="1" customHeight="1" x14ac:dyDescent="0.3">
      <c r="C20" t="s">
        <v>1642</v>
      </c>
      <c r="D20" t="s">
        <v>429</v>
      </c>
      <c r="E20" t="s">
        <v>1764</v>
      </c>
      <c r="F20" t="s">
        <v>1765</v>
      </c>
      <c r="G20" t="s">
        <v>41</v>
      </c>
      <c r="H20" s="1">
        <v>42920</v>
      </c>
      <c r="I20" s="2">
        <v>43010.652777777781</v>
      </c>
      <c r="J20" t="s">
        <v>509</v>
      </c>
      <c r="K20" t="s">
        <v>48</v>
      </c>
      <c r="L20" t="s">
        <v>49</v>
      </c>
      <c r="N20" t="s">
        <v>95</v>
      </c>
      <c r="O20" t="s">
        <v>51</v>
      </c>
    </row>
    <row r="21" spans="3:16" ht="14.4" hidden="1" customHeight="1" x14ac:dyDescent="0.3">
      <c r="C21" t="s">
        <v>76</v>
      </c>
      <c r="D21" t="s">
        <v>15</v>
      </c>
      <c r="E21" t="s">
        <v>84</v>
      </c>
      <c r="F21" t="s">
        <v>85</v>
      </c>
      <c r="G21" t="s">
        <v>18</v>
      </c>
      <c r="H21" s="1">
        <v>42921</v>
      </c>
      <c r="I21" s="2">
        <v>43005.503472222219</v>
      </c>
      <c r="J21" t="s">
        <v>19</v>
      </c>
      <c r="K21" t="s">
        <v>86</v>
      </c>
      <c r="L21" t="s">
        <v>87</v>
      </c>
      <c r="N21" t="s">
        <v>88</v>
      </c>
      <c r="O21" t="s">
        <v>23</v>
      </c>
      <c r="P21" t="s">
        <v>89</v>
      </c>
    </row>
    <row r="22" spans="3:16" ht="14.4" hidden="1" customHeight="1" x14ac:dyDescent="0.3">
      <c r="C22" t="s">
        <v>76</v>
      </c>
      <c r="D22" t="s">
        <v>15</v>
      </c>
      <c r="E22" t="s">
        <v>90</v>
      </c>
      <c r="F22" t="s">
        <v>91</v>
      </c>
      <c r="G22" t="s">
        <v>18</v>
      </c>
      <c r="H22" s="1">
        <v>42921</v>
      </c>
      <c r="I22" s="2">
        <v>43017.513888888891</v>
      </c>
      <c r="J22" t="s">
        <v>19</v>
      </c>
      <c r="K22" t="s">
        <v>92</v>
      </c>
      <c r="L22" t="s">
        <v>93</v>
      </c>
      <c r="M22" t="s">
        <v>94</v>
      </c>
      <c r="N22" t="s">
        <v>95</v>
      </c>
      <c r="O22" t="s">
        <v>23</v>
      </c>
      <c r="P22" t="s">
        <v>96</v>
      </c>
    </row>
    <row r="23" spans="3:16" ht="14.4" hidden="1" customHeight="1" x14ac:dyDescent="0.3">
      <c r="C23" t="s">
        <v>76</v>
      </c>
      <c r="D23" t="s">
        <v>15</v>
      </c>
      <c r="E23" t="s">
        <v>97</v>
      </c>
      <c r="F23" t="s">
        <v>98</v>
      </c>
      <c r="G23" t="s">
        <v>18</v>
      </c>
      <c r="H23" s="1">
        <v>42921</v>
      </c>
      <c r="I23" s="2">
        <v>43005.50277777778</v>
      </c>
      <c r="J23" t="s">
        <v>19</v>
      </c>
      <c r="K23" t="s">
        <v>99</v>
      </c>
      <c r="L23" t="s">
        <v>100</v>
      </c>
      <c r="N23" t="s">
        <v>51</v>
      </c>
      <c r="O23" t="s">
        <v>101</v>
      </c>
      <c r="P23" t="s">
        <v>102</v>
      </c>
    </row>
    <row r="24" spans="3:16" ht="14.4" hidden="1" customHeight="1" x14ac:dyDescent="0.3">
      <c r="C24" t="s">
        <v>76</v>
      </c>
      <c r="D24" t="s">
        <v>429</v>
      </c>
      <c r="E24" t="s">
        <v>430</v>
      </c>
      <c r="F24" t="s">
        <v>431</v>
      </c>
      <c r="G24" t="s">
        <v>18</v>
      </c>
      <c r="H24" s="1">
        <v>42921</v>
      </c>
      <c r="I24" s="2">
        <v>43005.503472222219</v>
      </c>
      <c r="J24" t="s">
        <v>432</v>
      </c>
      <c r="K24" t="s">
        <v>48</v>
      </c>
      <c r="L24" t="s">
        <v>49</v>
      </c>
      <c r="N24" t="s">
        <v>433</v>
      </c>
      <c r="O24" t="s">
        <v>141</v>
      </c>
      <c r="P24" t="s">
        <v>434</v>
      </c>
    </row>
    <row r="25" spans="3:16" ht="14.4" hidden="1" customHeight="1" x14ac:dyDescent="0.3">
      <c r="C25" t="s">
        <v>76</v>
      </c>
      <c r="D25" t="s">
        <v>429</v>
      </c>
      <c r="E25" t="s">
        <v>435</v>
      </c>
      <c r="F25" t="s">
        <v>436</v>
      </c>
      <c r="G25" t="s">
        <v>18</v>
      </c>
      <c r="H25" s="1">
        <v>42921</v>
      </c>
      <c r="I25" s="2">
        <v>43005.503472222219</v>
      </c>
      <c r="J25" t="s">
        <v>432</v>
      </c>
      <c r="K25" t="s">
        <v>120</v>
      </c>
      <c r="L25" t="s">
        <v>121</v>
      </c>
      <c r="N25" t="s">
        <v>51</v>
      </c>
      <c r="O25" t="s">
        <v>62</v>
      </c>
      <c r="P25" t="s">
        <v>63</v>
      </c>
    </row>
    <row r="26" spans="3:16" ht="14.4" hidden="1" customHeight="1" x14ac:dyDescent="0.3">
      <c r="C26" t="s">
        <v>76</v>
      </c>
      <c r="D26" t="s">
        <v>429</v>
      </c>
      <c r="E26" t="s">
        <v>437</v>
      </c>
      <c r="F26" t="s">
        <v>438</v>
      </c>
      <c r="G26" t="s">
        <v>18</v>
      </c>
      <c r="H26" s="1">
        <v>42921</v>
      </c>
      <c r="I26" s="2">
        <v>43009.083333333336</v>
      </c>
      <c r="J26" t="s">
        <v>439</v>
      </c>
      <c r="K26" t="s">
        <v>440</v>
      </c>
      <c r="L26" t="s">
        <v>441</v>
      </c>
      <c r="N26" t="s">
        <v>88</v>
      </c>
      <c r="O26" t="s">
        <v>141</v>
      </c>
      <c r="P26" t="s">
        <v>434</v>
      </c>
    </row>
    <row r="27" spans="3:16" ht="14.4" hidden="1" customHeight="1" x14ac:dyDescent="0.3">
      <c r="C27" t="s">
        <v>76</v>
      </c>
      <c r="D27" t="s">
        <v>429</v>
      </c>
      <c r="E27" t="s">
        <v>442</v>
      </c>
      <c r="F27" t="s">
        <v>443</v>
      </c>
      <c r="G27" t="s">
        <v>18</v>
      </c>
      <c r="H27" s="1">
        <v>42921</v>
      </c>
      <c r="I27" s="2">
        <v>43005.502083333333</v>
      </c>
      <c r="J27" t="s">
        <v>432</v>
      </c>
      <c r="K27" t="s">
        <v>80</v>
      </c>
      <c r="L27" t="s">
        <v>444</v>
      </c>
      <c r="N27" t="s">
        <v>51</v>
      </c>
      <c r="O27" t="s">
        <v>283</v>
      </c>
      <c r="P27" t="s">
        <v>445</v>
      </c>
    </row>
    <row r="28" spans="3:16" ht="14.4" hidden="1" customHeight="1" x14ac:dyDescent="0.3">
      <c r="C28" t="s">
        <v>76</v>
      </c>
      <c r="D28" t="s">
        <v>429</v>
      </c>
      <c r="E28" t="s">
        <v>446</v>
      </c>
      <c r="F28" t="s">
        <v>447</v>
      </c>
      <c r="G28" t="s">
        <v>18</v>
      </c>
      <c r="H28" s="1">
        <v>42921</v>
      </c>
      <c r="I28" s="2">
        <v>43005.502083333333</v>
      </c>
      <c r="J28" t="s">
        <v>432</v>
      </c>
      <c r="K28" t="s">
        <v>80</v>
      </c>
      <c r="L28" t="s">
        <v>444</v>
      </c>
      <c r="N28" t="s">
        <v>51</v>
      </c>
      <c r="O28" t="s">
        <v>23</v>
      </c>
      <c r="P28" t="s">
        <v>168</v>
      </c>
    </row>
    <row r="29" spans="3:16" ht="14.4" customHeight="1" x14ac:dyDescent="0.3">
      <c r="C29" t="s">
        <v>76</v>
      </c>
      <c r="D29" t="s">
        <v>44</v>
      </c>
      <c r="E29" t="s">
        <v>687</v>
      </c>
      <c r="F29" t="s">
        <v>688</v>
      </c>
      <c r="G29" t="s">
        <v>18</v>
      </c>
      <c r="H29" s="1">
        <v>42921</v>
      </c>
      <c r="I29" s="2">
        <v>43005.503472222219</v>
      </c>
      <c r="J29" t="s">
        <v>47</v>
      </c>
      <c r="K29" t="s">
        <v>48</v>
      </c>
      <c r="L29" t="s">
        <v>49</v>
      </c>
      <c r="N29" t="s">
        <v>51</v>
      </c>
      <c r="O29" t="s">
        <v>62</v>
      </c>
      <c r="P29" t="s">
        <v>52</v>
      </c>
    </row>
    <row r="30" spans="3:16" ht="14.4" customHeight="1" x14ac:dyDescent="0.3">
      <c r="C30" t="s">
        <v>76</v>
      </c>
      <c r="D30" t="s">
        <v>44</v>
      </c>
      <c r="E30" t="s">
        <v>689</v>
      </c>
      <c r="F30" t="s">
        <v>690</v>
      </c>
      <c r="G30" t="s">
        <v>18</v>
      </c>
      <c r="H30" s="1">
        <v>42921</v>
      </c>
      <c r="I30" s="2">
        <v>43005.503472222219</v>
      </c>
      <c r="J30" t="s">
        <v>664</v>
      </c>
      <c r="K30" t="s">
        <v>674</v>
      </c>
      <c r="L30" t="s">
        <v>675</v>
      </c>
      <c r="M30" t="s">
        <v>111</v>
      </c>
      <c r="N30" t="s">
        <v>51</v>
      </c>
      <c r="O30" t="s">
        <v>111</v>
      </c>
      <c r="P30" t="s">
        <v>691</v>
      </c>
    </row>
    <row r="31" spans="3:16" ht="14.4" customHeight="1" x14ac:dyDescent="0.3">
      <c r="C31" t="s">
        <v>76</v>
      </c>
      <c r="D31" t="s">
        <v>44</v>
      </c>
      <c r="E31" t="s">
        <v>692</v>
      </c>
      <c r="F31" t="s">
        <v>693</v>
      </c>
      <c r="G31" t="s">
        <v>18</v>
      </c>
      <c r="H31" s="1">
        <v>42921</v>
      </c>
      <c r="I31" s="2">
        <v>43005.503472222219</v>
      </c>
      <c r="J31" t="s">
        <v>47</v>
      </c>
      <c r="K31" t="s">
        <v>48</v>
      </c>
      <c r="L31" t="s">
        <v>49</v>
      </c>
      <c r="N31" t="s">
        <v>51</v>
      </c>
      <c r="O31" t="s">
        <v>62</v>
      </c>
      <c r="P31" t="s">
        <v>52</v>
      </c>
    </row>
    <row r="32" spans="3:16" ht="14.4" customHeight="1" x14ac:dyDescent="0.3">
      <c r="C32" t="s">
        <v>76</v>
      </c>
      <c r="D32" t="s">
        <v>44</v>
      </c>
      <c r="E32" t="s">
        <v>694</v>
      </c>
      <c r="F32" t="s">
        <v>695</v>
      </c>
      <c r="G32" t="s">
        <v>18</v>
      </c>
      <c r="H32" s="1">
        <v>42921</v>
      </c>
      <c r="I32" s="2">
        <v>43005.503472222219</v>
      </c>
      <c r="J32" t="s">
        <v>47</v>
      </c>
      <c r="K32" t="s">
        <v>260</v>
      </c>
      <c r="L32" t="s">
        <v>696</v>
      </c>
      <c r="N32" t="s">
        <v>51</v>
      </c>
      <c r="O32" t="s">
        <v>62</v>
      </c>
      <c r="P32" t="s">
        <v>52</v>
      </c>
    </row>
    <row r="33" spans="3:16" ht="14.4" customHeight="1" x14ac:dyDescent="0.3">
      <c r="C33" t="s">
        <v>76</v>
      </c>
      <c r="D33" t="s">
        <v>44</v>
      </c>
      <c r="E33" t="s">
        <v>697</v>
      </c>
      <c r="F33" t="s">
        <v>698</v>
      </c>
      <c r="G33" t="s">
        <v>18</v>
      </c>
      <c r="H33" s="1">
        <v>42921</v>
      </c>
      <c r="I33" s="2">
        <v>43005.503472222219</v>
      </c>
      <c r="J33" t="s">
        <v>655</v>
      </c>
      <c r="K33" t="s">
        <v>699</v>
      </c>
      <c r="L33" t="s">
        <v>700</v>
      </c>
      <c r="N33" t="s">
        <v>51</v>
      </c>
      <c r="O33" t="s">
        <v>283</v>
      </c>
      <c r="P33" t="s">
        <v>52</v>
      </c>
    </row>
    <row r="34" spans="3:16" ht="14.4" customHeight="1" x14ac:dyDescent="0.3">
      <c r="C34" t="s">
        <v>76</v>
      </c>
      <c r="D34" t="s">
        <v>44</v>
      </c>
      <c r="E34" t="s">
        <v>701</v>
      </c>
      <c r="F34" t="s">
        <v>702</v>
      </c>
      <c r="G34" t="s">
        <v>18</v>
      </c>
      <c r="H34" s="1">
        <v>42921</v>
      </c>
      <c r="I34" s="2">
        <v>43005.503472222219</v>
      </c>
      <c r="J34" t="s">
        <v>655</v>
      </c>
      <c r="K34" t="s">
        <v>699</v>
      </c>
      <c r="L34" t="s">
        <v>700</v>
      </c>
      <c r="N34" t="s">
        <v>51</v>
      </c>
      <c r="O34" t="s">
        <v>283</v>
      </c>
      <c r="P34" t="s">
        <v>52</v>
      </c>
    </row>
    <row r="35" spans="3:16" ht="14.4" customHeight="1" x14ac:dyDescent="0.3">
      <c r="C35" t="s">
        <v>76</v>
      </c>
      <c r="D35" t="s">
        <v>44</v>
      </c>
      <c r="E35" t="s">
        <v>703</v>
      </c>
      <c r="F35" t="s">
        <v>704</v>
      </c>
      <c r="G35" t="s">
        <v>18</v>
      </c>
      <c r="H35" s="1">
        <v>42921</v>
      </c>
      <c r="I35" s="2">
        <v>43005.503472222219</v>
      </c>
      <c r="J35" t="s">
        <v>655</v>
      </c>
      <c r="K35" t="s">
        <v>699</v>
      </c>
      <c r="L35" t="s">
        <v>700</v>
      </c>
      <c r="N35" t="s">
        <v>51</v>
      </c>
      <c r="O35" t="s">
        <v>283</v>
      </c>
      <c r="P35" t="s">
        <v>52</v>
      </c>
    </row>
    <row r="36" spans="3:16" ht="14.4" customHeight="1" x14ac:dyDescent="0.3">
      <c r="C36" t="s">
        <v>76</v>
      </c>
      <c r="D36" t="s">
        <v>44</v>
      </c>
      <c r="E36" t="s">
        <v>705</v>
      </c>
      <c r="F36" t="s">
        <v>706</v>
      </c>
      <c r="G36" t="s">
        <v>18</v>
      </c>
      <c r="H36" s="1">
        <v>42921</v>
      </c>
      <c r="I36" s="2">
        <v>43005.503472222219</v>
      </c>
      <c r="J36" t="s">
        <v>655</v>
      </c>
      <c r="K36" t="s">
        <v>699</v>
      </c>
      <c r="L36" t="s">
        <v>700</v>
      </c>
      <c r="N36" t="s">
        <v>51</v>
      </c>
      <c r="O36" t="s">
        <v>283</v>
      </c>
      <c r="P36" t="s">
        <v>52</v>
      </c>
    </row>
    <row r="37" spans="3:16" ht="14.4" hidden="1" customHeight="1" x14ac:dyDescent="0.3">
      <c r="C37" t="s">
        <v>76</v>
      </c>
      <c r="D37" t="s">
        <v>429</v>
      </c>
      <c r="E37" t="s">
        <v>448</v>
      </c>
      <c r="F37" t="s">
        <v>449</v>
      </c>
      <c r="G37" t="s">
        <v>18</v>
      </c>
      <c r="H37" s="1">
        <v>42922</v>
      </c>
      <c r="I37" s="2">
        <v>43005.503472222219</v>
      </c>
      <c r="J37" t="s">
        <v>432</v>
      </c>
      <c r="K37" t="s">
        <v>450</v>
      </c>
      <c r="L37" t="s">
        <v>451</v>
      </c>
      <c r="N37" t="s">
        <v>51</v>
      </c>
      <c r="O37" t="s">
        <v>452</v>
      </c>
      <c r="P37" t="s">
        <v>52</v>
      </c>
    </row>
    <row r="38" spans="3:16" ht="14.4" customHeight="1" x14ac:dyDescent="0.3">
      <c r="C38" t="s">
        <v>76</v>
      </c>
      <c r="D38" t="s">
        <v>44</v>
      </c>
      <c r="E38" t="s">
        <v>707</v>
      </c>
      <c r="F38" t="s">
        <v>54</v>
      </c>
      <c r="G38" t="s">
        <v>18</v>
      </c>
      <c r="H38" s="1">
        <v>42922</v>
      </c>
      <c r="I38" s="2">
        <v>43009.009027777778</v>
      </c>
      <c r="J38" t="s">
        <v>708</v>
      </c>
      <c r="K38" t="s">
        <v>407</v>
      </c>
      <c r="L38" t="s">
        <v>709</v>
      </c>
      <c r="N38" t="s">
        <v>51</v>
      </c>
      <c r="O38" t="s">
        <v>57</v>
      </c>
      <c r="P38" t="s">
        <v>52</v>
      </c>
    </row>
    <row r="39" spans="3:16" ht="14.4" hidden="1" customHeight="1" x14ac:dyDescent="0.3">
      <c r="C39" t="s">
        <v>76</v>
      </c>
      <c r="D39" t="s">
        <v>15</v>
      </c>
      <c r="E39" t="s">
        <v>103</v>
      </c>
      <c r="F39" t="s">
        <v>104</v>
      </c>
      <c r="G39" t="s">
        <v>18</v>
      </c>
      <c r="H39" s="1">
        <v>42923</v>
      </c>
      <c r="I39" s="2">
        <v>43005.50277777778</v>
      </c>
      <c r="J39" t="s">
        <v>19</v>
      </c>
      <c r="K39" t="s">
        <v>99</v>
      </c>
      <c r="L39" t="s">
        <v>100</v>
      </c>
      <c r="M39" t="s">
        <v>105</v>
      </c>
      <c r="N39" t="s">
        <v>51</v>
      </c>
      <c r="O39" t="s">
        <v>101</v>
      </c>
      <c r="P39" t="s">
        <v>106</v>
      </c>
    </row>
    <row r="40" spans="3:16" ht="14.4" customHeight="1" x14ac:dyDescent="0.3">
      <c r="C40" t="s">
        <v>76</v>
      </c>
      <c r="D40" t="s">
        <v>44</v>
      </c>
      <c r="E40" t="s">
        <v>710</v>
      </c>
      <c r="F40" t="s">
        <v>711</v>
      </c>
      <c r="G40" t="s">
        <v>18</v>
      </c>
      <c r="H40" s="1">
        <v>42923</v>
      </c>
      <c r="I40" s="2">
        <v>43005.503472222219</v>
      </c>
      <c r="J40" t="s">
        <v>47</v>
      </c>
      <c r="K40" t="s">
        <v>712</v>
      </c>
      <c r="L40" t="s">
        <v>713</v>
      </c>
      <c r="N40" t="s">
        <v>51</v>
      </c>
      <c r="O40" t="s">
        <v>50</v>
      </c>
      <c r="P40" t="s">
        <v>52</v>
      </c>
    </row>
    <row r="41" spans="3:16" ht="14.4" customHeight="1" x14ac:dyDescent="0.3">
      <c r="C41" t="s">
        <v>76</v>
      </c>
      <c r="D41" t="s">
        <v>44</v>
      </c>
      <c r="E41" t="s">
        <v>714</v>
      </c>
      <c r="F41" t="s">
        <v>715</v>
      </c>
      <c r="G41" t="s">
        <v>18</v>
      </c>
      <c r="H41" s="1">
        <v>42923</v>
      </c>
      <c r="I41" s="2">
        <v>43005.503472222219</v>
      </c>
      <c r="J41" t="s">
        <v>678</v>
      </c>
      <c r="K41" t="s">
        <v>716</v>
      </c>
      <c r="L41" t="s">
        <v>717</v>
      </c>
      <c r="N41" t="s">
        <v>51</v>
      </c>
      <c r="O41" t="s">
        <v>66</v>
      </c>
      <c r="P41" t="s">
        <v>718</v>
      </c>
    </row>
    <row r="42" spans="3:16" ht="14.4" customHeight="1" x14ac:dyDescent="0.3">
      <c r="C42" t="s">
        <v>76</v>
      </c>
      <c r="D42" t="s">
        <v>44</v>
      </c>
      <c r="E42" t="s">
        <v>719</v>
      </c>
      <c r="F42" t="s">
        <v>720</v>
      </c>
      <c r="G42" t="s">
        <v>41</v>
      </c>
      <c r="H42" s="1">
        <v>42923</v>
      </c>
      <c r="I42" s="2">
        <v>43005.503472222219</v>
      </c>
      <c r="J42" t="s">
        <v>47</v>
      </c>
      <c r="K42" t="s">
        <v>254</v>
      </c>
      <c r="L42" t="s">
        <v>721</v>
      </c>
      <c r="N42" t="s">
        <v>51</v>
      </c>
      <c r="O42" t="s">
        <v>62</v>
      </c>
      <c r="P42" t="s">
        <v>52</v>
      </c>
    </row>
    <row r="43" spans="3:16" ht="14.4" customHeight="1" x14ac:dyDescent="0.3">
      <c r="C43" t="s">
        <v>76</v>
      </c>
      <c r="D43" t="s">
        <v>44</v>
      </c>
      <c r="E43" t="s">
        <v>722</v>
      </c>
      <c r="F43" t="s">
        <v>113</v>
      </c>
      <c r="G43" t="s">
        <v>18</v>
      </c>
      <c r="H43" s="1">
        <v>42923</v>
      </c>
      <c r="I43" s="2">
        <v>43005.503472222219</v>
      </c>
      <c r="J43" t="s">
        <v>723</v>
      </c>
      <c r="K43" t="s">
        <v>376</v>
      </c>
      <c r="L43" t="s">
        <v>377</v>
      </c>
      <c r="M43" t="s">
        <v>62</v>
      </c>
      <c r="N43" t="s">
        <v>51</v>
      </c>
      <c r="O43" t="s">
        <v>62</v>
      </c>
      <c r="P43" t="s">
        <v>52</v>
      </c>
    </row>
    <row r="44" spans="3:16" ht="14.4" customHeight="1" x14ac:dyDescent="0.3">
      <c r="C44" t="s">
        <v>76</v>
      </c>
      <c r="D44" t="s">
        <v>44</v>
      </c>
      <c r="E44" t="s">
        <v>724</v>
      </c>
      <c r="F44" t="s">
        <v>113</v>
      </c>
      <c r="G44" t="s">
        <v>18</v>
      </c>
      <c r="H44" s="1">
        <v>42923</v>
      </c>
      <c r="I44" s="2">
        <v>43005.503472222219</v>
      </c>
      <c r="J44" t="s">
        <v>725</v>
      </c>
      <c r="K44" t="s">
        <v>210</v>
      </c>
      <c r="L44" t="s">
        <v>726</v>
      </c>
      <c r="M44" t="s">
        <v>62</v>
      </c>
      <c r="N44" t="s">
        <v>51</v>
      </c>
      <c r="O44" t="s">
        <v>62</v>
      </c>
      <c r="P44" t="s">
        <v>63</v>
      </c>
    </row>
    <row r="45" spans="3:16" ht="14.4" customHeight="1" x14ac:dyDescent="0.3">
      <c r="C45" t="s">
        <v>76</v>
      </c>
      <c r="D45" t="s">
        <v>44</v>
      </c>
      <c r="E45" t="s">
        <v>727</v>
      </c>
      <c r="F45" t="s">
        <v>728</v>
      </c>
      <c r="G45" t="s">
        <v>41</v>
      </c>
      <c r="H45" s="1">
        <v>42923</v>
      </c>
      <c r="I45" s="2">
        <v>43005.503472222219</v>
      </c>
      <c r="K45" t="s">
        <v>729</v>
      </c>
      <c r="L45" t="s">
        <v>730</v>
      </c>
      <c r="N45" t="s">
        <v>51</v>
      </c>
      <c r="O45" t="s">
        <v>23</v>
      </c>
      <c r="P45" t="s">
        <v>52</v>
      </c>
    </row>
    <row r="46" spans="3:16" ht="14.4" customHeight="1" x14ac:dyDescent="0.3">
      <c r="C46" t="s">
        <v>76</v>
      </c>
      <c r="D46" t="s">
        <v>44</v>
      </c>
      <c r="E46" t="s">
        <v>731</v>
      </c>
      <c r="F46" t="s">
        <v>732</v>
      </c>
      <c r="G46" t="s">
        <v>18</v>
      </c>
      <c r="H46" s="1">
        <v>42923</v>
      </c>
      <c r="I46" s="2">
        <v>43005.503472222219</v>
      </c>
      <c r="J46" t="s">
        <v>725</v>
      </c>
      <c r="K46" t="s">
        <v>733</v>
      </c>
      <c r="L46" t="s">
        <v>734</v>
      </c>
      <c r="N46" t="s">
        <v>51</v>
      </c>
      <c r="O46" t="s">
        <v>73</v>
      </c>
      <c r="P46" t="s">
        <v>52</v>
      </c>
    </row>
    <row r="47" spans="3:16" ht="14.4" customHeight="1" x14ac:dyDescent="0.3">
      <c r="C47" t="s">
        <v>76</v>
      </c>
      <c r="D47" t="s">
        <v>44</v>
      </c>
      <c r="E47" t="s">
        <v>735</v>
      </c>
      <c r="F47" t="s">
        <v>736</v>
      </c>
      <c r="G47" t="s">
        <v>18</v>
      </c>
      <c r="H47" s="1">
        <v>42923</v>
      </c>
      <c r="I47" s="2">
        <v>43005.503472222219</v>
      </c>
      <c r="J47" t="s">
        <v>47</v>
      </c>
      <c r="K47" t="s">
        <v>737</v>
      </c>
      <c r="L47" t="s">
        <v>738</v>
      </c>
      <c r="N47" t="s">
        <v>51</v>
      </c>
      <c r="O47" t="s">
        <v>69</v>
      </c>
      <c r="P47" t="s">
        <v>83</v>
      </c>
    </row>
    <row r="48" spans="3:16" ht="14.4" customHeight="1" x14ac:dyDescent="0.3">
      <c r="C48" t="s">
        <v>76</v>
      </c>
      <c r="D48" t="s">
        <v>44</v>
      </c>
      <c r="E48" t="s">
        <v>739</v>
      </c>
      <c r="F48" t="s">
        <v>740</v>
      </c>
      <c r="G48" t="s">
        <v>41</v>
      </c>
      <c r="H48" s="1">
        <v>42923</v>
      </c>
      <c r="I48" s="2">
        <v>43005.503472222219</v>
      </c>
      <c r="J48" t="s">
        <v>47</v>
      </c>
      <c r="K48" t="s">
        <v>48</v>
      </c>
      <c r="L48" t="s">
        <v>49</v>
      </c>
      <c r="N48" t="s">
        <v>51</v>
      </c>
      <c r="O48" t="s">
        <v>62</v>
      </c>
      <c r="P48" t="s">
        <v>63</v>
      </c>
    </row>
    <row r="49" spans="3:16" ht="14.4" hidden="1" customHeight="1" x14ac:dyDescent="0.3">
      <c r="C49" t="s">
        <v>1642</v>
      </c>
      <c r="D49" t="s">
        <v>15</v>
      </c>
      <c r="E49" t="s">
        <v>1643</v>
      </c>
      <c r="F49" t="s">
        <v>1644</v>
      </c>
      <c r="G49" t="s">
        <v>18</v>
      </c>
      <c r="H49" s="1">
        <v>42923</v>
      </c>
      <c r="I49" s="2">
        <v>43118.711805555555</v>
      </c>
      <c r="J49" t="s">
        <v>28</v>
      </c>
      <c r="K49" t="s">
        <v>665</v>
      </c>
      <c r="L49" t="s">
        <v>666</v>
      </c>
      <c r="M49" t="s">
        <v>111</v>
      </c>
      <c r="N49" t="s">
        <v>51</v>
      </c>
      <c r="O49" t="s">
        <v>111</v>
      </c>
      <c r="P49" t="s">
        <v>70</v>
      </c>
    </row>
    <row r="50" spans="3:16" ht="14.4" customHeight="1" x14ac:dyDescent="0.3">
      <c r="C50" t="s">
        <v>1642</v>
      </c>
      <c r="D50" t="s">
        <v>44</v>
      </c>
      <c r="E50" t="s">
        <v>2713</v>
      </c>
      <c r="F50" t="s">
        <v>2714</v>
      </c>
      <c r="G50" t="s">
        <v>18</v>
      </c>
      <c r="H50" s="1">
        <v>42923</v>
      </c>
      <c r="I50" s="2">
        <v>43005.503472222219</v>
      </c>
      <c r="J50" t="s">
        <v>664</v>
      </c>
      <c r="K50" t="s">
        <v>674</v>
      </c>
      <c r="L50" t="s">
        <v>675</v>
      </c>
      <c r="M50" t="s">
        <v>23</v>
      </c>
    </row>
    <row r="51" spans="3:16" ht="14.4" hidden="1" customHeight="1" x14ac:dyDescent="0.3">
      <c r="C51" t="s">
        <v>76</v>
      </c>
      <c r="D51" t="s">
        <v>15</v>
      </c>
      <c r="E51" t="s">
        <v>107</v>
      </c>
      <c r="F51" t="s">
        <v>108</v>
      </c>
      <c r="G51" t="s">
        <v>109</v>
      </c>
      <c r="H51" s="1">
        <v>42926</v>
      </c>
      <c r="I51" s="2">
        <v>43019.474999999999</v>
      </c>
      <c r="J51" t="s">
        <v>28</v>
      </c>
      <c r="K51" t="s">
        <v>86</v>
      </c>
      <c r="L51" t="s">
        <v>110</v>
      </c>
      <c r="M51" t="s">
        <v>111</v>
      </c>
      <c r="N51" t="s">
        <v>51</v>
      </c>
      <c r="O51" t="s">
        <v>111</v>
      </c>
      <c r="P51" t="s">
        <v>70</v>
      </c>
    </row>
    <row r="52" spans="3:16" ht="14.4" hidden="1" customHeight="1" x14ac:dyDescent="0.3">
      <c r="C52" t="s">
        <v>76</v>
      </c>
      <c r="D52" t="s">
        <v>15</v>
      </c>
      <c r="E52" t="s">
        <v>112</v>
      </c>
      <c r="F52" t="s">
        <v>113</v>
      </c>
      <c r="G52" t="s">
        <v>18</v>
      </c>
      <c r="H52" s="1">
        <v>42926</v>
      </c>
      <c r="I52" s="2">
        <v>43005.503472222219</v>
      </c>
      <c r="J52" t="s">
        <v>114</v>
      </c>
      <c r="K52" t="s">
        <v>115</v>
      </c>
      <c r="L52" t="s">
        <v>116</v>
      </c>
      <c r="M52" t="s">
        <v>62</v>
      </c>
      <c r="N52" t="s">
        <v>51</v>
      </c>
      <c r="O52" t="s">
        <v>117</v>
      </c>
      <c r="P52" t="s">
        <v>52</v>
      </c>
    </row>
    <row r="53" spans="3:16" ht="14.4" hidden="1" customHeight="1" x14ac:dyDescent="0.3">
      <c r="C53" t="s">
        <v>76</v>
      </c>
      <c r="D53" t="s">
        <v>15</v>
      </c>
      <c r="E53" t="s">
        <v>118</v>
      </c>
      <c r="F53" t="s">
        <v>119</v>
      </c>
      <c r="G53" t="s">
        <v>18</v>
      </c>
      <c r="H53" s="1">
        <v>42926</v>
      </c>
      <c r="I53" s="2">
        <v>43005.503472222219</v>
      </c>
      <c r="J53" t="s">
        <v>114</v>
      </c>
      <c r="K53" t="s">
        <v>120</v>
      </c>
      <c r="L53" t="s">
        <v>121</v>
      </c>
      <c r="M53" t="s">
        <v>62</v>
      </c>
      <c r="N53" t="s">
        <v>51</v>
      </c>
      <c r="O53" t="s">
        <v>62</v>
      </c>
      <c r="P53" t="s">
        <v>63</v>
      </c>
    </row>
    <row r="54" spans="3:16" ht="14.4" customHeight="1" x14ac:dyDescent="0.3">
      <c r="C54" t="s">
        <v>76</v>
      </c>
      <c r="D54" t="s">
        <v>44</v>
      </c>
      <c r="E54" t="s">
        <v>741</v>
      </c>
      <c r="F54" t="s">
        <v>742</v>
      </c>
      <c r="G54" t="s">
        <v>18</v>
      </c>
      <c r="H54" s="1">
        <v>42926</v>
      </c>
      <c r="I54" s="2">
        <v>43005.503472222219</v>
      </c>
      <c r="J54" t="s">
        <v>47</v>
      </c>
      <c r="K54" t="s">
        <v>48</v>
      </c>
      <c r="L54" t="s">
        <v>49</v>
      </c>
      <c r="N54" t="s">
        <v>51</v>
      </c>
      <c r="O54" t="s">
        <v>111</v>
      </c>
      <c r="P54" t="s">
        <v>70</v>
      </c>
    </row>
    <row r="55" spans="3:16" ht="14.4" customHeight="1" x14ac:dyDescent="0.3">
      <c r="C55" t="s">
        <v>76</v>
      </c>
      <c r="D55" t="s">
        <v>44</v>
      </c>
      <c r="E55" t="s">
        <v>743</v>
      </c>
      <c r="F55" t="s">
        <v>113</v>
      </c>
      <c r="G55" t="s">
        <v>18</v>
      </c>
      <c r="H55" s="1">
        <v>42926</v>
      </c>
      <c r="I55" s="2">
        <v>43005.503472222219</v>
      </c>
      <c r="J55" t="s">
        <v>47</v>
      </c>
      <c r="K55" t="s">
        <v>120</v>
      </c>
      <c r="L55" t="s">
        <v>121</v>
      </c>
      <c r="M55" t="s">
        <v>62</v>
      </c>
      <c r="N55" t="s">
        <v>51</v>
      </c>
      <c r="O55" t="s">
        <v>62</v>
      </c>
      <c r="P55" t="s">
        <v>63</v>
      </c>
    </row>
    <row r="56" spans="3:16" ht="14.4" customHeight="1" x14ac:dyDescent="0.3">
      <c r="C56" t="s">
        <v>76</v>
      </c>
      <c r="D56" t="s">
        <v>44</v>
      </c>
      <c r="E56" t="s">
        <v>744</v>
      </c>
      <c r="F56" t="s">
        <v>113</v>
      </c>
      <c r="G56" t="s">
        <v>41</v>
      </c>
      <c r="H56" s="1">
        <v>42926</v>
      </c>
      <c r="I56" s="2">
        <v>43005.503472222219</v>
      </c>
      <c r="J56" t="s">
        <v>47</v>
      </c>
      <c r="K56" t="s">
        <v>194</v>
      </c>
      <c r="L56" t="s">
        <v>745</v>
      </c>
      <c r="M56" t="s">
        <v>62</v>
      </c>
      <c r="N56" t="s">
        <v>51</v>
      </c>
      <c r="O56" t="s">
        <v>62</v>
      </c>
      <c r="P56" t="s">
        <v>63</v>
      </c>
    </row>
    <row r="57" spans="3:16" ht="14.4" customHeight="1" x14ac:dyDescent="0.3">
      <c r="C57" t="s">
        <v>76</v>
      </c>
      <c r="D57" t="s">
        <v>44</v>
      </c>
      <c r="E57" t="s">
        <v>746</v>
      </c>
      <c r="F57" t="s">
        <v>747</v>
      </c>
      <c r="G57" t="s">
        <v>18</v>
      </c>
      <c r="H57" s="1">
        <v>42926</v>
      </c>
      <c r="I57" s="2">
        <v>43005.503472222219</v>
      </c>
      <c r="J57" t="s">
        <v>47</v>
      </c>
      <c r="K57" t="s">
        <v>48</v>
      </c>
      <c r="L57" t="s">
        <v>49</v>
      </c>
      <c r="N57" t="s">
        <v>51</v>
      </c>
      <c r="O57" t="s">
        <v>62</v>
      </c>
      <c r="P57" t="s">
        <v>52</v>
      </c>
    </row>
    <row r="58" spans="3:16" ht="14.4" customHeight="1" x14ac:dyDescent="0.3">
      <c r="C58" t="s">
        <v>76</v>
      </c>
      <c r="D58" t="s">
        <v>44</v>
      </c>
      <c r="E58" t="s">
        <v>748</v>
      </c>
      <c r="F58" t="s">
        <v>749</v>
      </c>
      <c r="G58" t="s">
        <v>18</v>
      </c>
      <c r="H58" s="1">
        <v>42926</v>
      </c>
      <c r="I58" s="2">
        <v>43005.503472222219</v>
      </c>
      <c r="J58" t="s">
        <v>47</v>
      </c>
      <c r="K58" t="s">
        <v>260</v>
      </c>
      <c r="L58" t="s">
        <v>696</v>
      </c>
      <c r="N58" t="s">
        <v>51</v>
      </c>
      <c r="O58" t="s">
        <v>50</v>
      </c>
      <c r="P58" t="s">
        <v>52</v>
      </c>
    </row>
    <row r="59" spans="3:16" ht="14.4" customHeight="1" x14ac:dyDescent="0.3">
      <c r="C59" t="s">
        <v>76</v>
      </c>
      <c r="D59" t="s">
        <v>44</v>
      </c>
      <c r="E59" t="s">
        <v>750</v>
      </c>
      <c r="F59" t="s">
        <v>751</v>
      </c>
      <c r="G59" t="s">
        <v>18</v>
      </c>
      <c r="H59" s="1">
        <v>42926</v>
      </c>
      <c r="I59" s="2">
        <v>43005.503472222219</v>
      </c>
      <c r="J59" t="s">
        <v>47</v>
      </c>
      <c r="K59" t="s">
        <v>260</v>
      </c>
      <c r="L59" t="s">
        <v>696</v>
      </c>
      <c r="N59" t="s">
        <v>51</v>
      </c>
      <c r="O59" t="s">
        <v>50</v>
      </c>
      <c r="P59" t="s">
        <v>52</v>
      </c>
    </row>
    <row r="60" spans="3:16" ht="14.4" customHeight="1" x14ac:dyDescent="0.3">
      <c r="C60" t="s">
        <v>76</v>
      </c>
      <c r="D60" t="s">
        <v>44</v>
      </c>
      <c r="E60" t="s">
        <v>752</v>
      </c>
      <c r="F60" t="s">
        <v>753</v>
      </c>
      <c r="G60" t="s">
        <v>18</v>
      </c>
      <c r="H60" s="1">
        <v>42926</v>
      </c>
      <c r="I60" s="2">
        <v>43005.503472222219</v>
      </c>
      <c r="J60" t="s">
        <v>47</v>
      </c>
      <c r="K60" t="s">
        <v>48</v>
      </c>
      <c r="L60" t="s">
        <v>49</v>
      </c>
      <c r="N60" t="s">
        <v>51</v>
      </c>
      <c r="O60" t="s">
        <v>62</v>
      </c>
      <c r="P60" t="s">
        <v>52</v>
      </c>
    </row>
    <row r="61" spans="3:16" ht="14.4" customHeight="1" x14ac:dyDescent="0.3">
      <c r="C61" t="s">
        <v>76</v>
      </c>
      <c r="D61" t="s">
        <v>44</v>
      </c>
      <c r="E61" t="s">
        <v>754</v>
      </c>
      <c r="F61" t="s">
        <v>113</v>
      </c>
      <c r="G61" t="s">
        <v>18</v>
      </c>
      <c r="H61" s="1">
        <v>42926</v>
      </c>
      <c r="I61" s="2">
        <v>43005.503472222219</v>
      </c>
      <c r="J61" t="s">
        <v>47</v>
      </c>
      <c r="K61" t="s">
        <v>260</v>
      </c>
      <c r="L61" t="s">
        <v>755</v>
      </c>
      <c r="M61" t="s">
        <v>62</v>
      </c>
      <c r="N61" t="s">
        <v>51</v>
      </c>
      <c r="O61" t="s">
        <v>62</v>
      </c>
      <c r="P61" t="s">
        <v>63</v>
      </c>
    </row>
    <row r="62" spans="3:16" ht="14.4" customHeight="1" x14ac:dyDescent="0.3">
      <c r="C62" t="s">
        <v>76</v>
      </c>
      <c r="D62" t="s">
        <v>44</v>
      </c>
      <c r="E62" t="s">
        <v>756</v>
      </c>
      <c r="F62" t="s">
        <v>757</v>
      </c>
      <c r="G62" t="s">
        <v>18</v>
      </c>
      <c r="H62" s="1">
        <v>42926</v>
      </c>
      <c r="I62" s="2">
        <v>43005.503472222219</v>
      </c>
      <c r="J62" t="s">
        <v>47</v>
      </c>
      <c r="K62" t="s">
        <v>120</v>
      </c>
      <c r="L62" t="s">
        <v>121</v>
      </c>
      <c r="M62" t="s">
        <v>62</v>
      </c>
      <c r="N62" t="s">
        <v>51</v>
      </c>
      <c r="O62" t="s">
        <v>62</v>
      </c>
      <c r="P62" t="s">
        <v>63</v>
      </c>
    </row>
    <row r="63" spans="3:16" ht="14.4" customHeight="1" x14ac:dyDescent="0.3">
      <c r="C63" t="s">
        <v>76</v>
      </c>
      <c r="D63" t="s">
        <v>44</v>
      </c>
      <c r="E63" t="s">
        <v>758</v>
      </c>
      <c r="F63" t="s">
        <v>759</v>
      </c>
      <c r="G63" t="s">
        <v>18</v>
      </c>
      <c r="H63" s="1">
        <v>42926</v>
      </c>
      <c r="I63" s="2">
        <v>43005.503472222219</v>
      </c>
      <c r="J63" t="s">
        <v>655</v>
      </c>
      <c r="K63" t="s">
        <v>171</v>
      </c>
      <c r="L63" t="s">
        <v>760</v>
      </c>
      <c r="N63" t="s">
        <v>51</v>
      </c>
      <c r="O63" t="s">
        <v>23</v>
      </c>
      <c r="P63" t="s">
        <v>52</v>
      </c>
    </row>
    <row r="64" spans="3:16" ht="14.4" customHeight="1" x14ac:dyDescent="0.3">
      <c r="C64" t="s">
        <v>76</v>
      </c>
      <c r="D64" t="s">
        <v>44</v>
      </c>
      <c r="E64" t="s">
        <v>761</v>
      </c>
      <c r="F64" t="s">
        <v>762</v>
      </c>
      <c r="G64" t="s">
        <v>18</v>
      </c>
      <c r="H64" s="1">
        <v>42926</v>
      </c>
      <c r="I64" s="2">
        <v>43005.503472222219</v>
      </c>
      <c r="J64" t="s">
        <v>47</v>
      </c>
      <c r="K64" t="s">
        <v>763</v>
      </c>
      <c r="L64" t="s">
        <v>717</v>
      </c>
      <c r="N64" t="s">
        <v>51</v>
      </c>
      <c r="O64" t="s">
        <v>66</v>
      </c>
      <c r="P64" t="s">
        <v>52</v>
      </c>
    </row>
    <row r="65" spans="3:16" ht="14.4" hidden="1" customHeight="1" x14ac:dyDescent="0.3">
      <c r="C65" t="s">
        <v>76</v>
      </c>
      <c r="D65" t="s">
        <v>429</v>
      </c>
      <c r="E65" t="s">
        <v>453</v>
      </c>
      <c r="F65" t="s">
        <v>454</v>
      </c>
      <c r="G65" t="s">
        <v>18</v>
      </c>
      <c r="H65" s="1">
        <v>42927</v>
      </c>
      <c r="I65" s="2">
        <v>43005.502083333333</v>
      </c>
      <c r="J65" t="s">
        <v>455</v>
      </c>
      <c r="K65" t="s">
        <v>80</v>
      </c>
      <c r="L65" t="s">
        <v>444</v>
      </c>
      <c r="N65" t="s">
        <v>51</v>
      </c>
      <c r="O65" t="s">
        <v>283</v>
      </c>
      <c r="P65" t="s">
        <v>445</v>
      </c>
    </row>
    <row r="66" spans="3:16" ht="14.4" customHeight="1" x14ac:dyDescent="0.3">
      <c r="C66" t="s">
        <v>76</v>
      </c>
      <c r="D66" t="s">
        <v>44</v>
      </c>
      <c r="E66" t="s">
        <v>764</v>
      </c>
      <c r="F66" t="s">
        <v>765</v>
      </c>
      <c r="G66" t="s">
        <v>18</v>
      </c>
      <c r="H66" s="1">
        <v>42927</v>
      </c>
      <c r="I66" s="2">
        <v>43005.503472222219</v>
      </c>
      <c r="J66" t="s">
        <v>47</v>
      </c>
      <c r="K66" t="s">
        <v>48</v>
      </c>
      <c r="L66" t="s">
        <v>49</v>
      </c>
      <c r="N66" t="s">
        <v>51</v>
      </c>
      <c r="O66" t="s">
        <v>50</v>
      </c>
      <c r="P66" t="s">
        <v>52</v>
      </c>
    </row>
    <row r="67" spans="3:16" ht="14.4" customHeight="1" x14ac:dyDescent="0.3">
      <c r="C67" t="s">
        <v>76</v>
      </c>
      <c r="D67" t="s">
        <v>44</v>
      </c>
      <c r="E67" t="s">
        <v>766</v>
      </c>
      <c r="F67" t="s">
        <v>767</v>
      </c>
      <c r="G67" t="s">
        <v>18</v>
      </c>
      <c r="H67" s="1">
        <v>42927</v>
      </c>
      <c r="I67" s="2">
        <v>43005.503472222219</v>
      </c>
      <c r="J67" t="s">
        <v>47</v>
      </c>
      <c r="K67" t="s">
        <v>260</v>
      </c>
      <c r="L67" t="s">
        <v>755</v>
      </c>
      <c r="M67" t="s">
        <v>768</v>
      </c>
      <c r="N67" t="s">
        <v>51</v>
      </c>
      <c r="O67" t="s">
        <v>768</v>
      </c>
      <c r="P67" t="s">
        <v>52</v>
      </c>
    </row>
    <row r="68" spans="3:16" ht="14.4" customHeight="1" x14ac:dyDescent="0.3">
      <c r="C68" t="s">
        <v>76</v>
      </c>
      <c r="D68" t="s">
        <v>44</v>
      </c>
      <c r="E68" t="s">
        <v>769</v>
      </c>
      <c r="F68" t="s">
        <v>770</v>
      </c>
      <c r="G68" t="s">
        <v>18</v>
      </c>
      <c r="H68" s="1">
        <v>42927</v>
      </c>
      <c r="I68" s="2">
        <v>43005.503472222219</v>
      </c>
      <c r="J68" t="s">
        <v>47</v>
      </c>
      <c r="K68" t="s">
        <v>48</v>
      </c>
      <c r="L68" t="s">
        <v>49</v>
      </c>
      <c r="N68" t="s">
        <v>51</v>
      </c>
      <c r="O68" t="s">
        <v>62</v>
      </c>
      <c r="P68" t="s">
        <v>52</v>
      </c>
    </row>
    <row r="69" spans="3:16" ht="14.4" customHeight="1" x14ac:dyDescent="0.3">
      <c r="C69" t="s">
        <v>76</v>
      </c>
      <c r="D69" t="s">
        <v>44</v>
      </c>
      <c r="E69" t="s">
        <v>771</v>
      </c>
      <c r="F69" t="s">
        <v>772</v>
      </c>
      <c r="G69" t="s">
        <v>18</v>
      </c>
      <c r="H69" s="1">
        <v>42927</v>
      </c>
      <c r="I69" s="2">
        <v>43005.503472222219</v>
      </c>
      <c r="J69" t="s">
        <v>47</v>
      </c>
      <c r="K69" t="s">
        <v>773</v>
      </c>
      <c r="L69" t="s">
        <v>774</v>
      </c>
      <c r="N69" t="s">
        <v>51</v>
      </c>
      <c r="O69" t="s">
        <v>62</v>
      </c>
      <c r="P69" t="s">
        <v>52</v>
      </c>
    </row>
    <row r="70" spans="3:16" ht="14.4" customHeight="1" x14ac:dyDescent="0.3">
      <c r="C70" t="s">
        <v>76</v>
      </c>
      <c r="D70" t="s">
        <v>44</v>
      </c>
      <c r="E70" t="s">
        <v>775</v>
      </c>
      <c r="F70" t="s">
        <v>776</v>
      </c>
      <c r="G70" t="s">
        <v>18</v>
      </c>
      <c r="H70" s="1">
        <v>42927</v>
      </c>
      <c r="I70" s="2">
        <v>43005.503472222219</v>
      </c>
      <c r="J70" t="s">
        <v>644</v>
      </c>
      <c r="K70" t="s">
        <v>48</v>
      </c>
      <c r="L70" t="s">
        <v>49</v>
      </c>
      <c r="N70" t="s">
        <v>51</v>
      </c>
      <c r="O70" t="s">
        <v>62</v>
      </c>
      <c r="P70" t="s">
        <v>52</v>
      </c>
    </row>
    <row r="71" spans="3:16" ht="14.4" customHeight="1" x14ac:dyDescent="0.3">
      <c r="C71" t="s">
        <v>76</v>
      </c>
      <c r="D71" t="s">
        <v>44</v>
      </c>
      <c r="E71" t="s">
        <v>777</v>
      </c>
      <c r="F71" t="s">
        <v>778</v>
      </c>
      <c r="G71" t="s">
        <v>18</v>
      </c>
      <c r="H71" s="1">
        <v>42927</v>
      </c>
      <c r="I71" s="2">
        <v>43005.503472222219</v>
      </c>
      <c r="J71" t="s">
        <v>779</v>
      </c>
      <c r="K71" t="s">
        <v>48</v>
      </c>
      <c r="L71" t="s">
        <v>49</v>
      </c>
      <c r="N71" t="s">
        <v>51</v>
      </c>
      <c r="O71" t="s">
        <v>50</v>
      </c>
      <c r="P71" t="s">
        <v>52</v>
      </c>
    </row>
    <row r="72" spans="3:16" ht="14.4" hidden="1" customHeight="1" x14ac:dyDescent="0.3">
      <c r="C72" t="s">
        <v>76</v>
      </c>
      <c r="D72" t="s">
        <v>15</v>
      </c>
      <c r="E72" t="s">
        <v>122</v>
      </c>
      <c r="F72" t="s">
        <v>123</v>
      </c>
      <c r="G72" t="s">
        <v>18</v>
      </c>
      <c r="H72" s="1">
        <v>42928</v>
      </c>
      <c r="I72" s="2">
        <v>43017.51458333333</v>
      </c>
      <c r="J72" t="s">
        <v>19</v>
      </c>
      <c r="K72" t="s">
        <v>124</v>
      </c>
      <c r="L72" t="s">
        <v>125</v>
      </c>
      <c r="N72" t="s">
        <v>51</v>
      </c>
      <c r="O72" t="s">
        <v>117</v>
      </c>
      <c r="P72" t="s">
        <v>52</v>
      </c>
    </row>
    <row r="73" spans="3:16" ht="14.4" hidden="1" customHeight="1" x14ac:dyDescent="0.3">
      <c r="C73" t="s">
        <v>76</v>
      </c>
      <c r="D73" t="s">
        <v>15</v>
      </c>
      <c r="E73" t="s">
        <v>126</v>
      </c>
      <c r="F73" t="s">
        <v>113</v>
      </c>
      <c r="G73" t="s">
        <v>18</v>
      </c>
      <c r="H73" s="1">
        <v>42928</v>
      </c>
      <c r="I73" s="2">
        <v>43005.503472222219</v>
      </c>
      <c r="J73" t="s">
        <v>79</v>
      </c>
      <c r="K73" t="s">
        <v>127</v>
      </c>
      <c r="L73" t="s">
        <v>128</v>
      </c>
      <c r="M73" t="s">
        <v>62</v>
      </c>
      <c r="N73" t="s">
        <v>51</v>
      </c>
      <c r="O73" t="s">
        <v>62</v>
      </c>
      <c r="P73" t="s">
        <v>63</v>
      </c>
    </row>
    <row r="74" spans="3:16" ht="14.4" hidden="1" customHeight="1" x14ac:dyDescent="0.3">
      <c r="C74" t="s">
        <v>76</v>
      </c>
      <c r="D74" t="s">
        <v>429</v>
      </c>
      <c r="E74" t="s">
        <v>456</v>
      </c>
      <c r="F74" t="s">
        <v>457</v>
      </c>
      <c r="G74" t="s">
        <v>18</v>
      </c>
      <c r="H74" s="1">
        <v>42928</v>
      </c>
      <c r="I74" s="2">
        <v>43005.503472222219</v>
      </c>
      <c r="J74" t="s">
        <v>432</v>
      </c>
      <c r="K74" t="s">
        <v>458</v>
      </c>
      <c r="L74" t="s">
        <v>459</v>
      </c>
      <c r="N74" t="s">
        <v>51</v>
      </c>
      <c r="O74" t="s">
        <v>62</v>
      </c>
      <c r="P74" t="s">
        <v>52</v>
      </c>
    </row>
    <row r="75" spans="3:16" ht="14.4" customHeight="1" x14ac:dyDescent="0.3">
      <c r="C75" t="s">
        <v>76</v>
      </c>
      <c r="D75" t="s">
        <v>44</v>
      </c>
      <c r="E75" t="s">
        <v>780</v>
      </c>
      <c r="F75" t="s">
        <v>781</v>
      </c>
      <c r="G75" t="s">
        <v>18</v>
      </c>
      <c r="H75" s="1">
        <v>42928</v>
      </c>
      <c r="I75" s="2">
        <v>43060.348611111112</v>
      </c>
      <c r="J75" t="s">
        <v>47</v>
      </c>
      <c r="K75" t="s">
        <v>782</v>
      </c>
      <c r="L75" t="s">
        <v>783</v>
      </c>
      <c r="M75" t="s">
        <v>82</v>
      </c>
      <c r="N75" t="s">
        <v>51</v>
      </c>
      <c r="O75" t="s">
        <v>82</v>
      </c>
      <c r="P75" t="s">
        <v>83</v>
      </c>
    </row>
    <row r="76" spans="3:16" ht="14.4" hidden="1" customHeight="1" x14ac:dyDescent="0.3">
      <c r="C76" t="s">
        <v>1642</v>
      </c>
      <c r="D76" t="s">
        <v>15</v>
      </c>
      <c r="E76" t="s">
        <v>1645</v>
      </c>
      <c r="F76" t="s">
        <v>1646</v>
      </c>
      <c r="G76" t="s">
        <v>179</v>
      </c>
      <c r="H76" s="1">
        <v>42928</v>
      </c>
      <c r="I76" s="2">
        <v>43019.491666666669</v>
      </c>
      <c r="J76" t="s">
        <v>28</v>
      </c>
      <c r="K76" t="s">
        <v>189</v>
      </c>
      <c r="L76" t="s">
        <v>696</v>
      </c>
      <c r="M76" t="s">
        <v>111</v>
      </c>
      <c r="N76" t="s">
        <v>51</v>
      </c>
      <c r="O76" t="s">
        <v>111</v>
      </c>
      <c r="P76" t="s">
        <v>70</v>
      </c>
    </row>
    <row r="77" spans="3:16" ht="14.4" customHeight="1" x14ac:dyDescent="0.3">
      <c r="C77" t="s">
        <v>1642</v>
      </c>
      <c r="D77" t="s">
        <v>44</v>
      </c>
      <c r="E77" t="s">
        <v>2715</v>
      </c>
      <c r="F77" t="s">
        <v>2716</v>
      </c>
      <c r="G77" t="s">
        <v>18</v>
      </c>
      <c r="H77" s="1">
        <v>42928</v>
      </c>
      <c r="I77" s="2">
        <v>43005.503472222219</v>
      </c>
      <c r="J77" t="s">
        <v>708</v>
      </c>
      <c r="K77" t="s">
        <v>48</v>
      </c>
      <c r="L77" t="s">
        <v>868</v>
      </c>
      <c r="M77" t="s">
        <v>23</v>
      </c>
      <c r="N77" t="s">
        <v>51</v>
      </c>
      <c r="O77" t="s">
        <v>62</v>
      </c>
      <c r="P77" t="s">
        <v>52</v>
      </c>
    </row>
    <row r="78" spans="3:16" ht="14.4" customHeight="1" x14ac:dyDescent="0.3">
      <c r="C78" t="s">
        <v>1642</v>
      </c>
      <c r="D78" t="s">
        <v>44</v>
      </c>
      <c r="E78" t="s">
        <v>2717</v>
      </c>
      <c r="F78" t="s">
        <v>2718</v>
      </c>
      <c r="G78" t="s">
        <v>18</v>
      </c>
      <c r="H78" s="1">
        <v>42928</v>
      </c>
      <c r="I78" s="2">
        <v>43005.503472222219</v>
      </c>
      <c r="J78" t="s">
        <v>725</v>
      </c>
      <c r="K78" t="s">
        <v>1754</v>
      </c>
      <c r="L78" t="s">
        <v>1755</v>
      </c>
    </row>
    <row r="79" spans="3:16" ht="14.4" customHeight="1" x14ac:dyDescent="0.3">
      <c r="C79" t="s">
        <v>1642</v>
      </c>
      <c r="D79" t="s">
        <v>44</v>
      </c>
      <c r="E79" t="s">
        <v>2719</v>
      </c>
      <c r="F79" t="s">
        <v>2720</v>
      </c>
      <c r="G79" t="s">
        <v>18</v>
      </c>
      <c r="H79" s="1">
        <v>42928</v>
      </c>
      <c r="I79" s="2">
        <v>43005.503472222219</v>
      </c>
      <c r="J79" t="s">
        <v>664</v>
      </c>
      <c r="K79" t="s">
        <v>674</v>
      </c>
      <c r="L79" t="s">
        <v>675</v>
      </c>
      <c r="M79" t="s">
        <v>23</v>
      </c>
    </row>
    <row r="80" spans="3:16" ht="14.4" hidden="1" customHeight="1" x14ac:dyDescent="0.3">
      <c r="C80" t="s">
        <v>76</v>
      </c>
      <c r="D80" t="s">
        <v>15</v>
      </c>
      <c r="E80" t="s">
        <v>129</v>
      </c>
      <c r="F80" t="s">
        <v>130</v>
      </c>
      <c r="G80" t="s">
        <v>18</v>
      </c>
      <c r="H80" s="1">
        <v>42929</v>
      </c>
      <c r="I80" s="2">
        <v>43013.586111111108</v>
      </c>
      <c r="J80" t="s">
        <v>131</v>
      </c>
      <c r="K80" t="s">
        <v>132</v>
      </c>
      <c r="L80" t="s">
        <v>133</v>
      </c>
      <c r="N80" t="s">
        <v>51</v>
      </c>
      <c r="O80" t="s">
        <v>50</v>
      </c>
      <c r="P80" t="s">
        <v>52</v>
      </c>
    </row>
    <row r="81" spans="3:16" ht="14.4" customHeight="1" x14ac:dyDescent="0.3">
      <c r="C81" t="s">
        <v>76</v>
      </c>
      <c r="D81" t="s">
        <v>44</v>
      </c>
      <c r="E81" t="s">
        <v>784</v>
      </c>
      <c r="F81" t="s">
        <v>113</v>
      </c>
      <c r="G81" t="s">
        <v>18</v>
      </c>
      <c r="H81" s="1">
        <v>42929</v>
      </c>
      <c r="I81" s="2">
        <v>43005.503472222219</v>
      </c>
      <c r="J81" t="s">
        <v>779</v>
      </c>
      <c r="K81" t="s">
        <v>156</v>
      </c>
      <c r="L81" t="s">
        <v>157</v>
      </c>
      <c r="M81" t="s">
        <v>62</v>
      </c>
      <c r="N81" t="s">
        <v>51</v>
      </c>
      <c r="O81" t="s">
        <v>62</v>
      </c>
      <c r="P81" t="s">
        <v>63</v>
      </c>
    </row>
    <row r="82" spans="3:16" ht="14.4" customHeight="1" x14ac:dyDescent="0.3">
      <c r="C82" t="s">
        <v>76</v>
      </c>
      <c r="D82" t="s">
        <v>44</v>
      </c>
      <c r="E82" t="s">
        <v>785</v>
      </c>
      <c r="F82" t="s">
        <v>786</v>
      </c>
      <c r="G82" t="s">
        <v>18</v>
      </c>
      <c r="H82" s="1">
        <v>42929</v>
      </c>
      <c r="I82" s="2">
        <v>43005.503472222219</v>
      </c>
      <c r="J82" t="s">
        <v>723</v>
      </c>
      <c r="K82" t="s">
        <v>210</v>
      </c>
      <c r="L82" t="s">
        <v>787</v>
      </c>
      <c r="N82" t="s">
        <v>51</v>
      </c>
      <c r="O82" t="s">
        <v>101</v>
      </c>
      <c r="P82" t="s">
        <v>106</v>
      </c>
    </row>
    <row r="83" spans="3:16" ht="14.4" customHeight="1" x14ac:dyDescent="0.3">
      <c r="C83" t="s">
        <v>76</v>
      </c>
      <c r="D83" t="s">
        <v>44</v>
      </c>
      <c r="E83" t="s">
        <v>788</v>
      </c>
      <c r="F83" t="s">
        <v>65</v>
      </c>
      <c r="G83" t="s">
        <v>18</v>
      </c>
      <c r="H83" s="1">
        <v>42929</v>
      </c>
      <c r="I83" s="2">
        <v>43005.503472222219</v>
      </c>
      <c r="J83" t="s">
        <v>678</v>
      </c>
      <c r="K83" t="s">
        <v>716</v>
      </c>
      <c r="L83" t="s">
        <v>717</v>
      </c>
      <c r="N83" t="s">
        <v>51</v>
      </c>
      <c r="O83" t="s">
        <v>66</v>
      </c>
      <c r="P83" t="s">
        <v>52</v>
      </c>
    </row>
    <row r="84" spans="3:16" ht="14.4" customHeight="1" x14ac:dyDescent="0.3">
      <c r="C84" t="s">
        <v>76</v>
      </c>
      <c r="D84" t="s">
        <v>44</v>
      </c>
      <c r="E84" t="s">
        <v>789</v>
      </c>
      <c r="F84" t="s">
        <v>790</v>
      </c>
      <c r="G84" t="s">
        <v>18</v>
      </c>
      <c r="H84" s="1">
        <v>42929</v>
      </c>
      <c r="I84" s="2">
        <v>43005.503472222219</v>
      </c>
      <c r="J84" t="s">
        <v>779</v>
      </c>
      <c r="K84" t="s">
        <v>115</v>
      </c>
      <c r="L84" t="s">
        <v>791</v>
      </c>
      <c r="M84" t="s">
        <v>69</v>
      </c>
      <c r="N84" t="s">
        <v>51</v>
      </c>
      <c r="O84" t="s">
        <v>69</v>
      </c>
      <c r="P84" t="s">
        <v>792</v>
      </c>
    </row>
    <row r="85" spans="3:16" ht="14.4" customHeight="1" x14ac:dyDescent="0.3">
      <c r="C85" t="s">
        <v>1642</v>
      </c>
      <c r="D85" t="s">
        <v>44</v>
      </c>
      <c r="E85" t="s">
        <v>2721</v>
      </c>
      <c r="F85" t="s">
        <v>2722</v>
      </c>
      <c r="G85" t="s">
        <v>18</v>
      </c>
      <c r="H85" s="1">
        <v>42929</v>
      </c>
      <c r="I85" s="2">
        <v>43005.503472222219</v>
      </c>
      <c r="J85" t="s">
        <v>708</v>
      </c>
      <c r="K85" t="s">
        <v>2723</v>
      </c>
      <c r="L85" t="s">
        <v>2724</v>
      </c>
      <c r="M85" t="s">
        <v>23</v>
      </c>
      <c r="N85" t="s">
        <v>51</v>
      </c>
      <c r="O85" t="s">
        <v>283</v>
      </c>
      <c r="P85" t="s">
        <v>52</v>
      </c>
    </row>
    <row r="86" spans="3:16" ht="14.4" hidden="1" customHeight="1" x14ac:dyDescent="0.3">
      <c r="C86" t="s">
        <v>76</v>
      </c>
      <c r="D86" t="s">
        <v>15</v>
      </c>
      <c r="E86" t="s">
        <v>134</v>
      </c>
      <c r="F86" t="s">
        <v>135</v>
      </c>
      <c r="G86" t="s">
        <v>18</v>
      </c>
      <c r="H86" s="1">
        <v>42930</v>
      </c>
      <c r="I86" s="2">
        <v>43005.50277777778</v>
      </c>
      <c r="J86" t="s">
        <v>114</v>
      </c>
      <c r="K86" t="s">
        <v>124</v>
      </c>
      <c r="L86" t="s">
        <v>136</v>
      </c>
      <c r="N86" t="s">
        <v>51</v>
      </c>
      <c r="O86" t="s">
        <v>137</v>
      </c>
      <c r="P86" t="s">
        <v>138</v>
      </c>
    </row>
    <row r="87" spans="3:16" ht="14.4" hidden="1" customHeight="1" x14ac:dyDescent="0.3">
      <c r="C87" t="s">
        <v>76</v>
      </c>
      <c r="D87" t="s">
        <v>15</v>
      </c>
      <c r="E87" t="s">
        <v>139</v>
      </c>
      <c r="F87" t="s">
        <v>113</v>
      </c>
      <c r="G87" t="s">
        <v>18</v>
      </c>
      <c r="H87" s="1">
        <v>42930</v>
      </c>
      <c r="I87" s="2">
        <v>43005.503472222219</v>
      </c>
      <c r="J87" t="s">
        <v>140</v>
      </c>
      <c r="K87" t="s">
        <v>86</v>
      </c>
      <c r="L87" t="s">
        <v>87</v>
      </c>
      <c r="N87" t="s">
        <v>95</v>
      </c>
      <c r="O87" t="s">
        <v>141</v>
      </c>
      <c r="P87" t="s">
        <v>96</v>
      </c>
    </row>
    <row r="88" spans="3:16" ht="14.4" hidden="1" customHeight="1" x14ac:dyDescent="0.3">
      <c r="C88" t="s">
        <v>76</v>
      </c>
      <c r="D88" t="s">
        <v>15</v>
      </c>
      <c r="E88" t="s">
        <v>142</v>
      </c>
      <c r="F88" t="s">
        <v>143</v>
      </c>
      <c r="G88" t="s">
        <v>18</v>
      </c>
      <c r="H88" s="1">
        <v>42930</v>
      </c>
      <c r="I88" s="2">
        <v>43105.563888888886</v>
      </c>
      <c r="J88" t="s">
        <v>19</v>
      </c>
      <c r="K88" t="s">
        <v>86</v>
      </c>
      <c r="L88" t="s">
        <v>87</v>
      </c>
      <c r="M88" t="s">
        <v>62</v>
      </c>
      <c r="N88" t="s">
        <v>95</v>
      </c>
      <c r="O88" t="s">
        <v>23</v>
      </c>
      <c r="P88" t="s">
        <v>96</v>
      </c>
    </row>
    <row r="89" spans="3:16" ht="14.4" customHeight="1" x14ac:dyDescent="0.3">
      <c r="C89" t="s">
        <v>76</v>
      </c>
      <c r="D89" t="s">
        <v>44</v>
      </c>
      <c r="E89" t="s">
        <v>793</v>
      </c>
      <c r="F89" t="s">
        <v>794</v>
      </c>
      <c r="G89" t="s">
        <v>18</v>
      </c>
      <c r="H89" s="1">
        <v>42930</v>
      </c>
      <c r="I89" s="2">
        <v>43005.503472222219</v>
      </c>
      <c r="J89" t="s">
        <v>47</v>
      </c>
      <c r="K89" t="s">
        <v>210</v>
      </c>
      <c r="L89" t="s">
        <v>211</v>
      </c>
      <c r="M89" t="s">
        <v>62</v>
      </c>
      <c r="N89" t="s">
        <v>51</v>
      </c>
      <c r="O89" t="s">
        <v>62</v>
      </c>
      <c r="P89" t="s">
        <v>63</v>
      </c>
    </row>
    <row r="90" spans="3:16" ht="14.4" customHeight="1" x14ac:dyDescent="0.3">
      <c r="C90" t="s">
        <v>76</v>
      </c>
      <c r="D90" t="s">
        <v>44</v>
      </c>
      <c r="E90" t="s">
        <v>795</v>
      </c>
      <c r="F90" t="s">
        <v>796</v>
      </c>
      <c r="G90" t="s">
        <v>18</v>
      </c>
      <c r="H90" s="1">
        <v>42930</v>
      </c>
      <c r="I90" s="2">
        <v>43005.503472222219</v>
      </c>
      <c r="J90" t="s">
        <v>47</v>
      </c>
      <c r="K90" t="s">
        <v>797</v>
      </c>
      <c r="L90" t="s">
        <v>798</v>
      </c>
      <c r="M90" t="s">
        <v>137</v>
      </c>
      <c r="N90" t="s">
        <v>51</v>
      </c>
      <c r="O90" t="s">
        <v>137</v>
      </c>
      <c r="P90" t="s">
        <v>799</v>
      </c>
    </row>
    <row r="91" spans="3:16" ht="14.4" customHeight="1" x14ac:dyDescent="0.3">
      <c r="C91" t="s">
        <v>76</v>
      </c>
      <c r="D91" t="s">
        <v>44</v>
      </c>
      <c r="E91" t="s">
        <v>800</v>
      </c>
      <c r="F91" t="s">
        <v>801</v>
      </c>
      <c r="G91" t="s">
        <v>18</v>
      </c>
      <c r="H91" s="1">
        <v>42930</v>
      </c>
      <c r="I91" s="2">
        <v>43005.503472222219</v>
      </c>
      <c r="J91" t="s">
        <v>802</v>
      </c>
      <c r="K91" t="s">
        <v>571</v>
      </c>
      <c r="L91" t="s">
        <v>803</v>
      </c>
      <c r="N91" t="s">
        <v>51</v>
      </c>
      <c r="O91" t="s">
        <v>283</v>
      </c>
      <c r="P91" t="s">
        <v>52</v>
      </c>
    </row>
    <row r="92" spans="3:16" ht="14.4" customHeight="1" x14ac:dyDescent="0.3">
      <c r="C92" t="s">
        <v>76</v>
      </c>
      <c r="D92" t="s">
        <v>44</v>
      </c>
      <c r="E92" t="s">
        <v>804</v>
      </c>
      <c r="F92" t="s">
        <v>805</v>
      </c>
      <c r="G92" t="s">
        <v>18</v>
      </c>
      <c r="H92" s="1">
        <v>42930</v>
      </c>
      <c r="I92" s="2">
        <v>43005.503472222219</v>
      </c>
      <c r="J92" t="s">
        <v>725</v>
      </c>
      <c r="K92" t="s">
        <v>48</v>
      </c>
      <c r="L92" t="s">
        <v>49</v>
      </c>
      <c r="N92" t="s">
        <v>51</v>
      </c>
      <c r="O92" t="s">
        <v>283</v>
      </c>
      <c r="P92" t="s">
        <v>52</v>
      </c>
    </row>
    <row r="93" spans="3:16" ht="14.4" hidden="1" customHeight="1" x14ac:dyDescent="0.3">
      <c r="C93" t="s">
        <v>76</v>
      </c>
      <c r="D93" t="s">
        <v>429</v>
      </c>
      <c r="E93" t="s">
        <v>460</v>
      </c>
      <c r="F93" t="s">
        <v>461</v>
      </c>
      <c r="G93" t="s">
        <v>18</v>
      </c>
      <c r="H93" s="1">
        <v>42933</v>
      </c>
      <c r="I93" s="2">
        <v>43005.503472222219</v>
      </c>
      <c r="J93" t="s">
        <v>432</v>
      </c>
      <c r="K93" t="s">
        <v>80</v>
      </c>
      <c r="L93" t="s">
        <v>462</v>
      </c>
      <c r="N93" t="s">
        <v>51</v>
      </c>
      <c r="O93" t="s">
        <v>62</v>
      </c>
      <c r="P93" t="s">
        <v>52</v>
      </c>
    </row>
    <row r="94" spans="3:16" ht="14.4" customHeight="1" x14ac:dyDescent="0.3">
      <c r="C94" t="s">
        <v>76</v>
      </c>
      <c r="D94" t="s">
        <v>44</v>
      </c>
      <c r="E94" t="s">
        <v>806</v>
      </c>
      <c r="F94" t="s">
        <v>807</v>
      </c>
      <c r="G94" t="s">
        <v>18</v>
      </c>
      <c r="H94" s="1">
        <v>42933</v>
      </c>
      <c r="I94" s="2">
        <v>43070.025694444441</v>
      </c>
      <c r="J94" t="s">
        <v>678</v>
      </c>
      <c r="K94" t="s">
        <v>737</v>
      </c>
      <c r="L94" t="s">
        <v>738</v>
      </c>
      <c r="M94" t="s">
        <v>69</v>
      </c>
      <c r="N94" t="s">
        <v>51</v>
      </c>
      <c r="O94" t="s">
        <v>69</v>
      </c>
      <c r="P94" t="s">
        <v>70</v>
      </c>
    </row>
    <row r="95" spans="3:16" ht="14.4" customHeight="1" x14ac:dyDescent="0.3">
      <c r="C95" t="s">
        <v>76</v>
      </c>
      <c r="D95" t="s">
        <v>44</v>
      </c>
      <c r="E95" t="s">
        <v>808</v>
      </c>
      <c r="F95" t="s">
        <v>809</v>
      </c>
      <c r="G95" t="s">
        <v>18</v>
      </c>
      <c r="H95" s="1">
        <v>42933</v>
      </c>
      <c r="I95" s="2">
        <v>43005.503472222219</v>
      </c>
      <c r="J95" t="s">
        <v>810</v>
      </c>
      <c r="K95" t="s">
        <v>527</v>
      </c>
      <c r="L95" t="s">
        <v>528</v>
      </c>
      <c r="N95" t="s">
        <v>51</v>
      </c>
      <c r="O95" t="s">
        <v>283</v>
      </c>
      <c r="P95" t="s">
        <v>52</v>
      </c>
    </row>
    <row r="96" spans="3:16" ht="14.4" customHeight="1" x14ac:dyDescent="0.3">
      <c r="C96" t="s">
        <v>76</v>
      </c>
      <c r="D96" t="s">
        <v>44</v>
      </c>
      <c r="E96" t="s">
        <v>811</v>
      </c>
      <c r="F96" t="s">
        <v>809</v>
      </c>
      <c r="G96" t="s">
        <v>18</v>
      </c>
      <c r="H96" s="1">
        <v>42933</v>
      </c>
      <c r="I96" s="2">
        <v>43005.503472222219</v>
      </c>
      <c r="J96" t="s">
        <v>810</v>
      </c>
      <c r="K96" t="s">
        <v>369</v>
      </c>
      <c r="L96" t="s">
        <v>812</v>
      </c>
      <c r="N96" t="s">
        <v>51</v>
      </c>
      <c r="O96" t="s">
        <v>283</v>
      </c>
      <c r="P96" t="s">
        <v>52</v>
      </c>
    </row>
    <row r="97" spans="3:16" ht="14.4" customHeight="1" x14ac:dyDescent="0.3">
      <c r="C97" t="s">
        <v>76</v>
      </c>
      <c r="D97" t="s">
        <v>44</v>
      </c>
      <c r="E97" t="s">
        <v>813</v>
      </c>
      <c r="F97" t="s">
        <v>814</v>
      </c>
      <c r="G97" t="s">
        <v>18</v>
      </c>
      <c r="H97" s="1">
        <v>42933</v>
      </c>
      <c r="I97" s="2">
        <v>43005.503472222219</v>
      </c>
      <c r="J97" t="s">
        <v>47</v>
      </c>
      <c r="K97" t="s">
        <v>815</v>
      </c>
      <c r="L97" t="s">
        <v>816</v>
      </c>
      <c r="N97" t="s">
        <v>51</v>
      </c>
      <c r="O97" t="s">
        <v>73</v>
      </c>
      <c r="P97" t="s">
        <v>817</v>
      </c>
    </row>
    <row r="98" spans="3:16" ht="14.4" customHeight="1" x14ac:dyDescent="0.3">
      <c r="C98" t="s">
        <v>76</v>
      </c>
      <c r="D98" t="s">
        <v>44</v>
      </c>
      <c r="E98" t="s">
        <v>818</v>
      </c>
      <c r="F98" t="s">
        <v>819</v>
      </c>
      <c r="G98" t="s">
        <v>18</v>
      </c>
      <c r="H98" s="1">
        <v>42933</v>
      </c>
      <c r="I98" s="2">
        <v>43005.503472222219</v>
      </c>
      <c r="J98" t="s">
        <v>725</v>
      </c>
      <c r="K98" t="s">
        <v>820</v>
      </c>
      <c r="L98" t="s">
        <v>821</v>
      </c>
      <c r="N98" t="s">
        <v>51</v>
      </c>
      <c r="O98" t="s">
        <v>137</v>
      </c>
      <c r="P98" t="s">
        <v>102</v>
      </c>
    </row>
    <row r="99" spans="3:16" ht="14.4" customHeight="1" x14ac:dyDescent="0.3">
      <c r="C99" t="s">
        <v>1642</v>
      </c>
      <c r="D99" t="s">
        <v>44</v>
      </c>
      <c r="E99" t="s">
        <v>2705</v>
      </c>
      <c r="F99" t="s">
        <v>2706</v>
      </c>
      <c r="G99" t="s">
        <v>18</v>
      </c>
      <c r="H99" s="1">
        <v>42933</v>
      </c>
      <c r="I99" s="2">
        <v>43005.503472222219</v>
      </c>
      <c r="J99" t="s">
        <v>664</v>
      </c>
      <c r="K99" t="s">
        <v>276</v>
      </c>
      <c r="L99" t="s">
        <v>277</v>
      </c>
      <c r="M99" t="s">
        <v>23</v>
      </c>
      <c r="N99" t="s">
        <v>51</v>
      </c>
      <c r="O99" t="s">
        <v>111</v>
      </c>
      <c r="P99" t="s">
        <v>70</v>
      </c>
    </row>
    <row r="100" spans="3:16" ht="14.4" customHeight="1" x14ac:dyDescent="0.3">
      <c r="C100" t="s">
        <v>1642</v>
      </c>
      <c r="D100" t="s">
        <v>44</v>
      </c>
      <c r="E100" t="s">
        <v>2725</v>
      </c>
      <c r="F100" t="s">
        <v>2726</v>
      </c>
      <c r="G100" t="s">
        <v>18</v>
      </c>
      <c r="H100" s="1">
        <v>42933</v>
      </c>
      <c r="I100" s="2">
        <v>43033.164583333331</v>
      </c>
      <c r="J100" t="s">
        <v>678</v>
      </c>
      <c r="K100" t="s">
        <v>48</v>
      </c>
      <c r="L100" t="s">
        <v>868</v>
      </c>
      <c r="M100" t="s">
        <v>137</v>
      </c>
      <c r="N100" t="s">
        <v>51</v>
      </c>
      <c r="O100" t="s">
        <v>137</v>
      </c>
      <c r="P100" t="s">
        <v>52</v>
      </c>
    </row>
    <row r="101" spans="3:16" ht="14.4" hidden="1" customHeight="1" x14ac:dyDescent="0.3">
      <c r="C101" t="s">
        <v>76</v>
      </c>
      <c r="D101" t="s">
        <v>15</v>
      </c>
      <c r="E101" t="s">
        <v>144</v>
      </c>
      <c r="F101" t="s">
        <v>145</v>
      </c>
      <c r="G101" t="s">
        <v>109</v>
      </c>
      <c r="H101" s="1">
        <v>42934</v>
      </c>
      <c r="I101" s="2">
        <v>43021.345138888886</v>
      </c>
      <c r="J101" t="s">
        <v>146</v>
      </c>
      <c r="K101" t="s">
        <v>124</v>
      </c>
      <c r="L101" t="s">
        <v>147</v>
      </c>
      <c r="M101" t="s">
        <v>82</v>
      </c>
      <c r="N101" t="s">
        <v>51</v>
      </c>
      <c r="O101" t="s">
        <v>82</v>
      </c>
      <c r="P101" t="s">
        <v>70</v>
      </c>
    </row>
    <row r="102" spans="3:16" ht="14.4" hidden="1" customHeight="1" x14ac:dyDescent="0.3">
      <c r="C102" t="s">
        <v>76</v>
      </c>
      <c r="D102" t="s">
        <v>15</v>
      </c>
      <c r="E102" t="s">
        <v>148</v>
      </c>
      <c r="F102" t="s">
        <v>149</v>
      </c>
      <c r="G102" t="s">
        <v>109</v>
      </c>
      <c r="H102" s="1">
        <v>42934</v>
      </c>
      <c r="I102" s="2">
        <v>43084.428472222222</v>
      </c>
      <c r="K102" t="s">
        <v>150</v>
      </c>
      <c r="L102" t="s">
        <v>151</v>
      </c>
      <c r="M102" t="s">
        <v>117</v>
      </c>
      <c r="N102" t="s">
        <v>95</v>
      </c>
      <c r="O102" t="s">
        <v>23</v>
      </c>
      <c r="P102" t="s">
        <v>96</v>
      </c>
    </row>
    <row r="103" spans="3:16" ht="14.4" hidden="1" customHeight="1" x14ac:dyDescent="0.3">
      <c r="C103" t="s">
        <v>76</v>
      </c>
      <c r="D103" t="s">
        <v>429</v>
      </c>
      <c r="E103" t="s">
        <v>463</v>
      </c>
      <c r="F103" t="s">
        <v>464</v>
      </c>
      <c r="G103" t="s">
        <v>18</v>
      </c>
      <c r="H103" s="1">
        <v>42934</v>
      </c>
      <c r="I103" s="2">
        <v>43005.502083333333</v>
      </c>
      <c r="J103" t="s">
        <v>432</v>
      </c>
      <c r="K103" t="s">
        <v>465</v>
      </c>
      <c r="L103" t="s">
        <v>466</v>
      </c>
      <c r="N103" t="s">
        <v>88</v>
      </c>
      <c r="O103" t="s">
        <v>23</v>
      </c>
      <c r="P103" t="s">
        <v>89</v>
      </c>
    </row>
    <row r="104" spans="3:16" x14ac:dyDescent="0.3">
      <c r="C104" t="s">
        <v>76</v>
      </c>
      <c r="D104" t="s">
        <v>44</v>
      </c>
      <c r="E104" t="s">
        <v>822</v>
      </c>
      <c r="F104" t="s">
        <v>823</v>
      </c>
      <c r="G104" t="s">
        <v>18</v>
      </c>
      <c r="H104" s="1">
        <v>42934</v>
      </c>
      <c r="I104" s="2">
        <v>43005.503472222219</v>
      </c>
      <c r="J104" t="s">
        <v>708</v>
      </c>
      <c r="K104" t="s">
        <v>571</v>
      </c>
      <c r="L104" t="s">
        <v>572</v>
      </c>
      <c r="N104" t="s">
        <v>51</v>
      </c>
      <c r="O104" t="s">
        <v>283</v>
      </c>
      <c r="P104" t="s">
        <v>52</v>
      </c>
    </row>
    <row r="105" spans="3:16" ht="14.4" hidden="1" customHeight="1" x14ac:dyDescent="0.3">
      <c r="C105" t="s">
        <v>1642</v>
      </c>
      <c r="D105" t="s">
        <v>429</v>
      </c>
      <c r="E105" t="s">
        <v>1766</v>
      </c>
      <c r="F105" t="s">
        <v>1767</v>
      </c>
      <c r="G105" t="s">
        <v>18</v>
      </c>
      <c r="H105" s="1">
        <v>42934</v>
      </c>
      <c r="I105" s="2">
        <v>43005.502083333333</v>
      </c>
      <c r="J105" t="s">
        <v>455</v>
      </c>
      <c r="K105" t="s">
        <v>322</v>
      </c>
      <c r="L105" t="s">
        <v>323</v>
      </c>
    </row>
    <row r="106" spans="3:16" ht="14.4" customHeight="1" x14ac:dyDescent="0.3">
      <c r="C106" t="s">
        <v>1642</v>
      </c>
      <c r="D106" t="s">
        <v>44</v>
      </c>
      <c r="E106" t="s">
        <v>2707</v>
      </c>
      <c r="F106" t="s">
        <v>2708</v>
      </c>
      <c r="G106" t="s">
        <v>18</v>
      </c>
      <c r="H106" s="1">
        <v>42934</v>
      </c>
      <c r="I106" s="2">
        <v>43005.503472222219</v>
      </c>
      <c r="J106" t="s">
        <v>664</v>
      </c>
      <c r="K106" t="s">
        <v>2709</v>
      </c>
      <c r="L106" t="s">
        <v>2710</v>
      </c>
      <c r="M106" t="s">
        <v>23</v>
      </c>
    </row>
    <row r="107" spans="3:16" ht="14.4" customHeight="1" x14ac:dyDescent="0.3">
      <c r="C107" t="s">
        <v>1642</v>
      </c>
      <c r="D107" t="s">
        <v>44</v>
      </c>
      <c r="E107" t="s">
        <v>2711</v>
      </c>
      <c r="F107" t="s">
        <v>2712</v>
      </c>
      <c r="G107" t="s">
        <v>18</v>
      </c>
      <c r="H107" s="1">
        <v>42934</v>
      </c>
      <c r="I107" s="2">
        <v>43005.503472222219</v>
      </c>
      <c r="J107" t="s">
        <v>664</v>
      </c>
      <c r="K107" t="s">
        <v>1685</v>
      </c>
      <c r="L107" t="s">
        <v>1686</v>
      </c>
      <c r="M107" t="s">
        <v>23</v>
      </c>
    </row>
    <row r="108" spans="3:16" ht="14.4" hidden="1" customHeight="1" x14ac:dyDescent="0.3">
      <c r="C108" t="s">
        <v>76</v>
      </c>
      <c r="D108" t="s">
        <v>15</v>
      </c>
      <c r="E108" t="s">
        <v>152</v>
      </c>
      <c r="F108" t="s">
        <v>153</v>
      </c>
      <c r="G108" t="s">
        <v>18</v>
      </c>
      <c r="H108" s="1">
        <v>42935</v>
      </c>
      <c r="I108" s="2">
        <v>43105.564583333333</v>
      </c>
      <c r="J108" t="s">
        <v>19</v>
      </c>
      <c r="K108" t="s">
        <v>86</v>
      </c>
      <c r="L108" t="s">
        <v>87</v>
      </c>
      <c r="M108" t="s">
        <v>62</v>
      </c>
      <c r="N108" t="s">
        <v>51</v>
      </c>
      <c r="O108" t="s">
        <v>50</v>
      </c>
      <c r="P108" t="s">
        <v>52</v>
      </c>
    </row>
    <row r="109" spans="3:16" ht="14.4" hidden="1" customHeight="1" x14ac:dyDescent="0.3">
      <c r="C109" t="s">
        <v>76</v>
      </c>
      <c r="D109" t="s">
        <v>429</v>
      </c>
      <c r="E109" t="s">
        <v>467</v>
      </c>
      <c r="F109" t="s">
        <v>468</v>
      </c>
      <c r="G109" t="s">
        <v>18</v>
      </c>
      <c r="H109" s="1">
        <v>42935</v>
      </c>
      <c r="I109" s="2">
        <v>43005.503472222219</v>
      </c>
      <c r="J109" t="s">
        <v>432</v>
      </c>
      <c r="K109" t="s">
        <v>458</v>
      </c>
      <c r="L109" t="s">
        <v>459</v>
      </c>
      <c r="N109" t="s">
        <v>51</v>
      </c>
      <c r="O109" t="s">
        <v>452</v>
      </c>
      <c r="P109" t="s">
        <v>52</v>
      </c>
    </row>
    <row r="110" spans="3:16" ht="14.4" hidden="1" customHeight="1" x14ac:dyDescent="0.3">
      <c r="C110" t="s">
        <v>76</v>
      </c>
      <c r="D110" t="s">
        <v>429</v>
      </c>
      <c r="E110" t="s">
        <v>469</v>
      </c>
      <c r="F110" t="s">
        <v>470</v>
      </c>
      <c r="G110" t="s">
        <v>18</v>
      </c>
      <c r="H110" s="1">
        <v>42935</v>
      </c>
      <c r="I110" s="2">
        <v>43005.503472222219</v>
      </c>
      <c r="J110" t="s">
        <v>455</v>
      </c>
      <c r="K110" t="s">
        <v>458</v>
      </c>
      <c r="L110" t="s">
        <v>459</v>
      </c>
      <c r="N110" t="s">
        <v>51</v>
      </c>
      <c r="O110" t="s">
        <v>452</v>
      </c>
      <c r="P110" t="s">
        <v>52</v>
      </c>
    </row>
    <row r="111" spans="3:16" ht="14.4" customHeight="1" x14ac:dyDescent="0.3">
      <c r="C111" t="s">
        <v>76</v>
      </c>
      <c r="D111" t="s">
        <v>44</v>
      </c>
      <c r="E111" t="s">
        <v>824</v>
      </c>
      <c r="F111" t="s">
        <v>825</v>
      </c>
      <c r="G111" t="s">
        <v>18</v>
      </c>
      <c r="H111" s="1">
        <v>42935</v>
      </c>
      <c r="I111" s="2">
        <v>43005.503472222219</v>
      </c>
      <c r="J111" t="s">
        <v>47</v>
      </c>
      <c r="K111" t="s">
        <v>826</v>
      </c>
      <c r="L111" t="s">
        <v>827</v>
      </c>
      <c r="N111" t="s">
        <v>51</v>
      </c>
      <c r="O111" t="s">
        <v>73</v>
      </c>
      <c r="P111" t="s">
        <v>52</v>
      </c>
    </row>
    <row r="112" spans="3:16" ht="14.4" customHeight="1" x14ac:dyDescent="0.3">
      <c r="C112" t="s">
        <v>76</v>
      </c>
      <c r="D112" t="s">
        <v>44</v>
      </c>
      <c r="E112" t="s">
        <v>828</v>
      </c>
      <c r="F112" t="s">
        <v>829</v>
      </c>
      <c r="G112" t="s">
        <v>18</v>
      </c>
      <c r="H112" s="1">
        <v>42935</v>
      </c>
      <c r="I112" s="2">
        <v>43005.503472222219</v>
      </c>
      <c r="J112" t="s">
        <v>47</v>
      </c>
      <c r="K112" t="s">
        <v>523</v>
      </c>
      <c r="L112" t="s">
        <v>524</v>
      </c>
      <c r="N112" t="s">
        <v>51</v>
      </c>
      <c r="O112" t="s">
        <v>62</v>
      </c>
      <c r="P112" t="s">
        <v>52</v>
      </c>
    </row>
    <row r="113" spans="3:16" ht="14.4" customHeight="1" x14ac:dyDescent="0.3">
      <c r="C113" t="s">
        <v>76</v>
      </c>
      <c r="D113" t="s">
        <v>44</v>
      </c>
      <c r="E113" t="s">
        <v>830</v>
      </c>
      <c r="F113" t="s">
        <v>831</v>
      </c>
      <c r="G113" t="s">
        <v>18</v>
      </c>
      <c r="H113" s="1">
        <v>42935</v>
      </c>
      <c r="I113" s="2">
        <v>43005.503472222219</v>
      </c>
      <c r="J113" t="s">
        <v>47</v>
      </c>
      <c r="K113" t="s">
        <v>514</v>
      </c>
      <c r="L113" t="s">
        <v>832</v>
      </c>
      <c r="M113" t="s">
        <v>62</v>
      </c>
      <c r="N113" t="s">
        <v>51</v>
      </c>
      <c r="O113" t="s">
        <v>62</v>
      </c>
      <c r="P113" t="s">
        <v>63</v>
      </c>
    </row>
    <row r="114" spans="3:16" ht="14.4" customHeight="1" x14ac:dyDescent="0.3">
      <c r="C114" t="s">
        <v>76</v>
      </c>
      <c r="D114" t="s">
        <v>44</v>
      </c>
      <c r="E114" t="s">
        <v>833</v>
      </c>
      <c r="F114" t="s">
        <v>834</v>
      </c>
      <c r="G114" t="s">
        <v>18</v>
      </c>
      <c r="H114" s="1">
        <v>42935</v>
      </c>
      <c r="I114" s="2">
        <v>43060.339583333334</v>
      </c>
      <c r="J114" t="s">
        <v>47</v>
      </c>
      <c r="K114" t="s">
        <v>835</v>
      </c>
      <c r="L114" t="s">
        <v>836</v>
      </c>
      <c r="M114" t="s">
        <v>82</v>
      </c>
      <c r="N114" t="s">
        <v>51</v>
      </c>
      <c r="O114" t="s">
        <v>82</v>
      </c>
      <c r="P114" t="s">
        <v>837</v>
      </c>
    </row>
    <row r="115" spans="3:16" ht="14.4" customHeight="1" x14ac:dyDescent="0.3">
      <c r="C115" t="s">
        <v>76</v>
      </c>
      <c r="D115" t="s">
        <v>44</v>
      </c>
      <c r="E115" t="s">
        <v>838</v>
      </c>
      <c r="F115" t="s">
        <v>839</v>
      </c>
      <c r="G115" t="s">
        <v>18</v>
      </c>
      <c r="H115" s="1">
        <v>42935</v>
      </c>
      <c r="I115" s="2">
        <v>43005.503472222219</v>
      </c>
      <c r="J115" t="s">
        <v>802</v>
      </c>
      <c r="K115" t="s">
        <v>48</v>
      </c>
      <c r="L115" t="s">
        <v>49</v>
      </c>
      <c r="N115" t="s">
        <v>51</v>
      </c>
      <c r="O115" t="s">
        <v>283</v>
      </c>
      <c r="P115" t="s">
        <v>52</v>
      </c>
    </row>
    <row r="116" spans="3:16" ht="14.4" hidden="1" customHeight="1" x14ac:dyDescent="0.3">
      <c r="C116" t="s">
        <v>1642</v>
      </c>
      <c r="D116" t="s">
        <v>429</v>
      </c>
      <c r="E116" t="s">
        <v>1768</v>
      </c>
      <c r="F116" t="s">
        <v>1769</v>
      </c>
      <c r="G116" t="s">
        <v>18</v>
      </c>
      <c r="H116" s="1">
        <v>42935</v>
      </c>
      <c r="I116" s="2">
        <v>43005.503472222219</v>
      </c>
      <c r="J116" t="s">
        <v>1770</v>
      </c>
      <c r="K116" t="s">
        <v>683</v>
      </c>
      <c r="L116" t="s">
        <v>684</v>
      </c>
    </row>
    <row r="117" spans="3:16" ht="14.4" customHeight="1" x14ac:dyDescent="0.3">
      <c r="C117" t="s">
        <v>1642</v>
      </c>
      <c r="D117" t="s">
        <v>44</v>
      </c>
      <c r="E117" t="s">
        <v>2727</v>
      </c>
      <c r="F117" t="s">
        <v>2728</v>
      </c>
      <c r="G117" t="s">
        <v>18</v>
      </c>
      <c r="H117" s="1">
        <v>42935</v>
      </c>
      <c r="I117" s="2">
        <v>43005.503472222219</v>
      </c>
      <c r="J117" t="s">
        <v>664</v>
      </c>
      <c r="K117" t="s">
        <v>2729</v>
      </c>
      <c r="L117" t="s">
        <v>2730</v>
      </c>
      <c r="M117" t="s">
        <v>23</v>
      </c>
    </row>
    <row r="118" spans="3:16" ht="14.4" hidden="1" customHeight="1" x14ac:dyDescent="0.3">
      <c r="C118" t="s">
        <v>76</v>
      </c>
      <c r="D118" t="s">
        <v>15</v>
      </c>
      <c r="E118" t="s">
        <v>154</v>
      </c>
      <c r="F118" t="s">
        <v>155</v>
      </c>
      <c r="G118" t="s">
        <v>18</v>
      </c>
      <c r="H118" s="1">
        <v>42936</v>
      </c>
      <c r="I118" s="2">
        <v>43005.598611111112</v>
      </c>
      <c r="J118" t="s">
        <v>19</v>
      </c>
      <c r="K118" t="s">
        <v>156</v>
      </c>
      <c r="L118" t="s">
        <v>157</v>
      </c>
      <c r="M118" t="s">
        <v>62</v>
      </c>
      <c r="N118" t="s">
        <v>51</v>
      </c>
      <c r="O118" t="s">
        <v>117</v>
      </c>
      <c r="P118" t="s">
        <v>52</v>
      </c>
    </row>
    <row r="119" spans="3:16" ht="14.4" hidden="1" customHeight="1" x14ac:dyDescent="0.3">
      <c r="C119" t="s">
        <v>76</v>
      </c>
      <c r="D119" t="s">
        <v>429</v>
      </c>
      <c r="E119" t="s">
        <v>471</v>
      </c>
      <c r="F119" t="s">
        <v>472</v>
      </c>
      <c r="G119" t="s">
        <v>18</v>
      </c>
      <c r="H119" s="1">
        <v>42936</v>
      </c>
      <c r="I119" s="2">
        <v>43005.503472222219</v>
      </c>
      <c r="J119" t="s">
        <v>432</v>
      </c>
      <c r="K119" t="s">
        <v>473</v>
      </c>
      <c r="L119" t="s">
        <v>474</v>
      </c>
      <c r="N119" t="s">
        <v>51</v>
      </c>
      <c r="O119" t="s">
        <v>23</v>
      </c>
      <c r="P119" t="s">
        <v>52</v>
      </c>
    </row>
    <row r="120" spans="3:16" ht="14.4" customHeight="1" x14ac:dyDescent="0.3">
      <c r="C120" t="s">
        <v>76</v>
      </c>
      <c r="D120" t="s">
        <v>44</v>
      </c>
      <c r="E120" t="s">
        <v>840</v>
      </c>
      <c r="F120" t="s">
        <v>841</v>
      </c>
      <c r="G120" t="s">
        <v>18</v>
      </c>
      <c r="H120" s="1">
        <v>42936</v>
      </c>
      <c r="I120" s="2">
        <v>43005.503472222219</v>
      </c>
      <c r="J120" t="s">
        <v>47</v>
      </c>
      <c r="K120" t="s">
        <v>150</v>
      </c>
      <c r="L120" t="s">
        <v>195</v>
      </c>
      <c r="M120" t="s">
        <v>62</v>
      </c>
      <c r="N120" t="s">
        <v>51</v>
      </c>
      <c r="O120" t="s">
        <v>62</v>
      </c>
      <c r="P120" t="s">
        <v>63</v>
      </c>
    </row>
    <row r="121" spans="3:16" ht="14.4" customHeight="1" x14ac:dyDescent="0.3">
      <c r="C121" t="s">
        <v>76</v>
      </c>
      <c r="D121" t="s">
        <v>44</v>
      </c>
      <c r="E121" t="s">
        <v>842</v>
      </c>
      <c r="F121" t="s">
        <v>841</v>
      </c>
      <c r="G121" t="s">
        <v>18</v>
      </c>
      <c r="H121" s="1">
        <v>42936</v>
      </c>
      <c r="I121" s="2">
        <v>43005.503472222219</v>
      </c>
      <c r="J121" t="s">
        <v>47</v>
      </c>
      <c r="K121" t="s">
        <v>843</v>
      </c>
      <c r="L121" t="s">
        <v>844</v>
      </c>
      <c r="M121" t="s">
        <v>62</v>
      </c>
      <c r="N121" t="s">
        <v>51</v>
      </c>
      <c r="O121" t="s">
        <v>62</v>
      </c>
      <c r="P121" t="s">
        <v>63</v>
      </c>
    </row>
    <row r="122" spans="3:16" ht="14.4" customHeight="1" x14ac:dyDescent="0.3">
      <c r="C122" t="s">
        <v>76</v>
      </c>
      <c r="D122" t="s">
        <v>44</v>
      </c>
      <c r="E122" t="s">
        <v>845</v>
      </c>
      <c r="F122" t="s">
        <v>846</v>
      </c>
      <c r="G122" t="s">
        <v>18</v>
      </c>
      <c r="H122" s="1">
        <v>42936</v>
      </c>
      <c r="I122" s="2">
        <v>43005.503472222219</v>
      </c>
      <c r="J122" t="s">
        <v>47</v>
      </c>
      <c r="K122" t="s">
        <v>847</v>
      </c>
      <c r="L122" t="s">
        <v>848</v>
      </c>
      <c r="N122" t="s">
        <v>51</v>
      </c>
      <c r="O122" t="s">
        <v>50</v>
      </c>
      <c r="P122" t="s">
        <v>52</v>
      </c>
    </row>
    <row r="123" spans="3:16" ht="14.4" customHeight="1" x14ac:dyDescent="0.3">
      <c r="C123" t="s">
        <v>76</v>
      </c>
      <c r="D123" t="s">
        <v>44</v>
      </c>
      <c r="E123" t="s">
        <v>849</v>
      </c>
      <c r="F123" t="s">
        <v>850</v>
      </c>
      <c r="G123" t="s">
        <v>18</v>
      </c>
      <c r="H123" s="1">
        <v>42937</v>
      </c>
      <c r="I123" s="2">
        <v>43005.503472222219</v>
      </c>
      <c r="J123" t="s">
        <v>47</v>
      </c>
      <c r="K123" t="s">
        <v>851</v>
      </c>
      <c r="L123" t="s">
        <v>852</v>
      </c>
      <c r="N123" t="s">
        <v>51</v>
      </c>
      <c r="O123" t="s">
        <v>73</v>
      </c>
      <c r="P123" t="s">
        <v>102</v>
      </c>
    </row>
    <row r="124" spans="3:16" ht="14.4" customHeight="1" x14ac:dyDescent="0.3">
      <c r="C124" t="s">
        <v>76</v>
      </c>
      <c r="D124" t="s">
        <v>44</v>
      </c>
      <c r="E124" t="s">
        <v>853</v>
      </c>
      <c r="F124" t="s">
        <v>854</v>
      </c>
      <c r="G124" t="s">
        <v>18</v>
      </c>
      <c r="H124" s="1">
        <v>42937</v>
      </c>
      <c r="I124" s="2">
        <v>43005.503472222219</v>
      </c>
      <c r="J124" t="s">
        <v>47</v>
      </c>
      <c r="K124" t="s">
        <v>855</v>
      </c>
      <c r="L124" t="s">
        <v>856</v>
      </c>
      <c r="N124" t="s">
        <v>51</v>
      </c>
      <c r="O124" t="s">
        <v>137</v>
      </c>
      <c r="P124" t="s">
        <v>52</v>
      </c>
    </row>
    <row r="125" spans="3:16" ht="14.4" customHeight="1" x14ac:dyDescent="0.3">
      <c r="C125" t="s">
        <v>76</v>
      </c>
      <c r="D125" t="s">
        <v>44</v>
      </c>
      <c r="E125" t="s">
        <v>857</v>
      </c>
      <c r="F125" t="s">
        <v>858</v>
      </c>
      <c r="G125" t="s">
        <v>18</v>
      </c>
      <c r="H125" s="1">
        <v>42937</v>
      </c>
      <c r="I125" s="2">
        <v>43005.503472222219</v>
      </c>
      <c r="J125" t="s">
        <v>859</v>
      </c>
      <c r="K125" t="s">
        <v>115</v>
      </c>
      <c r="L125" t="s">
        <v>791</v>
      </c>
      <c r="M125" t="s">
        <v>69</v>
      </c>
      <c r="N125" t="s">
        <v>51</v>
      </c>
      <c r="O125" t="s">
        <v>69</v>
      </c>
      <c r="P125" t="s">
        <v>792</v>
      </c>
    </row>
    <row r="126" spans="3:16" ht="14.4" hidden="1" customHeight="1" x14ac:dyDescent="0.3">
      <c r="C126" t="s">
        <v>76</v>
      </c>
      <c r="D126" t="s">
        <v>15</v>
      </c>
      <c r="E126" t="s">
        <v>158</v>
      </c>
      <c r="F126" t="s">
        <v>159</v>
      </c>
      <c r="G126" t="s">
        <v>18</v>
      </c>
      <c r="H126" s="1">
        <v>42940</v>
      </c>
      <c r="I126" s="2">
        <v>43092.359722222223</v>
      </c>
      <c r="J126" t="s">
        <v>146</v>
      </c>
      <c r="K126" t="s">
        <v>48</v>
      </c>
      <c r="L126" t="s">
        <v>49</v>
      </c>
      <c r="M126" t="s">
        <v>82</v>
      </c>
      <c r="N126" t="s">
        <v>51</v>
      </c>
      <c r="O126" t="s">
        <v>82</v>
      </c>
      <c r="P126" t="s">
        <v>70</v>
      </c>
    </row>
    <row r="127" spans="3:16" ht="14.4" hidden="1" customHeight="1" x14ac:dyDescent="0.3">
      <c r="C127" t="s">
        <v>76</v>
      </c>
      <c r="D127" t="s">
        <v>429</v>
      </c>
      <c r="E127" t="s">
        <v>475</v>
      </c>
      <c r="F127" t="s">
        <v>476</v>
      </c>
      <c r="G127" t="s">
        <v>18</v>
      </c>
      <c r="H127" s="1">
        <v>42940</v>
      </c>
      <c r="I127" s="2">
        <v>43005.503472222219</v>
      </c>
      <c r="J127" t="s">
        <v>432</v>
      </c>
      <c r="K127" t="s">
        <v>80</v>
      </c>
      <c r="L127" t="s">
        <v>462</v>
      </c>
      <c r="N127" t="s">
        <v>51</v>
      </c>
      <c r="O127" t="s">
        <v>283</v>
      </c>
      <c r="P127" t="s">
        <v>445</v>
      </c>
    </row>
    <row r="128" spans="3:16" ht="14.4" customHeight="1" x14ac:dyDescent="0.3">
      <c r="C128" t="s">
        <v>76</v>
      </c>
      <c r="D128" t="s">
        <v>44</v>
      </c>
      <c r="E128" t="s">
        <v>860</v>
      </c>
      <c r="F128" t="s">
        <v>861</v>
      </c>
      <c r="G128" t="s">
        <v>18</v>
      </c>
      <c r="H128" s="1">
        <v>42940</v>
      </c>
      <c r="I128" s="2">
        <v>43005.503472222219</v>
      </c>
      <c r="J128" t="s">
        <v>725</v>
      </c>
      <c r="K128" t="s">
        <v>862</v>
      </c>
      <c r="L128" t="s">
        <v>863</v>
      </c>
      <c r="N128" t="s">
        <v>51</v>
      </c>
      <c r="O128" t="s">
        <v>283</v>
      </c>
      <c r="P128" t="s">
        <v>52</v>
      </c>
    </row>
    <row r="129" spans="3:16" ht="14.4" customHeight="1" x14ac:dyDescent="0.3">
      <c r="C129" t="s">
        <v>76</v>
      </c>
      <c r="D129" t="s">
        <v>44</v>
      </c>
      <c r="E129" t="s">
        <v>864</v>
      </c>
      <c r="F129" t="s">
        <v>865</v>
      </c>
      <c r="G129" t="s">
        <v>18</v>
      </c>
      <c r="H129" s="1">
        <v>42940</v>
      </c>
      <c r="I129" s="2">
        <v>43005.503472222219</v>
      </c>
      <c r="J129" t="s">
        <v>725</v>
      </c>
      <c r="K129" t="s">
        <v>862</v>
      </c>
      <c r="L129" t="s">
        <v>863</v>
      </c>
      <c r="N129" t="s">
        <v>51</v>
      </c>
      <c r="O129" t="s">
        <v>283</v>
      </c>
      <c r="P129" t="s">
        <v>52</v>
      </c>
    </row>
    <row r="130" spans="3:16" ht="14.4" customHeight="1" x14ac:dyDescent="0.3">
      <c r="C130" t="s">
        <v>76</v>
      </c>
      <c r="D130" t="s">
        <v>44</v>
      </c>
      <c r="E130" t="s">
        <v>866</v>
      </c>
      <c r="F130" t="s">
        <v>867</v>
      </c>
      <c r="G130" t="s">
        <v>18</v>
      </c>
      <c r="H130" s="1">
        <v>42940</v>
      </c>
      <c r="I130" s="2">
        <v>43005.503472222219</v>
      </c>
      <c r="J130" t="s">
        <v>725</v>
      </c>
      <c r="K130" t="s">
        <v>48</v>
      </c>
      <c r="L130" t="s">
        <v>868</v>
      </c>
      <c r="N130" t="s">
        <v>51</v>
      </c>
      <c r="O130" t="s">
        <v>283</v>
      </c>
      <c r="P130" t="s">
        <v>52</v>
      </c>
    </row>
    <row r="131" spans="3:16" ht="14.4" customHeight="1" x14ac:dyDescent="0.3">
      <c r="C131" t="s">
        <v>76</v>
      </c>
      <c r="D131" t="s">
        <v>44</v>
      </c>
      <c r="E131" t="s">
        <v>869</v>
      </c>
      <c r="F131" t="s">
        <v>46</v>
      </c>
      <c r="G131" t="s">
        <v>18</v>
      </c>
      <c r="H131" s="1">
        <v>42940</v>
      </c>
      <c r="I131" s="2">
        <v>43005.503472222219</v>
      </c>
      <c r="J131" t="s">
        <v>47</v>
      </c>
      <c r="K131" t="s">
        <v>342</v>
      </c>
      <c r="L131" t="s">
        <v>870</v>
      </c>
      <c r="M131" t="s">
        <v>62</v>
      </c>
      <c r="N131" t="s">
        <v>51</v>
      </c>
      <c r="O131" t="s">
        <v>62</v>
      </c>
      <c r="P131" t="s">
        <v>63</v>
      </c>
    </row>
    <row r="132" spans="3:16" ht="14.4" customHeight="1" x14ac:dyDescent="0.3">
      <c r="C132" t="s">
        <v>76</v>
      </c>
      <c r="D132" t="s">
        <v>44</v>
      </c>
      <c r="E132" t="s">
        <v>871</v>
      </c>
      <c r="F132" t="s">
        <v>872</v>
      </c>
      <c r="G132" t="s">
        <v>18</v>
      </c>
      <c r="H132" s="1">
        <v>42940</v>
      </c>
      <c r="I132" s="2">
        <v>43005.503472222219</v>
      </c>
      <c r="J132" t="s">
        <v>47</v>
      </c>
      <c r="K132" t="s">
        <v>873</v>
      </c>
      <c r="L132" t="s">
        <v>874</v>
      </c>
      <c r="N132" t="s">
        <v>51</v>
      </c>
      <c r="O132" t="s">
        <v>62</v>
      </c>
      <c r="P132" t="s">
        <v>52</v>
      </c>
    </row>
    <row r="133" spans="3:16" ht="14.4" hidden="1" customHeight="1" x14ac:dyDescent="0.3">
      <c r="C133" t="s">
        <v>1638</v>
      </c>
      <c r="D133" t="s">
        <v>429</v>
      </c>
      <c r="E133" t="s">
        <v>1639</v>
      </c>
      <c r="F133" t="s">
        <v>1640</v>
      </c>
      <c r="G133" t="s">
        <v>1641</v>
      </c>
      <c r="H133" s="1">
        <v>42940</v>
      </c>
      <c r="I133" s="2">
        <v>43005.502083333333</v>
      </c>
      <c r="J133" t="s">
        <v>455</v>
      </c>
    </row>
    <row r="134" spans="3:16" ht="14.4" hidden="1" customHeight="1" x14ac:dyDescent="0.3">
      <c r="C134" t="s">
        <v>1642</v>
      </c>
      <c r="D134" t="s">
        <v>429</v>
      </c>
      <c r="E134" t="s">
        <v>1771</v>
      </c>
      <c r="F134" t="s">
        <v>1772</v>
      </c>
      <c r="G134" t="s">
        <v>18</v>
      </c>
      <c r="H134" s="1">
        <v>42940</v>
      </c>
      <c r="I134" s="2">
        <v>43005.502083333333</v>
      </c>
      <c r="J134" t="s">
        <v>455</v>
      </c>
      <c r="K134" t="s">
        <v>1234</v>
      </c>
      <c r="L134" t="s">
        <v>1235</v>
      </c>
      <c r="N134" t="s">
        <v>51</v>
      </c>
      <c r="O134" t="s">
        <v>73</v>
      </c>
      <c r="P134" t="s">
        <v>52</v>
      </c>
    </row>
    <row r="135" spans="3:16" ht="14.4" customHeight="1" x14ac:dyDescent="0.3">
      <c r="C135" t="s">
        <v>1642</v>
      </c>
      <c r="D135" t="s">
        <v>44</v>
      </c>
      <c r="E135" t="s">
        <v>2731</v>
      </c>
      <c r="F135" t="s">
        <v>2732</v>
      </c>
      <c r="G135" t="s">
        <v>18</v>
      </c>
      <c r="H135" s="1">
        <v>42940</v>
      </c>
      <c r="I135" s="2">
        <v>43005.503472222219</v>
      </c>
      <c r="J135" t="s">
        <v>678</v>
      </c>
      <c r="K135" t="s">
        <v>873</v>
      </c>
      <c r="L135" t="s">
        <v>1678</v>
      </c>
      <c r="M135" t="s">
        <v>23</v>
      </c>
    </row>
    <row r="136" spans="3:16" ht="14.4" customHeight="1" x14ac:dyDescent="0.3">
      <c r="C136" t="s">
        <v>76</v>
      </c>
      <c r="D136" t="s">
        <v>44</v>
      </c>
      <c r="E136" t="s">
        <v>875</v>
      </c>
      <c r="F136" t="s">
        <v>876</v>
      </c>
      <c r="G136" t="s">
        <v>18</v>
      </c>
      <c r="H136" s="1">
        <v>42941</v>
      </c>
      <c r="I136" s="2">
        <v>43005.503472222219</v>
      </c>
      <c r="J136" t="s">
        <v>664</v>
      </c>
      <c r="K136" t="s">
        <v>877</v>
      </c>
      <c r="L136" t="s">
        <v>878</v>
      </c>
      <c r="N136" t="s">
        <v>95</v>
      </c>
      <c r="O136" t="s">
        <v>23</v>
      </c>
      <c r="P136" t="s">
        <v>96</v>
      </c>
    </row>
    <row r="137" spans="3:16" ht="14.4" customHeight="1" x14ac:dyDescent="0.3">
      <c r="C137" t="s">
        <v>76</v>
      </c>
      <c r="D137" t="s">
        <v>44</v>
      </c>
      <c r="E137" t="s">
        <v>879</v>
      </c>
      <c r="F137" t="s">
        <v>880</v>
      </c>
      <c r="G137" t="s">
        <v>18</v>
      </c>
      <c r="H137" s="1">
        <v>42941</v>
      </c>
      <c r="I137" s="2">
        <v>43005.503472222219</v>
      </c>
      <c r="J137" t="s">
        <v>664</v>
      </c>
      <c r="K137" t="s">
        <v>115</v>
      </c>
      <c r="L137" t="s">
        <v>791</v>
      </c>
      <c r="M137" t="s">
        <v>69</v>
      </c>
      <c r="N137" t="s">
        <v>51</v>
      </c>
      <c r="O137" t="s">
        <v>69</v>
      </c>
      <c r="P137" t="s">
        <v>792</v>
      </c>
    </row>
    <row r="138" spans="3:16" ht="14.4" hidden="1" customHeight="1" x14ac:dyDescent="0.3">
      <c r="C138" t="s">
        <v>1642</v>
      </c>
      <c r="D138" t="s">
        <v>429</v>
      </c>
      <c r="E138" t="s">
        <v>1773</v>
      </c>
      <c r="F138" t="s">
        <v>1774</v>
      </c>
      <c r="G138" t="s">
        <v>18</v>
      </c>
      <c r="H138" s="1">
        <v>42941</v>
      </c>
      <c r="I138" s="2">
        <v>43005.502083333333</v>
      </c>
      <c r="J138" t="s">
        <v>455</v>
      </c>
      <c r="K138" t="s">
        <v>683</v>
      </c>
      <c r="L138" t="s">
        <v>684</v>
      </c>
    </row>
    <row r="139" spans="3:16" ht="14.4" customHeight="1" x14ac:dyDescent="0.3">
      <c r="C139" t="s">
        <v>76</v>
      </c>
      <c r="D139" t="s">
        <v>44</v>
      </c>
      <c r="E139" t="s">
        <v>881</v>
      </c>
      <c r="F139" t="s">
        <v>882</v>
      </c>
      <c r="G139" t="s">
        <v>18</v>
      </c>
      <c r="H139" s="1">
        <v>42942</v>
      </c>
      <c r="I139" s="2">
        <v>43005.503472222219</v>
      </c>
      <c r="J139" t="s">
        <v>664</v>
      </c>
      <c r="K139" t="s">
        <v>189</v>
      </c>
      <c r="L139" t="s">
        <v>883</v>
      </c>
      <c r="M139" t="s">
        <v>62</v>
      </c>
      <c r="N139" t="s">
        <v>51</v>
      </c>
      <c r="O139" t="s">
        <v>283</v>
      </c>
      <c r="P139" t="s">
        <v>52</v>
      </c>
    </row>
    <row r="140" spans="3:16" ht="14.4" customHeight="1" x14ac:dyDescent="0.3">
      <c r="C140" t="s">
        <v>76</v>
      </c>
      <c r="D140" t="s">
        <v>44</v>
      </c>
      <c r="E140" t="s">
        <v>884</v>
      </c>
      <c r="F140" t="s">
        <v>885</v>
      </c>
      <c r="G140" t="s">
        <v>18</v>
      </c>
      <c r="H140" s="1">
        <v>42942</v>
      </c>
      <c r="I140" s="2">
        <v>43005.503472222219</v>
      </c>
      <c r="J140" t="s">
        <v>655</v>
      </c>
      <c r="K140" t="s">
        <v>886</v>
      </c>
      <c r="L140" t="s">
        <v>774</v>
      </c>
      <c r="M140" t="s">
        <v>62</v>
      </c>
      <c r="N140" t="s">
        <v>51</v>
      </c>
      <c r="O140" t="s">
        <v>283</v>
      </c>
      <c r="P140" t="s">
        <v>52</v>
      </c>
    </row>
    <row r="141" spans="3:16" ht="14.4" customHeight="1" x14ac:dyDescent="0.3">
      <c r="C141" t="s">
        <v>76</v>
      </c>
      <c r="D141" t="s">
        <v>44</v>
      </c>
      <c r="E141" t="s">
        <v>887</v>
      </c>
      <c r="F141" t="s">
        <v>888</v>
      </c>
      <c r="G141" t="s">
        <v>18</v>
      </c>
      <c r="H141" s="1">
        <v>42942</v>
      </c>
      <c r="I141" s="2">
        <v>43005.503472222219</v>
      </c>
      <c r="J141" t="s">
        <v>47</v>
      </c>
      <c r="K141" t="s">
        <v>889</v>
      </c>
      <c r="L141" t="s">
        <v>890</v>
      </c>
      <c r="M141" t="s">
        <v>62</v>
      </c>
      <c r="N141" t="s">
        <v>51</v>
      </c>
      <c r="O141" t="s">
        <v>62</v>
      </c>
      <c r="P141" t="s">
        <v>63</v>
      </c>
    </row>
    <row r="142" spans="3:16" ht="14.4" customHeight="1" x14ac:dyDescent="0.3">
      <c r="C142" t="s">
        <v>76</v>
      </c>
      <c r="D142" t="s">
        <v>44</v>
      </c>
      <c r="E142" t="s">
        <v>891</v>
      </c>
      <c r="F142" t="s">
        <v>892</v>
      </c>
      <c r="G142" t="s">
        <v>18</v>
      </c>
      <c r="H142" s="1">
        <v>42942</v>
      </c>
      <c r="I142" s="2">
        <v>43005.503472222219</v>
      </c>
      <c r="J142" t="s">
        <v>47</v>
      </c>
      <c r="K142" t="s">
        <v>893</v>
      </c>
      <c r="L142" t="s">
        <v>894</v>
      </c>
      <c r="N142" t="s">
        <v>51</v>
      </c>
      <c r="O142" t="s">
        <v>73</v>
      </c>
      <c r="P142" t="s">
        <v>817</v>
      </c>
    </row>
    <row r="143" spans="3:16" ht="14.4" customHeight="1" x14ac:dyDescent="0.3">
      <c r="C143" t="s">
        <v>76</v>
      </c>
      <c r="D143" t="s">
        <v>44</v>
      </c>
      <c r="E143" t="s">
        <v>895</v>
      </c>
      <c r="F143" t="s">
        <v>896</v>
      </c>
      <c r="G143" t="s">
        <v>18</v>
      </c>
      <c r="H143" s="1">
        <v>42942</v>
      </c>
      <c r="I143" s="2">
        <v>43005.503472222219</v>
      </c>
      <c r="J143" t="s">
        <v>47</v>
      </c>
      <c r="K143" t="s">
        <v>897</v>
      </c>
      <c r="L143" t="s">
        <v>898</v>
      </c>
      <c r="N143" t="s">
        <v>51</v>
      </c>
      <c r="O143" t="s">
        <v>73</v>
      </c>
      <c r="P143" t="s">
        <v>102</v>
      </c>
    </row>
    <row r="144" spans="3:16" ht="14.4" customHeight="1" x14ac:dyDescent="0.3">
      <c r="C144" t="s">
        <v>76</v>
      </c>
      <c r="D144" t="s">
        <v>44</v>
      </c>
      <c r="E144" t="s">
        <v>899</v>
      </c>
      <c r="F144" t="s">
        <v>900</v>
      </c>
      <c r="G144" t="s">
        <v>18</v>
      </c>
      <c r="H144" s="1">
        <v>42942</v>
      </c>
      <c r="I144" s="2">
        <v>43005.503472222219</v>
      </c>
      <c r="J144" t="s">
        <v>47</v>
      </c>
      <c r="K144" t="s">
        <v>901</v>
      </c>
      <c r="L144" t="s">
        <v>680</v>
      </c>
      <c r="N144" t="s">
        <v>51</v>
      </c>
      <c r="O144" t="s">
        <v>62</v>
      </c>
      <c r="P144" t="s">
        <v>52</v>
      </c>
    </row>
    <row r="145" spans="3:16" ht="14.4" customHeight="1" x14ac:dyDescent="0.3">
      <c r="C145" t="s">
        <v>1642</v>
      </c>
      <c r="D145" t="s">
        <v>44</v>
      </c>
      <c r="E145" t="s">
        <v>2733</v>
      </c>
      <c r="F145" t="s">
        <v>2734</v>
      </c>
      <c r="G145" t="s">
        <v>18</v>
      </c>
      <c r="H145" s="1">
        <v>42942</v>
      </c>
      <c r="I145" s="2">
        <v>43005.503472222219</v>
      </c>
      <c r="J145" t="s">
        <v>725</v>
      </c>
      <c r="K145" t="s">
        <v>699</v>
      </c>
      <c r="L145" t="s">
        <v>700</v>
      </c>
    </row>
    <row r="146" spans="3:16" ht="14.4" hidden="1" customHeight="1" x14ac:dyDescent="0.3">
      <c r="C146" t="s">
        <v>76</v>
      </c>
      <c r="D146" t="s">
        <v>429</v>
      </c>
      <c r="E146" t="s">
        <v>477</v>
      </c>
      <c r="F146" t="s">
        <v>478</v>
      </c>
      <c r="G146" t="s">
        <v>18</v>
      </c>
      <c r="H146" s="1">
        <v>42943</v>
      </c>
      <c r="I146" s="2">
        <v>43005.502083333333</v>
      </c>
      <c r="J146" t="s">
        <v>455</v>
      </c>
      <c r="K146" t="s">
        <v>80</v>
      </c>
      <c r="L146" t="s">
        <v>444</v>
      </c>
      <c r="N146" t="s">
        <v>95</v>
      </c>
      <c r="O146" t="s">
        <v>141</v>
      </c>
      <c r="P146" t="s">
        <v>96</v>
      </c>
    </row>
    <row r="147" spans="3:16" ht="14.4" hidden="1" customHeight="1" x14ac:dyDescent="0.3">
      <c r="C147" t="s">
        <v>76</v>
      </c>
      <c r="D147" t="s">
        <v>429</v>
      </c>
      <c r="E147" t="s">
        <v>479</v>
      </c>
      <c r="F147" t="s">
        <v>480</v>
      </c>
      <c r="G147" t="s">
        <v>18</v>
      </c>
      <c r="H147" s="1">
        <v>42943</v>
      </c>
      <c r="I147" s="2">
        <v>43005.503472222219</v>
      </c>
      <c r="J147" t="s">
        <v>455</v>
      </c>
      <c r="K147" t="s">
        <v>80</v>
      </c>
      <c r="L147" t="s">
        <v>462</v>
      </c>
      <c r="N147" t="s">
        <v>51</v>
      </c>
      <c r="O147" t="s">
        <v>283</v>
      </c>
      <c r="P147" t="s">
        <v>52</v>
      </c>
    </row>
    <row r="148" spans="3:16" ht="14.4" customHeight="1" x14ac:dyDescent="0.3">
      <c r="C148" t="s">
        <v>76</v>
      </c>
      <c r="D148" t="s">
        <v>44</v>
      </c>
      <c r="E148" t="s">
        <v>902</v>
      </c>
      <c r="F148" t="s">
        <v>903</v>
      </c>
      <c r="G148" t="s">
        <v>18</v>
      </c>
      <c r="H148" s="1">
        <v>42943</v>
      </c>
      <c r="I148" s="2">
        <v>43005.503472222219</v>
      </c>
      <c r="J148" t="s">
        <v>47</v>
      </c>
      <c r="K148" t="s">
        <v>904</v>
      </c>
      <c r="L148" t="s">
        <v>905</v>
      </c>
      <c r="M148" t="s">
        <v>62</v>
      </c>
      <c r="N148" t="s">
        <v>51</v>
      </c>
      <c r="O148" t="s">
        <v>62</v>
      </c>
      <c r="P148" t="s">
        <v>63</v>
      </c>
    </row>
    <row r="149" spans="3:16" ht="14.4" customHeight="1" x14ac:dyDescent="0.3">
      <c r="C149" t="s">
        <v>76</v>
      </c>
      <c r="D149" t="s">
        <v>44</v>
      </c>
      <c r="E149" t="s">
        <v>906</v>
      </c>
      <c r="F149" t="s">
        <v>907</v>
      </c>
      <c r="G149" t="s">
        <v>18</v>
      </c>
      <c r="H149" s="1">
        <v>42943</v>
      </c>
      <c r="I149" s="2">
        <v>43005.503472222219</v>
      </c>
      <c r="J149" t="s">
        <v>655</v>
      </c>
      <c r="K149" t="s">
        <v>908</v>
      </c>
      <c r="L149" t="s">
        <v>909</v>
      </c>
      <c r="N149" t="s">
        <v>51</v>
      </c>
      <c r="O149" t="s">
        <v>62</v>
      </c>
      <c r="P149" t="s">
        <v>52</v>
      </c>
    </row>
    <row r="150" spans="3:16" ht="14.4" customHeight="1" x14ac:dyDescent="0.3">
      <c r="C150" t="s">
        <v>1642</v>
      </c>
      <c r="D150" t="s">
        <v>44</v>
      </c>
      <c r="E150" t="s">
        <v>2735</v>
      </c>
      <c r="F150" t="s">
        <v>2736</v>
      </c>
      <c r="G150" t="s">
        <v>18</v>
      </c>
      <c r="H150" s="1">
        <v>42943</v>
      </c>
      <c r="I150" s="2">
        <v>43043.114583333336</v>
      </c>
      <c r="J150" t="s">
        <v>708</v>
      </c>
      <c r="K150" t="s">
        <v>1317</v>
      </c>
      <c r="L150" t="s">
        <v>958</v>
      </c>
      <c r="M150" t="s">
        <v>57</v>
      </c>
      <c r="N150" t="s">
        <v>51</v>
      </c>
      <c r="O150" t="s">
        <v>57</v>
      </c>
      <c r="P150" t="s">
        <v>52</v>
      </c>
    </row>
    <row r="151" spans="3:16" ht="14.4" customHeight="1" x14ac:dyDescent="0.3">
      <c r="C151" t="s">
        <v>76</v>
      </c>
      <c r="D151" t="s">
        <v>44</v>
      </c>
      <c r="E151" t="s">
        <v>910</v>
      </c>
      <c r="F151" t="s">
        <v>911</v>
      </c>
      <c r="G151" t="s">
        <v>18</v>
      </c>
      <c r="H151" s="1">
        <v>42944</v>
      </c>
      <c r="I151" s="2">
        <v>43005.503472222219</v>
      </c>
      <c r="J151" t="s">
        <v>47</v>
      </c>
      <c r="K151" t="s">
        <v>210</v>
      </c>
      <c r="L151" t="s">
        <v>211</v>
      </c>
      <c r="M151" t="s">
        <v>62</v>
      </c>
      <c r="N151" t="s">
        <v>51</v>
      </c>
      <c r="O151" t="s">
        <v>62</v>
      </c>
      <c r="P151" t="s">
        <v>52</v>
      </c>
    </row>
    <row r="152" spans="3:16" ht="14.4" customHeight="1" x14ac:dyDescent="0.3">
      <c r="C152" t="s">
        <v>76</v>
      </c>
      <c r="D152" t="s">
        <v>44</v>
      </c>
      <c r="E152" t="s">
        <v>912</v>
      </c>
      <c r="F152" t="s">
        <v>913</v>
      </c>
      <c r="G152" t="s">
        <v>18</v>
      </c>
      <c r="H152" s="1">
        <v>42944</v>
      </c>
      <c r="I152" s="2">
        <v>43005.503472222219</v>
      </c>
      <c r="J152" t="s">
        <v>655</v>
      </c>
      <c r="K152" t="s">
        <v>683</v>
      </c>
      <c r="L152" t="s">
        <v>783</v>
      </c>
      <c r="N152" t="s">
        <v>51</v>
      </c>
      <c r="O152" t="s">
        <v>117</v>
      </c>
      <c r="P152" t="s">
        <v>914</v>
      </c>
    </row>
    <row r="153" spans="3:16" ht="14.4" customHeight="1" x14ac:dyDescent="0.3">
      <c r="C153" t="s">
        <v>76</v>
      </c>
      <c r="D153" t="s">
        <v>44</v>
      </c>
      <c r="E153" t="s">
        <v>915</v>
      </c>
      <c r="F153" t="s">
        <v>916</v>
      </c>
      <c r="G153" t="s">
        <v>18</v>
      </c>
      <c r="H153" s="1">
        <v>42944</v>
      </c>
      <c r="I153" s="2">
        <v>43060.348611111112</v>
      </c>
      <c r="J153" t="s">
        <v>779</v>
      </c>
      <c r="K153" t="s">
        <v>917</v>
      </c>
      <c r="L153" t="s">
        <v>918</v>
      </c>
      <c r="M153" t="s">
        <v>50</v>
      </c>
      <c r="N153" t="s">
        <v>51</v>
      </c>
      <c r="O153" t="s">
        <v>82</v>
      </c>
      <c r="P153" t="s">
        <v>70</v>
      </c>
    </row>
    <row r="154" spans="3:16" ht="14.4" customHeight="1" x14ac:dyDescent="0.3">
      <c r="C154" t="s">
        <v>76</v>
      </c>
      <c r="D154" t="s">
        <v>44</v>
      </c>
      <c r="E154" t="s">
        <v>919</v>
      </c>
      <c r="F154" t="s">
        <v>920</v>
      </c>
      <c r="G154" t="s">
        <v>18</v>
      </c>
      <c r="H154" s="1">
        <v>42944</v>
      </c>
      <c r="I154" s="2">
        <v>43005.503472222219</v>
      </c>
      <c r="J154" t="s">
        <v>655</v>
      </c>
      <c r="K154" t="s">
        <v>440</v>
      </c>
      <c r="L154" t="s">
        <v>921</v>
      </c>
      <c r="M154" t="s">
        <v>62</v>
      </c>
      <c r="N154" t="s">
        <v>51</v>
      </c>
      <c r="O154" t="s">
        <v>62</v>
      </c>
      <c r="P154" t="s">
        <v>63</v>
      </c>
    </row>
    <row r="155" spans="3:16" ht="14.4" customHeight="1" x14ac:dyDescent="0.3">
      <c r="C155" t="s">
        <v>76</v>
      </c>
      <c r="D155" t="s">
        <v>44</v>
      </c>
      <c r="E155" t="s">
        <v>922</v>
      </c>
      <c r="F155" t="s">
        <v>923</v>
      </c>
      <c r="G155" t="s">
        <v>18</v>
      </c>
      <c r="H155" s="1">
        <v>42944</v>
      </c>
      <c r="I155" s="2">
        <v>43005.503472222219</v>
      </c>
      <c r="J155" t="s">
        <v>47</v>
      </c>
      <c r="K155" t="s">
        <v>924</v>
      </c>
      <c r="L155" t="s">
        <v>167</v>
      </c>
      <c r="M155" t="s">
        <v>62</v>
      </c>
      <c r="N155" t="s">
        <v>51</v>
      </c>
      <c r="O155" t="s">
        <v>62</v>
      </c>
      <c r="P155" t="s">
        <v>63</v>
      </c>
    </row>
    <row r="156" spans="3:16" ht="14.4" hidden="1" customHeight="1" x14ac:dyDescent="0.3">
      <c r="C156" t="s">
        <v>1642</v>
      </c>
      <c r="D156" t="s">
        <v>429</v>
      </c>
      <c r="E156" t="s">
        <v>1775</v>
      </c>
      <c r="F156" t="s">
        <v>1776</v>
      </c>
      <c r="G156" t="s">
        <v>18</v>
      </c>
      <c r="H156" s="1">
        <v>42944</v>
      </c>
      <c r="I156" s="2">
        <v>43005.502083333333</v>
      </c>
      <c r="J156" t="s">
        <v>1770</v>
      </c>
      <c r="K156" t="s">
        <v>487</v>
      </c>
      <c r="L156" t="s">
        <v>488</v>
      </c>
    </row>
    <row r="157" spans="3:16" ht="14.4" hidden="1" customHeight="1" x14ac:dyDescent="0.3">
      <c r="C157" t="s">
        <v>1642</v>
      </c>
      <c r="D157" t="s">
        <v>429</v>
      </c>
      <c r="E157" t="s">
        <v>1777</v>
      </c>
      <c r="F157" t="s">
        <v>1778</v>
      </c>
      <c r="G157" t="s">
        <v>18</v>
      </c>
      <c r="H157" s="1">
        <v>42944</v>
      </c>
      <c r="I157" s="2">
        <v>43005.502083333333</v>
      </c>
      <c r="J157" t="s">
        <v>455</v>
      </c>
      <c r="K157" t="s">
        <v>1234</v>
      </c>
      <c r="L157" t="s">
        <v>1235</v>
      </c>
    </row>
    <row r="158" spans="3:16" ht="14.4" hidden="1" customHeight="1" x14ac:dyDescent="0.3">
      <c r="C158" t="s">
        <v>1642</v>
      </c>
      <c r="D158" t="s">
        <v>429</v>
      </c>
      <c r="E158" t="s">
        <v>1779</v>
      </c>
      <c r="F158" t="s">
        <v>1780</v>
      </c>
      <c r="G158" t="s">
        <v>41</v>
      </c>
      <c r="H158" s="1">
        <v>42944</v>
      </c>
      <c r="I158" s="2">
        <v>43005.502083333333</v>
      </c>
      <c r="J158" t="s">
        <v>509</v>
      </c>
      <c r="K158" t="s">
        <v>683</v>
      </c>
      <c r="L158" t="s">
        <v>684</v>
      </c>
    </row>
    <row r="159" spans="3:16" ht="14.4" hidden="1" customHeight="1" x14ac:dyDescent="0.3">
      <c r="C159" t="s">
        <v>76</v>
      </c>
      <c r="D159" t="s">
        <v>429</v>
      </c>
      <c r="E159" t="s">
        <v>481</v>
      </c>
      <c r="F159" t="s">
        <v>482</v>
      </c>
      <c r="G159" t="s">
        <v>18</v>
      </c>
      <c r="H159" s="1">
        <v>42947</v>
      </c>
      <c r="I159" s="2">
        <v>43005.503472222219</v>
      </c>
      <c r="J159" t="s">
        <v>432</v>
      </c>
      <c r="K159" t="s">
        <v>80</v>
      </c>
      <c r="L159" t="s">
        <v>462</v>
      </c>
      <c r="N159" t="s">
        <v>51</v>
      </c>
      <c r="O159" t="s">
        <v>452</v>
      </c>
      <c r="P159" t="s">
        <v>52</v>
      </c>
    </row>
    <row r="160" spans="3:16" ht="14.4" hidden="1" customHeight="1" x14ac:dyDescent="0.3">
      <c r="C160" t="s">
        <v>76</v>
      </c>
      <c r="D160" t="s">
        <v>429</v>
      </c>
      <c r="E160" t="s">
        <v>483</v>
      </c>
      <c r="F160" t="s">
        <v>484</v>
      </c>
      <c r="G160" t="s">
        <v>18</v>
      </c>
      <c r="H160" s="1">
        <v>42947</v>
      </c>
      <c r="I160" s="2">
        <v>43005.502083333333</v>
      </c>
      <c r="J160" t="s">
        <v>455</v>
      </c>
      <c r="K160" t="s">
        <v>80</v>
      </c>
      <c r="L160" t="s">
        <v>444</v>
      </c>
      <c r="N160" t="s">
        <v>288</v>
      </c>
      <c r="O160" t="s">
        <v>289</v>
      </c>
      <c r="P160" t="s">
        <v>290</v>
      </c>
    </row>
    <row r="161" spans="3:16" ht="14.4" customHeight="1" x14ac:dyDescent="0.3">
      <c r="C161" t="s">
        <v>76</v>
      </c>
      <c r="D161" t="s">
        <v>44</v>
      </c>
      <c r="E161" t="s">
        <v>925</v>
      </c>
      <c r="F161" t="s">
        <v>926</v>
      </c>
      <c r="G161" t="s">
        <v>18</v>
      </c>
      <c r="H161" s="1">
        <v>42947</v>
      </c>
      <c r="I161" s="2">
        <v>43005.503472222219</v>
      </c>
      <c r="J161" t="s">
        <v>47</v>
      </c>
      <c r="K161" t="s">
        <v>927</v>
      </c>
      <c r="L161" t="s">
        <v>928</v>
      </c>
      <c r="N161" t="s">
        <v>51</v>
      </c>
      <c r="O161" t="s">
        <v>62</v>
      </c>
      <c r="P161" t="s">
        <v>52</v>
      </c>
    </row>
    <row r="162" spans="3:16" ht="14.4" customHeight="1" x14ac:dyDescent="0.3">
      <c r="C162" t="s">
        <v>76</v>
      </c>
      <c r="D162" t="s">
        <v>44</v>
      </c>
      <c r="E162" t="s">
        <v>929</v>
      </c>
      <c r="F162" t="s">
        <v>930</v>
      </c>
      <c r="G162" t="s">
        <v>18</v>
      </c>
      <c r="H162" s="1">
        <v>42947</v>
      </c>
      <c r="I162" s="2">
        <v>43006.097916666666</v>
      </c>
      <c r="J162" t="s">
        <v>802</v>
      </c>
      <c r="K162" t="s">
        <v>931</v>
      </c>
      <c r="L162" t="s">
        <v>932</v>
      </c>
      <c r="N162" t="s">
        <v>51</v>
      </c>
      <c r="O162" t="s">
        <v>73</v>
      </c>
      <c r="P162" t="s">
        <v>52</v>
      </c>
    </row>
    <row r="163" spans="3:16" ht="14.4" hidden="1" customHeight="1" x14ac:dyDescent="0.3">
      <c r="C163" t="s">
        <v>1642</v>
      </c>
      <c r="D163" t="s">
        <v>429</v>
      </c>
      <c r="E163" t="s">
        <v>1781</v>
      </c>
      <c r="F163" t="s">
        <v>1782</v>
      </c>
      <c r="G163" t="s">
        <v>18</v>
      </c>
      <c r="H163" s="1">
        <v>42947</v>
      </c>
      <c r="I163" s="2">
        <v>43005.502083333333</v>
      </c>
      <c r="J163" t="s">
        <v>455</v>
      </c>
      <c r="K163" t="s">
        <v>683</v>
      </c>
      <c r="L163" t="s">
        <v>684</v>
      </c>
    </row>
    <row r="164" spans="3:16" ht="14.4" hidden="1" customHeight="1" x14ac:dyDescent="0.3">
      <c r="C164" t="s">
        <v>76</v>
      </c>
      <c r="D164" t="s">
        <v>15</v>
      </c>
      <c r="E164" t="s">
        <v>160</v>
      </c>
      <c r="F164" t="s">
        <v>161</v>
      </c>
      <c r="G164" t="s">
        <v>18</v>
      </c>
      <c r="H164" s="1">
        <v>42948</v>
      </c>
      <c r="I164" s="2">
        <v>43005.50277777778</v>
      </c>
      <c r="J164" t="s">
        <v>131</v>
      </c>
      <c r="K164" t="s">
        <v>162</v>
      </c>
      <c r="L164" t="s">
        <v>163</v>
      </c>
      <c r="N164" t="s">
        <v>95</v>
      </c>
      <c r="O164" t="s">
        <v>23</v>
      </c>
      <c r="P164" t="s">
        <v>96</v>
      </c>
    </row>
    <row r="165" spans="3:16" ht="14.4" hidden="1" customHeight="1" x14ac:dyDescent="0.3">
      <c r="C165" t="s">
        <v>76</v>
      </c>
      <c r="D165" t="s">
        <v>15</v>
      </c>
      <c r="E165" t="s">
        <v>164</v>
      </c>
      <c r="F165" t="s">
        <v>165</v>
      </c>
      <c r="G165" t="s">
        <v>18</v>
      </c>
      <c r="H165" s="1">
        <v>42948</v>
      </c>
      <c r="I165" s="2">
        <v>43005.599305555559</v>
      </c>
      <c r="J165" t="s">
        <v>19</v>
      </c>
      <c r="K165" t="s">
        <v>166</v>
      </c>
      <c r="L165" t="s">
        <v>167</v>
      </c>
      <c r="N165" t="s">
        <v>51</v>
      </c>
      <c r="O165" t="s">
        <v>23</v>
      </c>
      <c r="P165" t="s">
        <v>168</v>
      </c>
    </row>
    <row r="166" spans="3:16" ht="14.4" hidden="1" customHeight="1" x14ac:dyDescent="0.3">
      <c r="C166" t="s">
        <v>1642</v>
      </c>
      <c r="D166" t="s">
        <v>429</v>
      </c>
      <c r="E166" t="s">
        <v>1783</v>
      </c>
      <c r="F166" t="s">
        <v>1784</v>
      </c>
      <c r="G166" t="s">
        <v>41</v>
      </c>
      <c r="H166" s="1">
        <v>42948</v>
      </c>
      <c r="I166" s="2">
        <v>43005.502083333333</v>
      </c>
      <c r="J166" t="s">
        <v>455</v>
      </c>
      <c r="K166" t="s">
        <v>458</v>
      </c>
      <c r="L166" t="s">
        <v>459</v>
      </c>
      <c r="N166" t="s">
        <v>51</v>
      </c>
      <c r="O166" t="s">
        <v>452</v>
      </c>
      <c r="P166" t="s">
        <v>52</v>
      </c>
    </row>
    <row r="167" spans="3:16" ht="14.4" hidden="1" customHeight="1" x14ac:dyDescent="0.3">
      <c r="C167" t="s">
        <v>76</v>
      </c>
      <c r="D167" t="s">
        <v>15</v>
      </c>
      <c r="E167" t="s">
        <v>169</v>
      </c>
      <c r="F167" t="s">
        <v>170</v>
      </c>
      <c r="G167" t="s">
        <v>18</v>
      </c>
      <c r="H167" s="1">
        <v>42949</v>
      </c>
      <c r="I167" s="2">
        <v>43005.50277777778</v>
      </c>
      <c r="J167" t="s">
        <v>19</v>
      </c>
      <c r="K167" t="s">
        <v>171</v>
      </c>
      <c r="L167" t="s">
        <v>172</v>
      </c>
      <c r="M167" t="s">
        <v>101</v>
      </c>
      <c r="N167" t="s">
        <v>95</v>
      </c>
      <c r="O167" t="s">
        <v>23</v>
      </c>
      <c r="P167" t="s">
        <v>96</v>
      </c>
    </row>
    <row r="168" spans="3:16" ht="14.4" hidden="1" customHeight="1" x14ac:dyDescent="0.3">
      <c r="C168" t="s">
        <v>76</v>
      </c>
      <c r="D168" t="s">
        <v>15</v>
      </c>
      <c r="E168" t="s">
        <v>173</v>
      </c>
      <c r="F168" t="s">
        <v>174</v>
      </c>
      <c r="G168" t="s">
        <v>109</v>
      </c>
      <c r="H168" s="1">
        <v>42949</v>
      </c>
      <c r="I168" s="2">
        <v>43021.345138888886</v>
      </c>
      <c r="J168" t="s">
        <v>146</v>
      </c>
      <c r="K168" t="s">
        <v>175</v>
      </c>
      <c r="L168" t="s">
        <v>176</v>
      </c>
      <c r="M168" t="s">
        <v>50</v>
      </c>
      <c r="N168" t="s">
        <v>51</v>
      </c>
      <c r="O168" t="s">
        <v>101</v>
      </c>
      <c r="P168" t="s">
        <v>52</v>
      </c>
    </row>
    <row r="169" spans="3:16" ht="14.4" hidden="1" customHeight="1" x14ac:dyDescent="0.3">
      <c r="C169" t="s">
        <v>76</v>
      </c>
      <c r="D169" t="s">
        <v>15</v>
      </c>
      <c r="E169" t="s">
        <v>177</v>
      </c>
      <c r="F169" t="s">
        <v>178</v>
      </c>
      <c r="G169" t="s">
        <v>179</v>
      </c>
      <c r="H169" s="1">
        <v>42949</v>
      </c>
      <c r="I169" s="2">
        <v>43092.347222222219</v>
      </c>
      <c r="J169" t="s">
        <v>146</v>
      </c>
      <c r="K169" t="s">
        <v>180</v>
      </c>
      <c r="L169" t="s">
        <v>181</v>
      </c>
      <c r="M169" t="s">
        <v>82</v>
      </c>
      <c r="N169" t="s">
        <v>51</v>
      </c>
      <c r="O169" t="s">
        <v>82</v>
      </c>
      <c r="P169" t="s">
        <v>70</v>
      </c>
    </row>
    <row r="170" spans="3:16" ht="14.4" hidden="1" customHeight="1" x14ac:dyDescent="0.3">
      <c r="C170" t="s">
        <v>76</v>
      </c>
      <c r="D170" t="s">
        <v>429</v>
      </c>
      <c r="E170" t="s">
        <v>485</v>
      </c>
      <c r="F170" t="s">
        <v>486</v>
      </c>
      <c r="G170" t="s">
        <v>18</v>
      </c>
      <c r="H170" s="1">
        <v>42949</v>
      </c>
      <c r="I170" s="2">
        <v>43005.503472222219</v>
      </c>
      <c r="J170" t="s">
        <v>432</v>
      </c>
      <c r="K170" t="s">
        <v>487</v>
      </c>
      <c r="L170" t="s">
        <v>488</v>
      </c>
      <c r="N170" t="s">
        <v>51</v>
      </c>
      <c r="O170" t="s">
        <v>283</v>
      </c>
      <c r="P170" t="s">
        <v>52</v>
      </c>
    </row>
    <row r="171" spans="3:16" ht="14.4" hidden="1" customHeight="1" x14ac:dyDescent="0.3">
      <c r="C171" t="s">
        <v>76</v>
      </c>
      <c r="D171" t="s">
        <v>429</v>
      </c>
      <c r="E171" t="s">
        <v>489</v>
      </c>
      <c r="F171" t="s">
        <v>490</v>
      </c>
      <c r="G171" t="s">
        <v>18</v>
      </c>
      <c r="H171" s="1">
        <v>42949</v>
      </c>
      <c r="I171" s="2">
        <v>43009.083333333336</v>
      </c>
      <c r="J171" t="s">
        <v>439</v>
      </c>
      <c r="K171" t="s">
        <v>440</v>
      </c>
      <c r="L171" t="s">
        <v>441</v>
      </c>
      <c r="N171" t="s">
        <v>95</v>
      </c>
      <c r="O171" t="s">
        <v>491</v>
      </c>
      <c r="P171" t="s">
        <v>96</v>
      </c>
    </row>
    <row r="172" spans="3:16" ht="14.4" customHeight="1" x14ac:dyDescent="0.3">
      <c r="C172" t="s">
        <v>76</v>
      </c>
      <c r="D172" t="s">
        <v>44</v>
      </c>
      <c r="E172" t="s">
        <v>933</v>
      </c>
      <c r="F172" t="s">
        <v>934</v>
      </c>
      <c r="G172" t="s">
        <v>18</v>
      </c>
      <c r="H172" s="1">
        <v>42949</v>
      </c>
      <c r="I172" s="2">
        <v>43005.503472222219</v>
      </c>
      <c r="J172" t="s">
        <v>664</v>
      </c>
      <c r="K172" t="s">
        <v>175</v>
      </c>
      <c r="L172" t="s">
        <v>176</v>
      </c>
      <c r="N172" t="s">
        <v>51</v>
      </c>
      <c r="O172" t="s">
        <v>283</v>
      </c>
      <c r="P172" t="s">
        <v>52</v>
      </c>
    </row>
    <row r="173" spans="3:16" ht="14.4" customHeight="1" x14ac:dyDescent="0.3">
      <c r="C173" t="s">
        <v>76</v>
      </c>
      <c r="D173" t="s">
        <v>44</v>
      </c>
      <c r="E173" t="s">
        <v>935</v>
      </c>
      <c r="F173" t="s">
        <v>936</v>
      </c>
      <c r="G173" t="s">
        <v>18</v>
      </c>
      <c r="H173" s="1">
        <v>42949</v>
      </c>
      <c r="I173" s="2">
        <v>43005.503472222219</v>
      </c>
      <c r="J173" t="s">
        <v>47</v>
      </c>
      <c r="K173" t="s">
        <v>937</v>
      </c>
      <c r="L173" t="s">
        <v>938</v>
      </c>
      <c r="M173" t="s">
        <v>62</v>
      </c>
      <c r="N173" t="s">
        <v>51</v>
      </c>
      <c r="O173" t="s">
        <v>62</v>
      </c>
      <c r="P173" t="s">
        <v>63</v>
      </c>
    </row>
    <row r="174" spans="3:16" ht="14.4" hidden="1" customHeight="1" x14ac:dyDescent="0.3">
      <c r="C174" t="s">
        <v>1642</v>
      </c>
      <c r="D174" t="s">
        <v>429</v>
      </c>
      <c r="E174" t="s">
        <v>1785</v>
      </c>
      <c r="F174" t="s">
        <v>1786</v>
      </c>
      <c r="G174" t="s">
        <v>18</v>
      </c>
      <c r="H174" s="1">
        <v>42949</v>
      </c>
      <c r="I174" s="2">
        <v>43005.502083333333</v>
      </c>
      <c r="J174" t="s">
        <v>455</v>
      </c>
      <c r="K174" t="s">
        <v>80</v>
      </c>
      <c r="L174" t="s">
        <v>444</v>
      </c>
    </row>
    <row r="175" spans="3:16" ht="14.4" customHeight="1" x14ac:dyDescent="0.3">
      <c r="C175" t="s">
        <v>1642</v>
      </c>
      <c r="D175" t="s">
        <v>44</v>
      </c>
      <c r="E175" t="s">
        <v>2737</v>
      </c>
      <c r="F175" t="s">
        <v>2738</v>
      </c>
      <c r="G175" t="s">
        <v>18</v>
      </c>
      <c r="H175" s="1">
        <v>42949</v>
      </c>
      <c r="I175" s="2">
        <v>43033.164583333331</v>
      </c>
      <c r="J175" t="s">
        <v>725</v>
      </c>
      <c r="K175" t="s">
        <v>2739</v>
      </c>
      <c r="L175" t="s">
        <v>2740</v>
      </c>
      <c r="M175" t="s">
        <v>69</v>
      </c>
      <c r="N175" t="s">
        <v>51</v>
      </c>
      <c r="O175" t="s">
        <v>69</v>
      </c>
      <c r="P175" t="s">
        <v>70</v>
      </c>
    </row>
    <row r="176" spans="3:16" ht="14.4" customHeight="1" x14ac:dyDescent="0.3">
      <c r="C176" t="s">
        <v>1642</v>
      </c>
      <c r="D176" t="s">
        <v>44</v>
      </c>
      <c r="E176" t="s">
        <v>2745</v>
      </c>
      <c r="F176" t="s">
        <v>2746</v>
      </c>
      <c r="G176" t="s">
        <v>18</v>
      </c>
      <c r="H176" s="1">
        <v>42949</v>
      </c>
      <c r="I176" s="2">
        <v>43005.503472222219</v>
      </c>
      <c r="J176" t="s">
        <v>47</v>
      </c>
      <c r="K176" t="s">
        <v>1023</v>
      </c>
      <c r="L176" t="s">
        <v>1024</v>
      </c>
      <c r="M176" t="s">
        <v>23</v>
      </c>
    </row>
    <row r="177" spans="1:16" ht="14.4" hidden="1" customHeight="1" x14ac:dyDescent="0.3">
      <c r="C177" t="s">
        <v>76</v>
      </c>
      <c r="D177" t="s">
        <v>429</v>
      </c>
      <c r="E177" t="s">
        <v>492</v>
      </c>
      <c r="F177" t="s">
        <v>493</v>
      </c>
      <c r="G177" t="s">
        <v>18</v>
      </c>
      <c r="H177" s="1">
        <v>42950</v>
      </c>
      <c r="I177" s="2">
        <v>43005.503472222219</v>
      </c>
      <c r="J177" t="s">
        <v>432</v>
      </c>
      <c r="K177" t="s">
        <v>80</v>
      </c>
      <c r="L177" t="s">
        <v>444</v>
      </c>
      <c r="N177" t="s">
        <v>51</v>
      </c>
      <c r="O177" t="s">
        <v>283</v>
      </c>
      <c r="P177" t="s">
        <v>52</v>
      </c>
    </row>
    <row r="178" spans="1:16" ht="14.4" customHeight="1" x14ac:dyDescent="0.3">
      <c r="C178" t="s">
        <v>76</v>
      </c>
      <c r="D178" t="s">
        <v>44</v>
      </c>
      <c r="E178" t="s">
        <v>939</v>
      </c>
      <c r="F178" t="s">
        <v>940</v>
      </c>
      <c r="G178" t="s">
        <v>18</v>
      </c>
      <c r="H178" s="1">
        <v>42950</v>
      </c>
      <c r="I178" s="2">
        <v>43019.177083333336</v>
      </c>
      <c r="J178" t="s">
        <v>678</v>
      </c>
      <c r="K178" t="s">
        <v>941</v>
      </c>
      <c r="L178" t="s">
        <v>942</v>
      </c>
      <c r="M178" t="s">
        <v>69</v>
      </c>
      <c r="N178" t="s">
        <v>51</v>
      </c>
      <c r="O178" t="s">
        <v>69</v>
      </c>
      <c r="P178" t="s">
        <v>70</v>
      </c>
    </row>
    <row r="179" spans="1:16" ht="14.4" customHeight="1" x14ac:dyDescent="0.3">
      <c r="C179" t="s">
        <v>1642</v>
      </c>
      <c r="D179" t="s">
        <v>44</v>
      </c>
      <c r="E179" t="s">
        <v>2741</v>
      </c>
      <c r="F179" t="s">
        <v>2742</v>
      </c>
      <c r="G179" t="s">
        <v>41</v>
      </c>
      <c r="H179" s="1">
        <v>42950</v>
      </c>
      <c r="I179" s="2">
        <v>43011.587500000001</v>
      </c>
      <c r="J179" t="s">
        <v>708</v>
      </c>
      <c r="K179" t="s">
        <v>2743</v>
      </c>
      <c r="L179" t="s">
        <v>2744</v>
      </c>
      <c r="M179" t="s">
        <v>111</v>
      </c>
      <c r="N179" t="s">
        <v>51</v>
      </c>
      <c r="O179" t="s">
        <v>111</v>
      </c>
      <c r="P179" t="s">
        <v>70</v>
      </c>
    </row>
    <row r="180" spans="1:16" x14ac:dyDescent="0.3">
      <c r="C180" t="s">
        <v>1642</v>
      </c>
      <c r="D180" t="s">
        <v>44</v>
      </c>
      <c r="E180" t="s">
        <v>2747</v>
      </c>
      <c r="F180" t="s">
        <v>2748</v>
      </c>
      <c r="G180" t="s">
        <v>18</v>
      </c>
      <c r="H180" s="1">
        <v>42950</v>
      </c>
      <c r="I180" s="2">
        <v>43016.195833333331</v>
      </c>
      <c r="J180" t="s">
        <v>708</v>
      </c>
      <c r="K180" t="s">
        <v>571</v>
      </c>
      <c r="L180" t="s">
        <v>572</v>
      </c>
      <c r="M180" t="s">
        <v>57</v>
      </c>
      <c r="N180" t="s">
        <v>51</v>
      </c>
      <c r="O180" t="s">
        <v>57</v>
      </c>
      <c r="P180" t="s">
        <v>52</v>
      </c>
    </row>
    <row r="181" spans="1:16" x14ac:dyDescent="0.3">
      <c r="C181" t="s">
        <v>1642</v>
      </c>
      <c r="D181" t="s">
        <v>44</v>
      </c>
      <c r="E181" t="s">
        <v>2749</v>
      </c>
      <c r="F181" t="s">
        <v>2750</v>
      </c>
      <c r="G181" t="s">
        <v>18</v>
      </c>
      <c r="H181" s="1">
        <v>42950</v>
      </c>
      <c r="I181" s="2">
        <v>43005.503472222219</v>
      </c>
      <c r="J181" t="s">
        <v>708</v>
      </c>
      <c r="K181" t="s">
        <v>571</v>
      </c>
      <c r="L181" t="s">
        <v>572</v>
      </c>
      <c r="M181" t="s">
        <v>94</v>
      </c>
      <c r="N181" t="s">
        <v>51</v>
      </c>
      <c r="O181" t="s">
        <v>57</v>
      </c>
      <c r="P181" t="s">
        <v>52</v>
      </c>
    </row>
    <row r="182" spans="1:16" ht="14.4" customHeight="1" x14ac:dyDescent="0.3">
      <c r="C182" t="s">
        <v>76</v>
      </c>
      <c r="D182" t="s">
        <v>44</v>
      </c>
      <c r="E182" t="s">
        <v>943</v>
      </c>
      <c r="F182" t="s">
        <v>944</v>
      </c>
      <c r="G182" t="s">
        <v>18</v>
      </c>
      <c r="H182" s="1">
        <v>42951</v>
      </c>
      <c r="I182" s="2">
        <v>43005.503472222219</v>
      </c>
      <c r="J182" t="s">
        <v>802</v>
      </c>
      <c r="K182" t="s">
        <v>945</v>
      </c>
      <c r="L182" t="s">
        <v>946</v>
      </c>
      <c r="N182" t="s">
        <v>51</v>
      </c>
      <c r="O182" t="s">
        <v>283</v>
      </c>
      <c r="P182" t="s">
        <v>52</v>
      </c>
    </row>
    <row r="183" spans="1:16" ht="14.4" customHeight="1" x14ac:dyDescent="0.3">
      <c r="C183" t="s">
        <v>76</v>
      </c>
      <c r="D183" t="s">
        <v>44</v>
      </c>
      <c r="E183" t="s">
        <v>947</v>
      </c>
      <c r="F183" t="s">
        <v>948</v>
      </c>
      <c r="G183" t="s">
        <v>18</v>
      </c>
      <c r="H183" s="1">
        <v>42951</v>
      </c>
      <c r="I183" s="2">
        <v>43005.503472222219</v>
      </c>
      <c r="J183" t="s">
        <v>802</v>
      </c>
      <c r="K183" t="s">
        <v>949</v>
      </c>
      <c r="L183" t="s">
        <v>950</v>
      </c>
      <c r="N183" t="s">
        <v>51</v>
      </c>
      <c r="O183" t="s">
        <v>283</v>
      </c>
      <c r="P183" t="s">
        <v>52</v>
      </c>
    </row>
    <row r="184" spans="1:16" ht="14.4" customHeight="1" x14ac:dyDescent="0.3">
      <c r="C184" t="s">
        <v>76</v>
      </c>
      <c r="D184" t="s">
        <v>44</v>
      </c>
      <c r="E184" t="s">
        <v>951</v>
      </c>
      <c r="F184" t="s">
        <v>952</v>
      </c>
      <c r="G184" t="s">
        <v>18</v>
      </c>
      <c r="H184" s="1">
        <v>42951</v>
      </c>
      <c r="I184" s="2">
        <v>43005.503472222219</v>
      </c>
      <c r="J184" t="s">
        <v>802</v>
      </c>
      <c r="K184" t="s">
        <v>953</v>
      </c>
      <c r="L184" t="s">
        <v>954</v>
      </c>
      <c r="N184" t="s">
        <v>51</v>
      </c>
      <c r="O184" t="s">
        <v>283</v>
      </c>
      <c r="P184" t="s">
        <v>52</v>
      </c>
    </row>
    <row r="185" spans="1:16" ht="14.4" customHeight="1" x14ac:dyDescent="0.3">
      <c r="C185" t="s">
        <v>76</v>
      </c>
      <c r="D185" t="s">
        <v>44</v>
      </c>
      <c r="E185" t="s">
        <v>955</v>
      </c>
      <c r="F185" t="s">
        <v>113</v>
      </c>
      <c r="G185" t="s">
        <v>18</v>
      </c>
      <c r="H185" s="1">
        <v>42951</v>
      </c>
      <c r="I185" s="2">
        <v>43005.503472222219</v>
      </c>
      <c r="J185" t="s">
        <v>708</v>
      </c>
      <c r="K185" t="s">
        <v>440</v>
      </c>
      <c r="L185" t="s">
        <v>921</v>
      </c>
      <c r="M185" t="s">
        <v>62</v>
      </c>
      <c r="N185" t="s">
        <v>51</v>
      </c>
      <c r="O185" t="s">
        <v>62</v>
      </c>
      <c r="P185" t="s">
        <v>63</v>
      </c>
    </row>
    <row r="186" spans="1:16" ht="14.4" customHeight="1" x14ac:dyDescent="0.3">
      <c r="C186" t="s">
        <v>76</v>
      </c>
      <c r="D186" t="s">
        <v>44</v>
      </c>
      <c r="E186" t="s">
        <v>956</v>
      </c>
      <c r="F186" t="s">
        <v>957</v>
      </c>
      <c r="G186" t="s">
        <v>18</v>
      </c>
      <c r="H186" s="1">
        <v>42951</v>
      </c>
      <c r="I186" s="2">
        <v>43005.503472222219</v>
      </c>
      <c r="J186" t="s">
        <v>655</v>
      </c>
      <c r="K186" t="s">
        <v>571</v>
      </c>
      <c r="L186" t="s">
        <v>958</v>
      </c>
      <c r="N186" t="s">
        <v>51</v>
      </c>
      <c r="O186" t="s">
        <v>283</v>
      </c>
      <c r="P186" t="s">
        <v>52</v>
      </c>
    </row>
    <row r="187" spans="1:16" ht="14.4" hidden="1" customHeight="1" x14ac:dyDescent="0.3">
      <c r="C187" t="s">
        <v>1642</v>
      </c>
      <c r="D187" t="s">
        <v>429</v>
      </c>
      <c r="E187" t="s">
        <v>1787</v>
      </c>
      <c r="F187" t="s">
        <v>1788</v>
      </c>
      <c r="G187" t="s">
        <v>18</v>
      </c>
      <c r="H187" s="1">
        <v>42951</v>
      </c>
      <c r="I187" s="2">
        <v>43005.502083333333</v>
      </c>
      <c r="J187" t="s">
        <v>1770</v>
      </c>
      <c r="K187" t="s">
        <v>458</v>
      </c>
      <c r="L187" t="s">
        <v>459</v>
      </c>
    </row>
    <row r="188" spans="1:16" ht="14.4" customHeight="1" x14ac:dyDescent="0.3">
      <c r="C188" t="s">
        <v>76</v>
      </c>
      <c r="D188" t="s">
        <v>44</v>
      </c>
      <c r="E188" t="s">
        <v>959</v>
      </c>
      <c r="F188" t="s">
        <v>960</v>
      </c>
      <c r="G188" t="s">
        <v>18</v>
      </c>
      <c r="H188" s="1">
        <v>42952</v>
      </c>
      <c r="I188" s="2">
        <v>43005.503472222219</v>
      </c>
      <c r="J188" t="s">
        <v>723</v>
      </c>
      <c r="K188" t="s">
        <v>440</v>
      </c>
      <c r="L188" t="s">
        <v>441</v>
      </c>
      <c r="N188" t="s">
        <v>51</v>
      </c>
      <c r="O188" t="s">
        <v>283</v>
      </c>
      <c r="P188" t="s">
        <v>52</v>
      </c>
    </row>
    <row r="189" spans="1:16" ht="14.4" hidden="1" customHeight="1" x14ac:dyDescent="0.3">
      <c r="C189" t="s">
        <v>1642</v>
      </c>
      <c r="D189" t="s">
        <v>429</v>
      </c>
      <c r="E189" t="s">
        <v>1789</v>
      </c>
      <c r="F189" t="s">
        <v>1790</v>
      </c>
      <c r="G189" t="s">
        <v>18</v>
      </c>
      <c r="H189" s="1">
        <v>42954</v>
      </c>
      <c r="I189" s="2">
        <v>43005.503472222219</v>
      </c>
      <c r="J189" t="s">
        <v>1770</v>
      </c>
      <c r="K189" t="s">
        <v>683</v>
      </c>
      <c r="L189" t="s">
        <v>684</v>
      </c>
    </row>
    <row r="190" spans="1:16" x14ac:dyDescent="0.3">
      <c r="C190" t="s">
        <v>1642</v>
      </c>
      <c r="D190" t="s">
        <v>44</v>
      </c>
      <c r="E190" t="s">
        <v>2751</v>
      </c>
      <c r="F190" t="s">
        <v>2752</v>
      </c>
      <c r="G190" t="s">
        <v>18</v>
      </c>
      <c r="H190" s="1">
        <v>42954</v>
      </c>
      <c r="I190" s="2">
        <v>43014.181250000001</v>
      </c>
      <c r="J190" t="s">
        <v>708</v>
      </c>
      <c r="K190" t="s">
        <v>571</v>
      </c>
      <c r="L190" t="s">
        <v>572</v>
      </c>
      <c r="M190" t="s">
        <v>57</v>
      </c>
      <c r="N190" t="s">
        <v>51</v>
      </c>
      <c r="O190" t="s">
        <v>57</v>
      </c>
      <c r="P190" t="s">
        <v>52</v>
      </c>
    </row>
    <row r="191" spans="1:16" ht="28.8" x14ac:dyDescent="0.3">
      <c r="C191" t="s">
        <v>1642</v>
      </c>
      <c r="D191" t="s">
        <v>44</v>
      </c>
      <c r="E191" t="s">
        <v>2753</v>
      </c>
      <c r="F191" s="3" t="s">
        <v>2754</v>
      </c>
      <c r="G191" t="s">
        <v>18</v>
      </c>
      <c r="H191" s="1">
        <v>42954</v>
      </c>
      <c r="I191" s="2">
        <v>43005.503472222219</v>
      </c>
      <c r="J191" t="s">
        <v>708</v>
      </c>
      <c r="K191" t="s">
        <v>571</v>
      </c>
      <c r="L191" t="s">
        <v>572</v>
      </c>
      <c r="M191" t="s">
        <v>94</v>
      </c>
      <c r="N191" t="s">
        <v>51</v>
      </c>
      <c r="O191" t="s">
        <v>283</v>
      </c>
      <c r="P191" t="s">
        <v>52</v>
      </c>
    </row>
    <row r="192" spans="1:16" ht="14.4" customHeight="1" x14ac:dyDescent="0.3">
      <c r="A192">
        <v>8</v>
      </c>
      <c r="B192">
        <v>3</v>
      </c>
      <c r="C192" t="s">
        <v>14</v>
      </c>
      <c r="D192" t="s">
        <v>44</v>
      </c>
      <c r="E192" t="s">
        <v>45</v>
      </c>
      <c r="F192" t="s">
        <v>46</v>
      </c>
      <c r="G192" t="s">
        <v>27</v>
      </c>
      <c r="H192" s="1">
        <v>42954</v>
      </c>
      <c r="I192" s="2">
        <v>43005.503472222219</v>
      </c>
      <c r="J192" t="s">
        <v>47</v>
      </c>
      <c r="K192" t="s">
        <v>48</v>
      </c>
      <c r="L192" t="s">
        <v>49</v>
      </c>
      <c r="M192" t="s">
        <v>50</v>
      </c>
      <c r="N192" t="s">
        <v>51</v>
      </c>
      <c r="O192" t="s">
        <v>50</v>
      </c>
      <c r="P192" t="s">
        <v>52</v>
      </c>
    </row>
    <row r="193" spans="3:16" ht="14.4" customHeight="1" x14ac:dyDescent="0.3">
      <c r="C193" t="s">
        <v>14</v>
      </c>
      <c r="D193" t="s">
        <v>44</v>
      </c>
      <c r="E193" t="s">
        <v>53</v>
      </c>
      <c r="F193" t="s">
        <v>54</v>
      </c>
      <c r="G193" t="s">
        <v>41</v>
      </c>
      <c r="H193" s="1">
        <v>42955</v>
      </c>
      <c r="I193" s="2">
        <v>43005.503472222219</v>
      </c>
      <c r="J193" t="s">
        <v>47</v>
      </c>
      <c r="K193" t="s">
        <v>55</v>
      </c>
      <c r="L193" t="s">
        <v>56</v>
      </c>
      <c r="N193" t="s">
        <v>51</v>
      </c>
      <c r="O193" t="s">
        <v>57</v>
      </c>
      <c r="P193" t="s">
        <v>52</v>
      </c>
    </row>
    <row r="194" spans="3:16" ht="14.4" customHeight="1" x14ac:dyDescent="0.3">
      <c r="C194" t="s">
        <v>14</v>
      </c>
      <c r="D194" t="s">
        <v>44</v>
      </c>
      <c r="E194" t="s">
        <v>58</v>
      </c>
      <c r="F194" t="s">
        <v>59</v>
      </c>
      <c r="G194" t="s">
        <v>41</v>
      </c>
      <c r="H194" s="1">
        <v>42955</v>
      </c>
      <c r="I194" s="2">
        <v>43109.339583333334</v>
      </c>
      <c r="J194" t="s">
        <v>47</v>
      </c>
      <c r="K194" t="s">
        <v>48</v>
      </c>
      <c r="L194" t="s">
        <v>49</v>
      </c>
      <c r="M194" t="s">
        <v>50</v>
      </c>
      <c r="N194" t="s">
        <v>51</v>
      </c>
      <c r="O194" t="s">
        <v>50</v>
      </c>
      <c r="P194" t="s">
        <v>52</v>
      </c>
    </row>
    <row r="195" spans="3:16" ht="14.4" customHeight="1" x14ac:dyDescent="0.3">
      <c r="C195" t="s">
        <v>14</v>
      </c>
      <c r="D195" t="s">
        <v>44</v>
      </c>
      <c r="E195" t="s">
        <v>60</v>
      </c>
      <c r="F195" t="s">
        <v>61</v>
      </c>
      <c r="G195" t="s">
        <v>41</v>
      </c>
      <c r="H195" s="1">
        <v>42955</v>
      </c>
      <c r="I195" s="2">
        <v>43005.503472222219</v>
      </c>
      <c r="J195" t="s">
        <v>47</v>
      </c>
      <c r="K195" t="s">
        <v>48</v>
      </c>
      <c r="L195" t="s">
        <v>49</v>
      </c>
      <c r="M195" t="s">
        <v>62</v>
      </c>
      <c r="N195" t="s">
        <v>51</v>
      </c>
      <c r="O195" t="s">
        <v>62</v>
      </c>
      <c r="P195" t="s">
        <v>63</v>
      </c>
    </row>
    <row r="196" spans="3:16" ht="14.4" customHeight="1" x14ac:dyDescent="0.3">
      <c r="C196" t="s">
        <v>76</v>
      </c>
      <c r="D196" t="s">
        <v>44</v>
      </c>
      <c r="E196" t="s">
        <v>961</v>
      </c>
      <c r="F196" t="s">
        <v>962</v>
      </c>
      <c r="G196" t="s">
        <v>18</v>
      </c>
      <c r="H196" s="1">
        <v>42955</v>
      </c>
      <c r="I196" s="2">
        <v>43099.15</v>
      </c>
      <c r="J196" t="s">
        <v>859</v>
      </c>
      <c r="K196" t="s">
        <v>523</v>
      </c>
      <c r="L196" t="s">
        <v>524</v>
      </c>
      <c r="M196" t="s">
        <v>57</v>
      </c>
      <c r="N196" t="s">
        <v>51</v>
      </c>
      <c r="O196" t="s">
        <v>57</v>
      </c>
      <c r="P196" t="s">
        <v>52</v>
      </c>
    </row>
    <row r="197" spans="3:16" ht="14.4" customHeight="1" x14ac:dyDescent="0.3">
      <c r="C197" t="s">
        <v>76</v>
      </c>
      <c r="D197" t="s">
        <v>44</v>
      </c>
      <c r="E197" t="s">
        <v>963</v>
      </c>
      <c r="F197" t="s">
        <v>964</v>
      </c>
      <c r="G197" t="s">
        <v>18</v>
      </c>
      <c r="H197" s="1">
        <v>42955</v>
      </c>
      <c r="I197" s="2">
        <v>43005.503472222219</v>
      </c>
      <c r="J197" t="s">
        <v>859</v>
      </c>
      <c r="K197" t="s">
        <v>965</v>
      </c>
      <c r="L197" t="s">
        <v>966</v>
      </c>
      <c r="M197" t="s">
        <v>62</v>
      </c>
      <c r="N197" t="s">
        <v>51</v>
      </c>
      <c r="O197" t="s">
        <v>57</v>
      </c>
      <c r="P197" t="s">
        <v>52</v>
      </c>
    </row>
    <row r="198" spans="3:16" ht="14.4" hidden="1" customHeight="1" x14ac:dyDescent="0.3">
      <c r="C198" t="s">
        <v>1642</v>
      </c>
      <c r="D198" t="s">
        <v>15</v>
      </c>
      <c r="E198" t="s">
        <v>1647</v>
      </c>
      <c r="F198" t="s">
        <v>1648</v>
      </c>
      <c r="G198" t="s">
        <v>179</v>
      </c>
      <c r="H198" s="1">
        <v>42955</v>
      </c>
      <c r="I198" s="2">
        <v>43124.673611111109</v>
      </c>
      <c r="J198" t="s">
        <v>28</v>
      </c>
      <c r="K198" t="s">
        <v>1649</v>
      </c>
      <c r="L198" t="s">
        <v>1650</v>
      </c>
      <c r="M198" t="s">
        <v>111</v>
      </c>
      <c r="N198" t="s">
        <v>51</v>
      </c>
      <c r="O198" t="s">
        <v>111</v>
      </c>
      <c r="P198" t="s">
        <v>70</v>
      </c>
    </row>
    <row r="199" spans="3:16" ht="14.4" hidden="1" customHeight="1" x14ac:dyDescent="0.3">
      <c r="C199" t="s">
        <v>1642</v>
      </c>
      <c r="D199" t="s">
        <v>15</v>
      </c>
      <c r="E199" t="s">
        <v>1651</v>
      </c>
      <c r="F199" t="s">
        <v>1652</v>
      </c>
      <c r="G199" t="s">
        <v>18</v>
      </c>
      <c r="H199" s="1">
        <v>42955</v>
      </c>
      <c r="I199" s="2">
        <v>43108.434027777781</v>
      </c>
      <c r="J199" t="s">
        <v>28</v>
      </c>
      <c r="K199" t="s">
        <v>189</v>
      </c>
      <c r="L199" t="s">
        <v>696</v>
      </c>
      <c r="M199" t="s">
        <v>111</v>
      </c>
      <c r="N199" t="s">
        <v>51</v>
      </c>
      <c r="O199" t="s">
        <v>111</v>
      </c>
      <c r="P199" t="s">
        <v>70</v>
      </c>
    </row>
    <row r="200" spans="3:16" ht="14.4" hidden="1" customHeight="1" x14ac:dyDescent="0.3">
      <c r="C200" t="s">
        <v>1642</v>
      </c>
      <c r="D200" t="s">
        <v>15</v>
      </c>
      <c r="E200" t="s">
        <v>1653</v>
      </c>
      <c r="F200" t="s">
        <v>1654</v>
      </c>
      <c r="G200" t="s">
        <v>18</v>
      </c>
      <c r="H200" s="1">
        <v>42955</v>
      </c>
      <c r="I200" s="2">
        <v>43051.114583333336</v>
      </c>
      <c r="J200" t="s">
        <v>28</v>
      </c>
      <c r="K200" t="s">
        <v>1655</v>
      </c>
      <c r="L200" t="s">
        <v>1656</v>
      </c>
      <c r="M200" t="s">
        <v>23</v>
      </c>
    </row>
    <row r="201" spans="3:16" ht="14.4" customHeight="1" x14ac:dyDescent="0.3">
      <c r="C201" t="s">
        <v>1642</v>
      </c>
      <c r="D201" t="s">
        <v>44</v>
      </c>
      <c r="E201" t="s">
        <v>2755</v>
      </c>
      <c r="F201" t="s">
        <v>2756</v>
      </c>
      <c r="G201" t="s">
        <v>18</v>
      </c>
      <c r="H201" s="1">
        <v>42955</v>
      </c>
      <c r="I201" s="2">
        <v>43005.503472222219</v>
      </c>
      <c r="J201" t="s">
        <v>664</v>
      </c>
      <c r="K201" t="s">
        <v>1655</v>
      </c>
      <c r="L201" t="s">
        <v>1656</v>
      </c>
      <c r="M201" t="s">
        <v>23</v>
      </c>
    </row>
    <row r="202" spans="3:16" ht="14.4" customHeight="1" x14ac:dyDescent="0.3">
      <c r="C202" t="s">
        <v>1642</v>
      </c>
      <c r="D202" t="s">
        <v>44</v>
      </c>
      <c r="E202" t="s">
        <v>2757</v>
      </c>
      <c r="F202" t="s">
        <v>2758</v>
      </c>
      <c r="G202" t="s">
        <v>18</v>
      </c>
      <c r="H202" s="1">
        <v>42955</v>
      </c>
      <c r="I202" s="2">
        <v>43005.503472222219</v>
      </c>
      <c r="J202" t="s">
        <v>664</v>
      </c>
      <c r="K202" t="s">
        <v>1655</v>
      </c>
      <c r="L202" t="s">
        <v>1656</v>
      </c>
      <c r="M202" t="s">
        <v>23</v>
      </c>
    </row>
    <row r="203" spans="3:16" x14ac:dyDescent="0.3">
      <c r="C203" t="s">
        <v>1642</v>
      </c>
      <c r="D203" t="s">
        <v>44</v>
      </c>
      <c r="E203" t="s">
        <v>2759</v>
      </c>
      <c r="F203" t="s">
        <v>2760</v>
      </c>
      <c r="G203" t="s">
        <v>18</v>
      </c>
      <c r="H203" s="1">
        <v>42955</v>
      </c>
      <c r="I203" s="2">
        <v>43016.195833333331</v>
      </c>
      <c r="J203" t="s">
        <v>708</v>
      </c>
      <c r="K203" t="s">
        <v>571</v>
      </c>
      <c r="L203" t="s">
        <v>572</v>
      </c>
      <c r="M203" t="s">
        <v>57</v>
      </c>
      <c r="N203" t="s">
        <v>51</v>
      </c>
      <c r="O203" t="s">
        <v>57</v>
      </c>
      <c r="P203" t="s">
        <v>52</v>
      </c>
    </row>
    <row r="204" spans="3:16" ht="14.4" hidden="1" customHeight="1" x14ac:dyDescent="0.3">
      <c r="C204" t="s">
        <v>14</v>
      </c>
      <c r="D204" t="s">
        <v>15</v>
      </c>
      <c r="E204" t="s">
        <v>16</v>
      </c>
      <c r="F204" t="s">
        <v>17</v>
      </c>
      <c r="G204" t="s">
        <v>18</v>
      </c>
      <c r="H204" s="1">
        <v>42956</v>
      </c>
      <c r="I204" s="2">
        <v>43020.625</v>
      </c>
      <c r="J204" t="s">
        <v>19</v>
      </c>
      <c r="K204" t="s">
        <v>20</v>
      </c>
      <c r="L204" t="s">
        <v>21</v>
      </c>
      <c r="N204" t="s">
        <v>22</v>
      </c>
      <c r="O204" t="s">
        <v>23</v>
      </c>
      <c r="P204" t="s">
        <v>24</v>
      </c>
    </row>
    <row r="205" spans="3:16" ht="14.4" customHeight="1" x14ac:dyDescent="0.3">
      <c r="C205" t="s">
        <v>14</v>
      </c>
      <c r="D205" t="s">
        <v>44</v>
      </c>
      <c r="E205" t="s">
        <v>64</v>
      </c>
      <c r="F205" t="s">
        <v>65</v>
      </c>
      <c r="G205" t="s">
        <v>41</v>
      </c>
      <c r="H205" s="1">
        <v>42956</v>
      </c>
      <c r="I205" s="2">
        <v>43109.34097222222</v>
      </c>
      <c r="J205" t="s">
        <v>47</v>
      </c>
      <c r="K205" t="s">
        <v>48</v>
      </c>
      <c r="L205" t="s">
        <v>49</v>
      </c>
      <c r="M205" t="s">
        <v>66</v>
      </c>
      <c r="N205" t="s">
        <v>51</v>
      </c>
      <c r="O205" t="s">
        <v>66</v>
      </c>
      <c r="P205" t="s">
        <v>52</v>
      </c>
    </row>
    <row r="206" spans="3:16" ht="14.4" customHeight="1" x14ac:dyDescent="0.3">
      <c r="C206" t="s">
        <v>14</v>
      </c>
      <c r="D206" t="s">
        <v>44</v>
      </c>
      <c r="E206" t="s">
        <v>67</v>
      </c>
      <c r="F206" t="s">
        <v>68</v>
      </c>
      <c r="G206" t="s">
        <v>41</v>
      </c>
      <c r="H206" s="1">
        <v>42956</v>
      </c>
      <c r="I206" s="2">
        <v>43005.503472222219</v>
      </c>
      <c r="J206" t="s">
        <v>47</v>
      </c>
      <c r="K206" t="s">
        <v>48</v>
      </c>
      <c r="L206" t="s">
        <v>49</v>
      </c>
      <c r="N206" t="s">
        <v>51</v>
      </c>
      <c r="O206" t="s">
        <v>69</v>
      </c>
      <c r="P206" t="s">
        <v>70</v>
      </c>
    </row>
    <row r="207" spans="3:16" ht="14.4" customHeight="1" x14ac:dyDescent="0.3">
      <c r="C207" t="s">
        <v>14</v>
      </c>
      <c r="D207" t="s">
        <v>44</v>
      </c>
      <c r="E207" t="s">
        <v>71</v>
      </c>
      <c r="F207" t="s">
        <v>72</v>
      </c>
      <c r="G207" t="s">
        <v>41</v>
      </c>
      <c r="H207" s="1">
        <v>42956</v>
      </c>
      <c r="I207" s="2">
        <v>43110.359722222223</v>
      </c>
      <c r="J207" t="s">
        <v>47</v>
      </c>
      <c r="K207" t="s">
        <v>48</v>
      </c>
      <c r="L207" t="s">
        <v>49</v>
      </c>
      <c r="M207" t="s">
        <v>73</v>
      </c>
      <c r="N207" t="s">
        <v>51</v>
      </c>
      <c r="O207" t="s">
        <v>50</v>
      </c>
      <c r="P207" t="s">
        <v>52</v>
      </c>
    </row>
    <row r="208" spans="3:16" ht="14.4" hidden="1" customHeight="1" x14ac:dyDescent="0.3">
      <c r="C208" t="s">
        <v>76</v>
      </c>
      <c r="D208" t="s">
        <v>429</v>
      </c>
      <c r="E208" t="s">
        <v>494</v>
      </c>
      <c r="F208" t="s">
        <v>495</v>
      </c>
      <c r="G208" t="s">
        <v>179</v>
      </c>
      <c r="H208" s="1">
        <v>42956</v>
      </c>
      <c r="I208" s="2">
        <v>43005.502083333333</v>
      </c>
      <c r="J208" t="s">
        <v>496</v>
      </c>
      <c r="K208" t="s">
        <v>497</v>
      </c>
      <c r="L208" t="s">
        <v>498</v>
      </c>
      <c r="N208" t="s">
        <v>95</v>
      </c>
      <c r="O208" t="s">
        <v>141</v>
      </c>
      <c r="P208" t="s">
        <v>96</v>
      </c>
    </row>
    <row r="209" spans="1:16" ht="14.4" customHeight="1" x14ac:dyDescent="0.3">
      <c r="C209" t="s">
        <v>76</v>
      </c>
      <c r="D209" t="s">
        <v>44</v>
      </c>
      <c r="E209" t="s">
        <v>967</v>
      </c>
      <c r="F209" t="s">
        <v>968</v>
      </c>
      <c r="G209" t="s">
        <v>18</v>
      </c>
      <c r="H209" s="1">
        <v>42956</v>
      </c>
      <c r="I209" s="2">
        <v>43005.503472222219</v>
      </c>
      <c r="J209" t="s">
        <v>47</v>
      </c>
      <c r="K209" t="s">
        <v>897</v>
      </c>
      <c r="L209" t="s">
        <v>898</v>
      </c>
      <c r="M209" t="s">
        <v>62</v>
      </c>
      <c r="N209" t="s">
        <v>51</v>
      </c>
      <c r="O209" t="s">
        <v>62</v>
      </c>
      <c r="P209" t="s">
        <v>63</v>
      </c>
    </row>
    <row r="210" spans="1:16" ht="14.4" customHeight="1" x14ac:dyDescent="0.3">
      <c r="C210" t="s">
        <v>76</v>
      </c>
      <c r="D210" t="s">
        <v>44</v>
      </c>
      <c r="E210" t="s">
        <v>969</v>
      </c>
      <c r="F210" t="s">
        <v>113</v>
      </c>
      <c r="G210" t="s">
        <v>18</v>
      </c>
      <c r="H210" s="1">
        <v>42956</v>
      </c>
      <c r="I210" s="2">
        <v>43005.503472222219</v>
      </c>
      <c r="J210" t="s">
        <v>47</v>
      </c>
      <c r="K210" t="s">
        <v>376</v>
      </c>
      <c r="L210" t="s">
        <v>377</v>
      </c>
      <c r="M210" t="s">
        <v>62</v>
      </c>
      <c r="N210" t="s">
        <v>51</v>
      </c>
      <c r="O210" t="s">
        <v>62</v>
      </c>
      <c r="P210" t="s">
        <v>63</v>
      </c>
    </row>
    <row r="211" spans="1:16" ht="14.4" customHeight="1" x14ac:dyDescent="0.3">
      <c r="C211" t="s">
        <v>76</v>
      </c>
      <c r="D211" t="s">
        <v>44</v>
      </c>
      <c r="E211" t="s">
        <v>970</v>
      </c>
      <c r="F211" t="s">
        <v>971</v>
      </c>
      <c r="G211" t="s">
        <v>18</v>
      </c>
      <c r="H211" s="1">
        <v>42956</v>
      </c>
      <c r="I211" s="2">
        <v>43005.503472222219</v>
      </c>
      <c r="J211" t="s">
        <v>655</v>
      </c>
      <c r="K211" t="s">
        <v>216</v>
      </c>
      <c r="L211" t="s">
        <v>217</v>
      </c>
      <c r="N211" t="s">
        <v>51</v>
      </c>
      <c r="O211" t="s">
        <v>283</v>
      </c>
      <c r="P211" t="s">
        <v>52</v>
      </c>
    </row>
    <row r="212" spans="1:16" ht="14.4" customHeight="1" x14ac:dyDescent="0.3">
      <c r="C212" t="s">
        <v>76</v>
      </c>
      <c r="D212" t="s">
        <v>44</v>
      </c>
      <c r="E212" t="s">
        <v>972</v>
      </c>
      <c r="F212" t="s">
        <v>973</v>
      </c>
      <c r="G212" t="s">
        <v>18</v>
      </c>
      <c r="H212" s="1">
        <v>42956</v>
      </c>
      <c r="I212" s="2">
        <v>43005.503472222219</v>
      </c>
      <c r="J212" t="s">
        <v>655</v>
      </c>
      <c r="K212" t="s">
        <v>216</v>
      </c>
      <c r="L212" t="s">
        <v>217</v>
      </c>
      <c r="N212" t="s">
        <v>51</v>
      </c>
      <c r="O212" t="s">
        <v>283</v>
      </c>
      <c r="P212" t="s">
        <v>52</v>
      </c>
    </row>
    <row r="213" spans="1:16" ht="14.4" customHeight="1" x14ac:dyDescent="0.3">
      <c r="C213" t="s">
        <v>76</v>
      </c>
      <c r="D213" t="s">
        <v>44</v>
      </c>
      <c r="E213" t="s">
        <v>974</v>
      </c>
      <c r="F213" t="s">
        <v>975</v>
      </c>
      <c r="G213" t="s">
        <v>18</v>
      </c>
      <c r="H213" s="1">
        <v>42956</v>
      </c>
      <c r="I213" s="2">
        <v>43005.503472222219</v>
      </c>
      <c r="J213" t="s">
        <v>655</v>
      </c>
      <c r="K213" t="s">
        <v>216</v>
      </c>
      <c r="L213" t="s">
        <v>217</v>
      </c>
      <c r="N213" t="s">
        <v>51</v>
      </c>
      <c r="O213" t="s">
        <v>218</v>
      </c>
      <c r="P213" t="s">
        <v>52</v>
      </c>
    </row>
    <row r="214" spans="1:16" ht="14.4" customHeight="1" x14ac:dyDescent="0.3">
      <c r="C214" t="s">
        <v>76</v>
      </c>
      <c r="D214" t="s">
        <v>44</v>
      </c>
      <c r="E214" t="s">
        <v>976</v>
      </c>
      <c r="F214" t="s">
        <v>977</v>
      </c>
      <c r="G214" t="s">
        <v>18</v>
      </c>
      <c r="H214" s="1">
        <v>42956</v>
      </c>
      <c r="I214" s="2">
        <v>43005.503472222219</v>
      </c>
      <c r="J214" t="s">
        <v>655</v>
      </c>
      <c r="K214" t="s">
        <v>216</v>
      </c>
      <c r="L214" t="s">
        <v>217</v>
      </c>
      <c r="N214" t="s">
        <v>51</v>
      </c>
      <c r="O214" t="s">
        <v>218</v>
      </c>
      <c r="P214" t="s">
        <v>52</v>
      </c>
    </row>
    <row r="215" spans="1:16" ht="14.4" customHeight="1" x14ac:dyDescent="0.3">
      <c r="C215" t="s">
        <v>76</v>
      </c>
      <c r="D215" t="s">
        <v>44</v>
      </c>
      <c r="E215" t="s">
        <v>978</v>
      </c>
      <c r="F215" t="s">
        <v>979</v>
      </c>
      <c r="G215" t="s">
        <v>18</v>
      </c>
      <c r="H215" s="1">
        <v>42956</v>
      </c>
      <c r="I215" s="2">
        <v>43005.503472222219</v>
      </c>
      <c r="J215" t="s">
        <v>655</v>
      </c>
      <c r="K215" t="s">
        <v>216</v>
      </c>
      <c r="L215" t="s">
        <v>217</v>
      </c>
      <c r="N215" t="s">
        <v>51</v>
      </c>
      <c r="O215" t="s">
        <v>218</v>
      </c>
      <c r="P215" t="s">
        <v>52</v>
      </c>
    </row>
    <row r="216" spans="1:16" ht="14.4" customHeight="1" x14ac:dyDescent="0.3">
      <c r="C216" t="s">
        <v>76</v>
      </c>
      <c r="D216" t="s">
        <v>44</v>
      </c>
      <c r="E216" t="s">
        <v>980</v>
      </c>
      <c r="F216" t="s">
        <v>981</v>
      </c>
      <c r="G216" t="s">
        <v>18</v>
      </c>
      <c r="H216" s="1">
        <v>42956</v>
      </c>
      <c r="I216" s="2">
        <v>43005.503472222219</v>
      </c>
      <c r="J216" t="s">
        <v>725</v>
      </c>
      <c r="K216" t="s">
        <v>982</v>
      </c>
      <c r="L216" t="s">
        <v>983</v>
      </c>
      <c r="N216" t="s">
        <v>51</v>
      </c>
      <c r="O216" t="s">
        <v>73</v>
      </c>
      <c r="P216" t="s">
        <v>52</v>
      </c>
    </row>
    <row r="217" spans="1:16" ht="14.4" hidden="1" customHeight="1" x14ac:dyDescent="0.3">
      <c r="C217" t="s">
        <v>1642</v>
      </c>
      <c r="D217" t="s">
        <v>429</v>
      </c>
      <c r="E217" t="s">
        <v>1793</v>
      </c>
      <c r="F217" t="s">
        <v>1794</v>
      </c>
      <c r="G217" t="s">
        <v>18</v>
      </c>
      <c r="H217" s="1">
        <v>42956</v>
      </c>
      <c r="I217" s="2">
        <v>43005.502083333333</v>
      </c>
      <c r="J217" t="s">
        <v>455</v>
      </c>
      <c r="K217" t="s">
        <v>458</v>
      </c>
      <c r="L217" t="s">
        <v>459</v>
      </c>
    </row>
    <row r="218" spans="1:16" ht="14.4" hidden="1" customHeight="1" x14ac:dyDescent="0.3">
      <c r="C218" t="s">
        <v>1642</v>
      </c>
      <c r="D218" t="s">
        <v>429</v>
      </c>
      <c r="E218" t="s">
        <v>1795</v>
      </c>
      <c r="F218" t="s">
        <v>1796</v>
      </c>
      <c r="G218" t="s">
        <v>18</v>
      </c>
      <c r="H218" s="1">
        <v>42956</v>
      </c>
      <c r="I218" s="2">
        <v>43005.502083333333</v>
      </c>
      <c r="J218" t="s">
        <v>455</v>
      </c>
      <c r="K218" t="s">
        <v>268</v>
      </c>
      <c r="L218" t="s">
        <v>269</v>
      </c>
    </row>
    <row r="219" spans="1:16" ht="14.4" hidden="1" customHeight="1" x14ac:dyDescent="0.3">
      <c r="C219" t="s">
        <v>1642</v>
      </c>
      <c r="D219" t="s">
        <v>429</v>
      </c>
      <c r="E219" t="s">
        <v>1797</v>
      </c>
      <c r="F219" t="s">
        <v>1798</v>
      </c>
      <c r="G219" t="s">
        <v>109</v>
      </c>
      <c r="H219" s="1">
        <v>42956</v>
      </c>
      <c r="I219" s="2">
        <v>43005.502083333333</v>
      </c>
      <c r="J219" t="s">
        <v>1799</v>
      </c>
      <c r="K219" t="s">
        <v>901</v>
      </c>
      <c r="L219" t="s">
        <v>1800</v>
      </c>
    </row>
    <row r="220" spans="1:16" ht="14.4" customHeight="1" x14ac:dyDescent="0.3">
      <c r="C220" t="s">
        <v>76</v>
      </c>
      <c r="D220" t="s">
        <v>44</v>
      </c>
      <c r="E220" t="s">
        <v>984</v>
      </c>
      <c r="F220" t="s">
        <v>985</v>
      </c>
      <c r="G220" t="s">
        <v>18</v>
      </c>
      <c r="H220" s="1">
        <v>42957</v>
      </c>
      <c r="I220" s="2">
        <v>43019.177083333336</v>
      </c>
      <c r="J220" t="s">
        <v>47</v>
      </c>
      <c r="K220" t="s">
        <v>440</v>
      </c>
      <c r="L220" t="s">
        <v>571</v>
      </c>
      <c r="M220" t="s">
        <v>62</v>
      </c>
      <c r="N220" t="s">
        <v>51</v>
      </c>
      <c r="O220" t="s">
        <v>283</v>
      </c>
      <c r="P220" t="s">
        <v>52</v>
      </c>
    </row>
    <row r="221" spans="1:16" ht="14.4" customHeight="1" x14ac:dyDescent="0.3">
      <c r="C221" t="s">
        <v>76</v>
      </c>
      <c r="D221" t="s">
        <v>44</v>
      </c>
      <c r="E221" t="s">
        <v>986</v>
      </c>
      <c r="F221" t="s">
        <v>113</v>
      </c>
      <c r="G221" t="s">
        <v>18</v>
      </c>
      <c r="H221" s="1">
        <v>42957</v>
      </c>
      <c r="I221" s="2">
        <v>43005.503472222219</v>
      </c>
      <c r="J221" t="s">
        <v>859</v>
      </c>
      <c r="K221" t="s">
        <v>782</v>
      </c>
      <c r="L221" t="s">
        <v>783</v>
      </c>
      <c r="M221" t="s">
        <v>62</v>
      </c>
      <c r="N221" t="s">
        <v>51</v>
      </c>
      <c r="O221" t="s">
        <v>62</v>
      </c>
      <c r="P221" t="s">
        <v>63</v>
      </c>
    </row>
    <row r="222" spans="1:16" ht="14.4" customHeight="1" x14ac:dyDescent="0.3">
      <c r="C222" t="s">
        <v>76</v>
      </c>
      <c r="D222" t="s">
        <v>44</v>
      </c>
      <c r="E222" t="s">
        <v>987</v>
      </c>
      <c r="F222" t="s">
        <v>988</v>
      </c>
      <c r="G222" t="s">
        <v>18</v>
      </c>
      <c r="H222" s="1">
        <v>42957</v>
      </c>
      <c r="I222" s="2">
        <v>43005.503472222219</v>
      </c>
      <c r="J222" t="s">
        <v>859</v>
      </c>
      <c r="K222" t="s">
        <v>782</v>
      </c>
      <c r="L222" t="s">
        <v>783</v>
      </c>
      <c r="M222" t="s">
        <v>62</v>
      </c>
      <c r="N222" t="s">
        <v>51</v>
      </c>
      <c r="O222" t="s">
        <v>62</v>
      </c>
      <c r="P222" t="s">
        <v>63</v>
      </c>
    </row>
    <row r="223" spans="1:16" ht="14.4" customHeight="1" x14ac:dyDescent="0.3">
      <c r="C223" t="s">
        <v>76</v>
      </c>
      <c r="D223" t="s">
        <v>44</v>
      </c>
      <c r="E223" t="s">
        <v>989</v>
      </c>
      <c r="F223" t="s">
        <v>990</v>
      </c>
      <c r="G223" t="s">
        <v>18</v>
      </c>
      <c r="H223" s="1">
        <v>42957</v>
      </c>
      <c r="I223" s="2">
        <v>43005.503472222219</v>
      </c>
      <c r="J223" t="s">
        <v>47</v>
      </c>
      <c r="K223" t="s">
        <v>855</v>
      </c>
      <c r="L223" t="s">
        <v>856</v>
      </c>
      <c r="N223" t="s">
        <v>51</v>
      </c>
      <c r="O223" t="s">
        <v>50</v>
      </c>
      <c r="P223" t="s">
        <v>52</v>
      </c>
    </row>
    <row r="224" spans="1:16" ht="14.4" customHeight="1" x14ac:dyDescent="0.3">
      <c r="A224">
        <v>80</v>
      </c>
      <c r="B224">
        <v>5</v>
      </c>
      <c r="C224" t="s">
        <v>1642</v>
      </c>
      <c r="D224" t="s">
        <v>44</v>
      </c>
      <c r="E224" t="s">
        <v>2761</v>
      </c>
      <c r="F224" t="s">
        <v>2762</v>
      </c>
      <c r="G224" t="s">
        <v>179</v>
      </c>
      <c r="H224" s="1">
        <v>42957</v>
      </c>
      <c r="I224" s="2">
        <v>43123.631944444445</v>
      </c>
      <c r="J224" t="s">
        <v>678</v>
      </c>
      <c r="K224" t="s">
        <v>48</v>
      </c>
      <c r="L224" t="s">
        <v>2763</v>
      </c>
      <c r="M224" t="s">
        <v>137</v>
      </c>
      <c r="N224" t="s">
        <v>51</v>
      </c>
      <c r="O224" t="s">
        <v>137</v>
      </c>
      <c r="P224" t="s">
        <v>52</v>
      </c>
    </row>
    <row r="225" spans="1:16" ht="14.4" hidden="1" customHeight="1" x14ac:dyDescent="0.3">
      <c r="C225" t="s">
        <v>1642</v>
      </c>
      <c r="D225" t="s">
        <v>429</v>
      </c>
      <c r="E225" t="s">
        <v>1801</v>
      </c>
      <c r="F225" t="s">
        <v>1802</v>
      </c>
      <c r="G225" t="s">
        <v>18</v>
      </c>
      <c r="H225" s="1">
        <v>42957</v>
      </c>
      <c r="I225" s="2">
        <v>43005.502083333333</v>
      </c>
      <c r="J225" t="s">
        <v>455</v>
      </c>
      <c r="K225" t="s">
        <v>440</v>
      </c>
      <c r="L225" t="s">
        <v>1803</v>
      </c>
    </row>
    <row r="226" spans="1:16" ht="14.4" customHeight="1" x14ac:dyDescent="0.3">
      <c r="C226" t="s">
        <v>76</v>
      </c>
      <c r="D226" t="s">
        <v>44</v>
      </c>
      <c r="E226" t="s">
        <v>991</v>
      </c>
      <c r="F226" t="s">
        <v>992</v>
      </c>
      <c r="G226" t="s">
        <v>18</v>
      </c>
      <c r="H226" s="1">
        <v>42958</v>
      </c>
      <c r="I226" s="2">
        <v>43005.503472222219</v>
      </c>
      <c r="J226" t="s">
        <v>802</v>
      </c>
      <c r="K226" t="s">
        <v>889</v>
      </c>
      <c r="L226" t="s">
        <v>890</v>
      </c>
      <c r="N226" t="s">
        <v>51</v>
      </c>
      <c r="O226" t="s">
        <v>73</v>
      </c>
      <c r="P226" t="s">
        <v>52</v>
      </c>
    </row>
    <row r="227" spans="1:16" ht="14.4" hidden="1" customHeight="1" x14ac:dyDescent="0.3">
      <c r="C227" t="s">
        <v>76</v>
      </c>
      <c r="D227" t="s">
        <v>15</v>
      </c>
      <c r="E227" t="s">
        <v>182</v>
      </c>
      <c r="F227" t="s">
        <v>183</v>
      </c>
      <c r="G227" t="s">
        <v>18</v>
      </c>
      <c r="H227" s="1">
        <v>42961</v>
      </c>
      <c r="I227" s="2">
        <v>43005.50277777778</v>
      </c>
      <c r="J227" t="s">
        <v>19</v>
      </c>
      <c r="K227" t="s">
        <v>184</v>
      </c>
      <c r="L227" t="s">
        <v>185</v>
      </c>
      <c r="M227" t="s">
        <v>73</v>
      </c>
      <c r="N227" t="s">
        <v>51</v>
      </c>
      <c r="O227" t="s">
        <v>73</v>
      </c>
      <c r="P227" t="s">
        <v>186</v>
      </c>
    </row>
    <row r="228" spans="1:16" ht="14.4" customHeight="1" x14ac:dyDescent="0.3">
      <c r="C228" t="s">
        <v>76</v>
      </c>
      <c r="D228" t="s">
        <v>44</v>
      </c>
      <c r="E228" t="s">
        <v>993</v>
      </c>
      <c r="F228" t="s">
        <v>994</v>
      </c>
      <c r="G228" t="s">
        <v>18</v>
      </c>
      <c r="H228" s="1">
        <v>42961</v>
      </c>
      <c r="I228" s="2">
        <v>43005.503472222219</v>
      </c>
      <c r="J228" t="s">
        <v>725</v>
      </c>
      <c r="K228" t="s">
        <v>995</v>
      </c>
      <c r="L228" t="s">
        <v>996</v>
      </c>
      <c r="N228" t="s">
        <v>51</v>
      </c>
      <c r="O228" t="s">
        <v>452</v>
      </c>
      <c r="P228" t="s">
        <v>671</v>
      </c>
    </row>
    <row r="229" spans="1:16" ht="14.4" customHeight="1" x14ac:dyDescent="0.3">
      <c r="C229" t="s">
        <v>76</v>
      </c>
      <c r="D229" t="s">
        <v>44</v>
      </c>
      <c r="E229" t="s">
        <v>997</v>
      </c>
      <c r="F229" t="s">
        <v>998</v>
      </c>
      <c r="G229" t="s">
        <v>18</v>
      </c>
      <c r="H229" s="1">
        <v>42961</v>
      </c>
      <c r="I229" s="2">
        <v>43005.503472222219</v>
      </c>
      <c r="J229" t="s">
        <v>47</v>
      </c>
      <c r="K229" t="s">
        <v>399</v>
      </c>
      <c r="L229" t="s">
        <v>999</v>
      </c>
      <c r="M229" t="s">
        <v>62</v>
      </c>
      <c r="N229" t="s">
        <v>51</v>
      </c>
      <c r="O229" t="s">
        <v>62</v>
      </c>
      <c r="P229" t="s">
        <v>63</v>
      </c>
    </row>
    <row r="230" spans="1:16" ht="14.4" customHeight="1" x14ac:dyDescent="0.3">
      <c r="C230" t="s">
        <v>76</v>
      </c>
      <c r="D230" t="s">
        <v>44</v>
      </c>
      <c r="E230" t="s">
        <v>1000</v>
      </c>
      <c r="F230" t="s">
        <v>1001</v>
      </c>
      <c r="G230" t="s">
        <v>18</v>
      </c>
      <c r="H230" s="1">
        <v>42961</v>
      </c>
      <c r="I230" s="2">
        <v>43005.503472222219</v>
      </c>
      <c r="J230" t="s">
        <v>47</v>
      </c>
      <c r="K230" t="s">
        <v>399</v>
      </c>
      <c r="L230" t="s">
        <v>999</v>
      </c>
      <c r="M230" t="s">
        <v>62</v>
      </c>
      <c r="N230" t="s">
        <v>51</v>
      </c>
      <c r="O230" t="s">
        <v>62</v>
      </c>
      <c r="P230" t="s">
        <v>63</v>
      </c>
    </row>
    <row r="231" spans="1:16" ht="14.4" customHeight="1" x14ac:dyDescent="0.3">
      <c r="C231" t="s">
        <v>76</v>
      </c>
      <c r="D231" t="s">
        <v>44</v>
      </c>
      <c r="E231" t="s">
        <v>1002</v>
      </c>
      <c r="F231" t="s">
        <v>1003</v>
      </c>
      <c r="G231" t="s">
        <v>18</v>
      </c>
      <c r="H231" s="1">
        <v>42961</v>
      </c>
      <c r="I231" s="2">
        <v>43005.503472222219</v>
      </c>
      <c r="J231" t="s">
        <v>802</v>
      </c>
      <c r="K231" t="s">
        <v>1004</v>
      </c>
      <c r="L231" t="s">
        <v>1005</v>
      </c>
      <c r="N231" t="s">
        <v>51</v>
      </c>
      <c r="O231" t="s">
        <v>283</v>
      </c>
      <c r="P231" t="s">
        <v>52</v>
      </c>
    </row>
    <row r="232" spans="1:16" ht="14.4" customHeight="1" x14ac:dyDescent="0.3">
      <c r="C232" t="s">
        <v>76</v>
      </c>
      <c r="D232" t="s">
        <v>44</v>
      </c>
      <c r="E232" t="s">
        <v>1006</v>
      </c>
      <c r="F232" t="s">
        <v>1007</v>
      </c>
      <c r="G232" t="s">
        <v>18</v>
      </c>
      <c r="H232" s="1">
        <v>42961</v>
      </c>
      <c r="I232" s="2">
        <v>43005.503472222219</v>
      </c>
      <c r="J232" t="s">
        <v>802</v>
      </c>
      <c r="K232" t="s">
        <v>487</v>
      </c>
      <c r="L232" t="s">
        <v>488</v>
      </c>
      <c r="N232" t="s">
        <v>51</v>
      </c>
      <c r="O232" t="s">
        <v>283</v>
      </c>
      <c r="P232" t="s">
        <v>52</v>
      </c>
    </row>
    <row r="233" spans="1:16" ht="14.4" customHeight="1" x14ac:dyDescent="0.3">
      <c r="C233" t="s">
        <v>76</v>
      </c>
      <c r="D233" t="s">
        <v>44</v>
      </c>
      <c r="E233" t="s">
        <v>1008</v>
      </c>
      <c r="F233" t="s">
        <v>1009</v>
      </c>
      <c r="G233" t="s">
        <v>18</v>
      </c>
      <c r="H233" s="1">
        <v>42961</v>
      </c>
      <c r="I233" s="2">
        <v>43016.195138888892</v>
      </c>
      <c r="J233" t="s">
        <v>723</v>
      </c>
      <c r="K233" t="s">
        <v>440</v>
      </c>
      <c r="L233" t="s">
        <v>1010</v>
      </c>
      <c r="M233" t="s">
        <v>137</v>
      </c>
      <c r="N233" t="s">
        <v>51</v>
      </c>
      <c r="O233" t="s">
        <v>137</v>
      </c>
      <c r="P233" t="s">
        <v>52</v>
      </c>
    </row>
    <row r="234" spans="1:16" ht="14.4" hidden="1" customHeight="1" x14ac:dyDescent="0.3">
      <c r="C234" t="s">
        <v>1642</v>
      </c>
      <c r="D234" t="s">
        <v>429</v>
      </c>
      <c r="E234" t="s">
        <v>1804</v>
      </c>
      <c r="F234" t="s">
        <v>1805</v>
      </c>
      <c r="G234" t="s">
        <v>18</v>
      </c>
      <c r="H234" s="1">
        <v>42961</v>
      </c>
      <c r="I234" s="2">
        <v>43005.502083333333</v>
      </c>
      <c r="J234" t="s">
        <v>1770</v>
      </c>
      <c r="K234" t="s">
        <v>458</v>
      </c>
      <c r="L234" t="s">
        <v>459</v>
      </c>
    </row>
    <row r="235" spans="1:16" ht="14.4" customHeight="1" x14ac:dyDescent="0.3">
      <c r="A235">
        <v>8</v>
      </c>
      <c r="B235">
        <v>3</v>
      </c>
      <c r="C235" t="s">
        <v>14</v>
      </c>
      <c r="D235" t="s">
        <v>44</v>
      </c>
      <c r="E235" t="s">
        <v>74</v>
      </c>
      <c r="F235" t="s">
        <v>75</v>
      </c>
      <c r="G235" t="s">
        <v>27</v>
      </c>
      <c r="H235" s="1">
        <v>42961</v>
      </c>
      <c r="I235" s="2">
        <v>43028.44027777778</v>
      </c>
      <c r="J235" t="s">
        <v>47</v>
      </c>
      <c r="K235" t="s">
        <v>20</v>
      </c>
      <c r="L235" t="s">
        <v>21</v>
      </c>
      <c r="M235" t="s">
        <v>73</v>
      </c>
      <c r="N235" t="s">
        <v>22</v>
      </c>
      <c r="O235" t="s">
        <v>23</v>
      </c>
      <c r="P235" t="s">
        <v>24</v>
      </c>
    </row>
    <row r="236" spans="1:16" ht="14.4" customHeight="1" x14ac:dyDescent="0.3">
      <c r="C236" t="s">
        <v>76</v>
      </c>
      <c r="D236" t="s">
        <v>44</v>
      </c>
      <c r="E236" t="s">
        <v>1011</v>
      </c>
      <c r="F236" t="s">
        <v>1012</v>
      </c>
      <c r="G236" t="s">
        <v>18</v>
      </c>
      <c r="H236" s="1">
        <v>42962</v>
      </c>
      <c r="I236" s="2">
        <v>43040</v>
      </c>
      <c r="J236" t="s">
        <v>664</v>
      </c>
      <c r="K236" t="s">
        <v>189</v>
      </c>
      <c r="L236" t="s">
        <v>883</v>
      </c>
      <c r="N236" t="s">
        <v>51</v>
      </c>
      <c r="O236" t="s">
        <v>111</v>
      </c>
      <c r="P236" t="s">
        <v>1013</v>
      </c>
    </row>
    <row r="237" spans="1:16" ht="14.4" hidden="1" customHeight="1" x14ac:dyDescent="0.3">
      <c r="C237" t="s">
        <v>1642</v>
      </c>
      <c r="D237" t="s">
        <v>429</v>
      </c>
      <c r="E237" t="s">
        <v>1791</v>
      </c>
      <c r="F237" t="s">
        <v>1792</v>
      </c>
      <c r="G237" t="s">
        <v>18</v>
      </c>
      <c r="H237" s="1">
        <v>42962</v>
      </c>
      <c r="I237" s="2">
        <v>43005.502083333333</v>
      </c>
      <c r="J237" t="s">
        <v>1770</v>
      </c>
      <c r="K237" t="s">
        <v>487</v>
      </c>
      <c r="L237" t="s">
        <v>488</v>
      </c>
    </row>
    <row r="238" spans="1:16" ht="14.4" hidden="1" customHeight="1" x14ac:dyDescent="0.3">
      <c r="C238" t="s">
        <v>76</v>
      </c>
      <c r="D238" t="s">
        <v>15</v>
      </c>
      <c r="E238" t="s">
        <v>187</v>
      </c>
      <c r="F238" t="s">
        <v>188</v>
      </c>
      <c r="G238" t="s">
        <v>18</v>
      </c>
      <c r="H238" s="1">
        <v>42963</v>
      </c>
      <c r="I238" s="2">
        <v>43024.495833333334</v>
      </c>
      <c r="J238" t="s">
        <v>19</v>
      </c>
      <c r="K238" t="s">
        <v>189</v>
      </c>
      <c r="L238" t="s">
        <v>190</v>
      </c>
      <c r="N238" t="s">
        <v>51</v>
      </c>
      <c r="O238" t="s">
        <v>191</v>
      </c>
      <c r="P238" t="s">
        <v>52</v>
      </c>
    </row>
    <row r="239" spans="1:16" ht="14.4" hidden="1" customHeight="1" x14ac:dyDescent="0.3">
      <c r="C239" t="s">
        <v>76</v>
      </c>
      <c r="D239" t="s">
        <v>429</v>
      </c>
      <c r="E239" t="s">
        <v>499</v>
      </c>
      <c r="F239" t="s">
        <v>500</v>
      </c>
      <c r="G239" t="s">
        <v>18</v>
      </c>
      <c r="H239" s="1">
        <v>42963</v>
      </c>
      <c r="I239" s="2">
        <v>43005.503472222219</v>
      </c>
      <c r="J239" t="s">
        <v>432</v>
      </c>
      <c r="K239" t="s">
        <v>80</v>
      </c>
      <c r="L239" t="s">
        <v>462</v>
      </c>
      <c r="N239" t="s">
        <v>51</v>
      </c>
      <c r="O239" t="s">
        <v>452</v>
      </c>
      <c r="P239" t="s">
        <v>52</v>
      </c>
    </row>
    <row r="240" spans="1:16" ht="14.4" customHeight="1" x14ac:dyDescent="0.3">
      <c r="C240" t="s">
        <v>76</v>
      </c>
      <c r="D240" t="s">
        <v>44</v>
      </c>
      <c r="E240" t="s">
        <v>1014</v>
      </c>
      <c r="F240" t="s">
        <v>1015</v>
      </c>
      <c r="G240" t="s">
        <v>18</v>
      </c>
      <c r="H240" s="1">
        <v>42963</v>
      </c>
      <c r="I240" s="2">
        <v>43005.503472222219</v>
      </c>
      <c r="J240" t="s">
        <v>47</v>
      </c>
      <c r="K240" t="s">
        <v>901</v>
      </c>
      <c r="L240" t="s">
        <v>1016</v>
      </c>
      <c r="N240" t="s">
        <v>51</v>
      </c>
      <c r="O240" t="s">
        <v>283</v>
      </c>
      <c r="P240" t="s">
        <v>445</v>
      </c>
    </row>
    <row r="241" spans="3:16" ht="14.4" customHeight="1" x14ac:dyDescent="0.3">
      <c r="C241" t="s">
        <v>76</v>
      </c>
      <c r="D241" t="s">
        <v>44</v>
      </c>
      <c r="E241" t="s">
        <v>1017</v>
      </c>
      <c r="F241" t="s">
        <v>1018</v>
      </c>
      <c r="G241" t="s">
        <v>18</v>
      </c>
      <c r="H241" s="1">
        <v>42963</v>
      </c>
      <c r="I241" s="2">
        <v>43005.503472222219</v>
      </c>
      <c r="J241" t="s">
        <v>678</v>
      </c>
      <c r="K241" t="s">
        <v>48</v>
      </c>
      <c r="L241" t="s">
        <v>49</v>
      </c>
      <c r="N241" t="s">
        <v>51</v>
      </c>
      <c r="O241" t="s">
        <v>283</v>
      </c>
      <c r="P241" t="s">
        <v>52</v>
      </c>
    </row>
    <row r="242" spans="3:16" ht="14.4" customHeight="1" x14ac:dyDescent="0.3">
      <c r="C242" t="s">
        <v>76</v>
      </c>
      <c r="D242" t="s">
        <v>44</v>
      </c>
      <c r="E242" t="s">
        <v>1019</v>
      </c>
      <c r="F242" t="s">
        <v>1020</v>
      </c>
      <c r="G242" t="s">
        <v>18</v>
      </c>
      <c r="H242" s="1">
        <v>42963</v>
      </c>
      <c r="I242" s="2">
        <v>43005.503472222219</v>
      </c>
      <c r="J242" t="s">
        <v>678</v>
      </c>
      <c r="K242" t="s">
        <v>48</v>
      </c>
      <c r="L242" t="s">
        <v>49</v>
      </c>
      <c r="N242" t="s">
        <v>51</v>
      </c>
      <c r="O242" t="s">
        <v>73</v>
      </c>
      <c r="P242" t="s">
        <v>52</v>
      </c>
    </row>
    <row r="243" spans="3:16" ht="14.4" customHeight="1" x14ac:dyDescent="0.3">
      <c r="C243" t="s">
        <v>76</v>
      </c>
      <c r="D243" t="s">
        <v>44</v>
      </c>
      <c r="E243" t="s">
        <v>1021</v>
      </c>
      <c r="F243" t="s">
        <v>1022</v>
      </c>
      <c r="G243" t="s">
        <v>18</v>
      </c>
      <c r="H243" s="1">
        <v>42963</v>
      </c>
      <c r="I243" s="2">
        <v>43033.163194444445</v>
      </c>
      <c r="J243" t="s">
        <v>802</v>
      </c>
      <c r="K243" t="s">
        <v>1023</v>
      </c>
      <c r="L243" t="s">
        <v>1024</v>
      </c>
      <c r="M243" t="s">
        <v>50</v>
      </c>
      <c r="N243" t="s">
        <v>51</v>
      </c>
      <c r="O243" t="s">
        <v>50</v>
      </c>
      <c r="P243" t="s">
        <v>52</v>
      </c>
    </row>
    <row r="244" spans="3:16" ht="14.4" customHeight="1" x14ac:dyDescent="0.3">
      <c r="C244" t="s">
        <v>76</v>
      </c>
      <c r="D244" t="s">
        <v>44</v>
      </c>
      <c r="E244" t="s">
        <v>1025</v>
      </c>
      <c r="F244" t="s">
        <v>1026</v>
      </c>
      <c r="G244" t="s">
        <v>18</v>
      </c>
      <c r="H244" s="1">
        <v>42964</v>
      </c>
      <c r="I244" s="2">
        <v>43005.503472222219</v>
      </c>
      <c r="J244" t="s">
        <v>47</v>
      </c>
      <c r="K244" t="s">
        <v>826</v>
      </c>
      <c r="L244" t="s">
        <v>1027</v>
      </c>
      <c r="N244" t="s">
        <v>51</v>
      </c>
      <c r="O244" t="s">
        <v>283</v>
      </c>
      <c r="P244" t="s">
        <v>52</v>
      </c>
    </row>
    <row r="245" spans="3:16" ht="14.4" customHeight="1" x14ac:dyDescent="0.3">
      <c r="C245" t="s">
        <v>76</v>
      </c>
      <c r="D245" t="s">
        <v>44</v>
      </c>
      <c r="E245" t="s">
        <v>1028</v>
      </c>
      <c r="F245" t="s">
        <v>1029</v>
      </c>
      <c r="G245" t="s">
        <v>18</v>
      </c>
      <c r="H245" s="1">
        <v>42964</v>
      </c>
      <c r="I245" s="2">
        <v>43005.503472222219</v>
      </c>
      <c r="J245" t="s">
        <v>47</v>
      </c>
      <c r="K245" t="s">
        <v>782</v>
      </c>
      <c r="L245" t="s">
        <v>783</v>
      </c>
      <c r="M245" t="s">
        <v>62</v>
      </c>
      <c r="N245" t="s">
        <v>51</v>
      </c>
      <c r="O245" t="s">
        <v>62</v>
      </c>
      <c r="P245" t="s">
        <v>63</v>
      </c>
    </row>
    <row r="246" spans="3:16" ht="14.4" customHeight="1" x14ac:dyDescent="0.3">
      <c r="C246" t="s">
        <v>76</v>
      </c>
      <c r="D246" t="s">
        <v>44</v>
      </c>
      <c r="E246" t="s">
        <v>1030</v>
      </c>
      <c r="F246" t="s">
        <v>1031</v>
      </c>
      <c r="G246" t="s">
        <v>18</v>
      </c>
      <c r="H246" s="1">
        <v>42965</v>
      </c>
      <c r="I246" s="2">
        <v>43005.503472222219</v>
      </c>
      <c r="J246" t="s">
        <v>47</v>
      </c>
      <c r="K246" t="s">
        <v>1032</v>
      </c>
      <c r="L246" t="s">
        <v>1033</v>
      </c>
      <c r="N246" t="s">
        <v>51</v>
      </c>
      <c r="O246" t="s">
        <v>57</v>
      </c>
      <c r="P246" t="s">
        <v>52</v>
      </c>
    </row>
    <row r="247" spans="3:16" x14ac:dyDescent="0.3">
      <c r="C247" t="s">
        <v>76</v>
      </c>
      <c r="D247" t="s">
        <v>44</v>
      </c>
      <c r="E247" t="s">
        <v>1034</v>
      </c>
      <c r="F247" t="s">
        <v>1035</v>
      </c>
      <c r="G247" t="s">
        <v>18</v>
      </c>
      <c r="H247" s="1">
        <v>42965</v>
      </c>
      <c r="I247" s="2">
        <v>43016.195138888892</v>
      </c>
      <c r="J247" t="s">
        <v>708</v>
      </c>
      <c r="K247" t="s">
        <v>571</v>
      </c>
      <c r="L247" t="s">
        <v>572</v>
      </c>
      <c r="M247" t="s">
        <v>57</v>
      </c>
      <c r="N247" t="s">
        <v>51</v>
      </c>
      <c r="O247" t="s">
        <v>57</v>
      </c>
      <c r="P247" t="s">
        <v>52</v>
      </c>
    </row>
    <row r="248" spans="3:16" x14ac:dyDescent="0.3">
      <c r="C248" t="s">
        <v>1642</v>
      </c>
      <c r="D248" t="s">
        <v>44</v>
      </c>
      <c r="E248" t="s">
        <v>2764</v>
      </c>
      <c r="F248" t="s">
        <v>2765</v>
      </c>
      <c r="G248" t="s">
        <v>18</v>
      </c>
      <c r="H248" s="1">
        <v>42965</v>
      </c>
      <c r="I248" s="2">
        <v>43029.199305555558</v>
      </c>
      <c r="J248" t="s">
        <v>708</v>
      </c>
      <c r="K248" t="s">
        <v>571</v>
      </c>
      <c r="L248" t="s">
        <v>572</v>
      </c>
      <c r="M248" t="s">
        <v>57</v>
      </c>
      <c r="N248" t="s">
        <v>51</v>
      </c>
      <c r="O248" t="s">
        <v>57</v>
      </c>
      <c r="P248" t="s">
        <v>52</v>
      </c>
    </row>
    <row r="249" spans="3:16" ht="14.4" hidden="1" customHeight="1" x14ac:dyDescent="0.3">
      <c r="C249" t="s">
        <v>76</v>
      </c>
      <c r="D249" t="s">
        <v>429</v>
      </c>
      <c r="E249" t="s">
        <v>501</v>
      </c>
      <c r="F249" t="s">
        <v>502</v>
      </c>
      <c r="G249" t="s">
        <v>18</v>
      </c>
      <c r="H249" s="1">
        <v>42968</v>
      </c>
      <c r="I249" s="2">
        <v>43005.503472222219</v>
      </c>
      <c r="J249" t="s">
        <v>455</v>
      </c>
      <c r="K249" t="s">
        <v>80</v>
      </c>
      <c r="L249" t="s">
        <v>444</v>
      </c>
      <c r="N249" t="s">
        <v>51</v>
      </c>
      <c r="O249" t="s">
        <v>283</v>
      </c>
      <c r="P249" t="s">
        <v>52</v>
      </c>
    </row>
    <row r="250" spans="3:16" ht="14.4" hidden="1" customHeight="1" x14ac:dyDescent="0.3">
      <c r="C250" t="s">
        <v>76</v>
      </c>
      <c r="D250" t="s">
        <v>429</v>
      </c>
      <c r="E250" t="s">
        <v>503</v>
      </c>
      <c r="F250" t="s">
        <v>504</v>
      </c>
      <c r="G250" t="s">
        <v>18</v>
      </c>
      <c r="H250" s="1">
        <v>42968</v>
      </c>
      <c r="I250" s="2">
        <v>43005.502083333333</v>
      </c>
      <c r="J250" t="s">
        <v>496</v>
      </c>
      <c r="K250" t="s">
        <v>505</v>
      </c>
      <c r="L250" t="s">
        <v>506</v>
      </c>
      <c r="N250" t="s">
        <v>95</v>
      </c>
      <c r="O250" t="s">
        <v>23</v>
      </c>
      <c r="P250" t="s">
        <v>96</v>
      </c>
    </row>
    <row r="251" spans="3:16" ht="14.4" customHeight="1" x14ac:dyDescent="0.3">
      <c r="C251" t="s">
        <v>76</v>
      </c>
      <c r="D251" t="s">
        <v>44</v>
      </c>
      <c r="E251" t="s">
        <v>1036</v>
      </c>
      <c r="F251" t="s">
        <v>113</v>
      </c>
      <c r="G251" t="s">
        <v>18</v>
      </c>
      <c r="H251" s="1">
        <v>42968</v>
      </c>
      <c r="I251" s="2">
        <v>43005.503472222219</v>
      </c>
      <c r="J251" t="s">
        <v>655</v>
      </c>
      <c r="K251" t="s">
        <v>399</v>
      </c>
      <c r="L251" t="s">
        <v>999</v>
      </c>
      <c r="M251" t="s">
        <v>62</v>
      </c>
      <c r="N251" t="s">
        <v>51</v>
      </c>
      <c r="O251" t="s">
        <v>62</v>
      </c>
      <c r="P251" t="s">
        <v>63</v>
      </c>
    </row>
    <row r="252" spans="3:16" ht="14.4" customHeight="1" x14ac:dyDescent="0.3">
      <c r="C252" t="s">
        <v>76</v>
      </c>
      <c r="D252" t="s">
        <v>44</v>
      </c>
      <c r="E252" t="s">
        <v>1037</v>
      </c>
      <c r="F252" t="s">
        <v>1038</v>
      </c>
      <c r="G252" t="s">
        <v>18</v>
      </c>
      <c r="H252" s="1">
        <v>42968</v>
      </c>
      <c r="I252" s="2">
        <v>43005.503472222219</v>
      </c>
      <c r="J252" t="s">
        <v>28</v>
      </c>
      <c r="K252" t="s">
        <v>1023</v>
      </c>
      <c r="L252" t="s">
        <v>1024</v>
      </c>
      <c r="N252" t="s">
        <v>51</v>
      </c>
      <c r="O252" t="s">
        <v>23</v>
      </c>
      <c r="P252" t="s">
        <v>168</v>
      </c>
    </row>
    <row r="253" spans="3:16" ht="14.4" hidden="1" customHeight="1" x14ac:dyDescent="0.3">
      <c r="C253" t="s">
        <v>1642</v>
      </c>
      <c r="D253" t="s">
        <v>429</v>
      </c>
      <c r="E253" t="s">
        <v>1806</v>
      </c>
      <c r="F253" t="s">
        <v>1807</v>
      </c>
      <c r="G253" t="s">
        <v>18</v>
      </c>
      <c r="H253" s="1">
        <v>42968</v>
      </c>
      <c r="I253" s="2">
        <v>43005.502083333333</v>
      </c>
      <c r="J253" t="s">
        <v>1770</v>
      </c>
      <c r="K253" t="s">
        <v>458</v>
      </c>
      <c r="L253" t="s">
        <v>459</v>
      </c>
    </row>
    <row r="254" spans="3:16" x14ac:dyDescent="0.3">
      <c r="C254" t="s">
        <v>1642</v>
      </c>
      <c r="D254" t="s">
        <v>44</v>
      </c>
      <c r="E254" t="s">
        <v>2766</v>
      </c>
      <c r="F254" t="s">
        <v>2767</v>
      </c>
      <c r="G254" t="s">
        <v>18</v>
      </c>
      <c r="H254" s="1">
        <v>42968</v>
      </c>
      <c r="I254" s="2">
        <v>43016.195833333331</v>
      </c>
      <c r="J254" t="s">
        <v>708</v>
      </c>
      <c r="K254" t="s">
        <v>571</v>
      </c>
      <c r="L254" t="s">
        <v>572</v>
      </c>
      <c r="M254" t="s">
        <v>57</v>
      </c>
      <c r="N254" t="s">
        <v>51</v>
      </c>
      <c r="O254" t="s">
        <v>57</v>
      </c>
      <c r="P254" t="s">
        <v>52</v>
      </c>
    </row>
    <row r="255" spans="3:16" ht="14.4" customHeight="1" x14ac:dyDescent="0.3">
      <c r="C255" t="s">
        <v>1642</v>
      </c>
      <c r="D255" t="s">
        <v>44</v>
      </c>
      <c r="E255" t="s">
        <v>2770</v>
      </c>
      <c r="F255" t="s">
        <v>2771</v>
      </c>
      <c r="G255" t="s">
        <v>18</v>
      </c>
      <c r="H255" s="1">
        <v>42968</v>
      </c>
      <c r="I255" s="2">
        <v>43013.356944444444</v>
      </c>
      <c r="J255" t="s">
        <v>664</v>
      </c>
      <c r="K255" t="s">
        <v>1685</v>
      </c>
      <c r="L255" t="s">
        <v>1686</v>
      </c>
      <c r="M255" t="s">
        <v>111</v>
      </c>
      <c r="N255" t="s">
        <v>51</v>
      </c>
      <c r="O255" t="s">
        <v>111</v>
      </c>
      <c r="P255" t="s">
        <v>70</v>
      </c>
    </row>
    <row r="256" spans="3:16" ht="14.4" hidden="1" customHeight="1" x14ac:dyDescent="0.3">
      <c r="C256" t="s">
        <v>76</v>
      </c>
      <c r="D256" t="s">
        <v>15</v>
      </c>
      <c r="E256" t="s">
        <v>192</v>
      </c>
      <c r="F256" t="s">
        <v>193</v>
      </c>
      <c r="G256" t="s">
        <v>18</v>
      </c>
      <c r="H256" s="1">
        <v>42969</v>
      </c>
      <c r="I256" s="2">
        <v>43005.50277777778</v>
      </c>
      <c r="J256" t="s">
        <v>79</v>
      </c>
      <c r="K256" t="s">
        <v>194</v>
      </c>
      <c r="L256" t="s">
        <v>195</v>
      </c>
      <c r="N256" t="s">
        <v>51</v>
      </c>
      <c r="O256" t="s">
        <v>23</v>
      </c>
      <c r="P256" t="s">
        <v>52</v>
      </c>
    </row>
    <row r="257" spans="3:16" ht="14.4" customHeight="1" x14ac:dyDescent="0.3">
      <c r="C257" t="s">
        <v>76</v>
      </c>
      <c r="D257" t="s">
        <v>44</v>
      </c>
      <c r="E257" t="s">
        <v>1039</v>
      </c>
      <c r="F257" t="s">
        <v>1040</v>
      </c>
      <c r="G257" t="s">
        <v>18</v>
      </c>
      <c r="H257" s="1">
        <v>42969</v>
      </c>
      <c r="I257" s="2">
        <v>43005.503472222219</v>
      </c>
      <c r="J257" t="s">
        <v>655</v>
      </c>
      <c r="K257" t="s">
        <v>1041</v>
      </c>
      <c r="L257" t="s">
        <v>1042</v>
      </c>
      <c r="N257" t="s">
        <v>51</v>
      </c>
      <c r="O257" t="s">
        <v>283</v>
      </c>
      <c r="P257" t="s">
        <v>52</v>
      </c>
    </row>
    <row r="258" spans="3:16" ht="14.4" customHeight="1" x14ac:dyDescent="0.3">
      <c r="C258" t="s">
        <v>76</v>
      </c>
      <c r="D258" t="s">
        <v>44</v>
      </c>
      <c r="E258" t="s">
        <v>1043</v>
      </c>
      <c r="F258" t="s">
        <v>1044</v>
      </c>
      <c r="G258" t="s">
        <v>18</v>
      </c>
      <c r="H258" s="1">
        <v>42969</v>
      </c>
      <c r="I258" s="2">
        <v>43017.588888888888</v>
      </c>
      <c r="J258" t="s">
        <v>802</v>
      </c>
      <c r="K258" t="s">
        <v>250</v>
      </c>
      <c r="L258" t="s">
        <v>251</v>
      </c>
      <c r="M258" t="s">
        <v>73</v>
      </c>
      <c r="N258" t="s">
        <v>51</v>
      </c>
      <c r="O258" t="s">
        <v>50</v>
      </c>
      <c r="P258" t="s">
        <v>52</v>
      </c>
    </row>
    <row r="259" spans="3:16" ht="14.4" customHeight="1" x14ac:dyDescent="0.3">
      <c r="C259" t="s">
        <v>76</v>
      </c>
      <c r="D259" t="s">
        <v>44</v>
      </c>
      <c r="E259" t="s">
        <v>1045</v>
      </c>
      <c r="F259" t="s">
        <v>1046</v>
      </c>
      <c r="G259" t="s">
        <v>18</v>
      </c>
      <c r="H259" s="1">
        <v>42969</v>
      </c>
      <c r="I259" s="2">
        <v>43005.503472222219</v>
      </c>
      <c r="J259" t="s">
        <v>28</v>
      </c>
      <c r="K259" t="s">
        <v>532</v>
      </c>
      <c r="L259" t="s">
        <v>533</v>
      </c>
      <c r="M259" t="s">
        <v>62</v>
      </c>
      <c r="N259" t="s">
        <v>51</v>
      </c>
      <c r="O259" t="s">
        <v>62</v>
      </c>
      <c r="P259" t="s">
        <v>63</v>
      </c>
    </row>
    <row r="260" spans="3:16" ht="14.4" customHeight="1" x14ac:dyDescent="0.3">
      <c r="C260" t="s">
        <v>76</v>
      </c>
      <c r="D260" t="s">
        <v>44</v>
      </c>
      <c r="E260" t="s">
        <v>1047</v>
      </c>
      <c r="F260" t="s">
        <v>1048</v>
      </c>
      <c r="G260" t="s">
        <v>18</v>
      </c>
      <c r="H260" s="1">
        <v>42969</v>
      </c>
      <c r="I260" s="2">
        <v>43005.503472222219</v>
      </c>
      <c r="J260" t="s">
        <v>655</v>
      </c>
      <c r="K260" t="s">
        <v>399</v>
      </c>
      <c r="L260" t="s">
        <v>999</v>
      </c>
      <c r="M260" t="s">
        <v>62</v>
      </c>
      <c r="N260" t="s">
        <v>51</v>
      </c>
      <c r="O260" t="s">
        <v>62</v>
      </c>
      <c r="P260" t="s">
        <v>63</v>
      </c>
    </row>
    <row r="261" spans="3:16" ht="14.4" hidden="1" customHeight="1" x14ac:dyDescent="0.3">
      <c r="C261" t="s">
        <v>76</v>
      </c>
      <c r="D261" t="s">
        <v>15</v>
      </c>
      <c r="E261" t="s">
        <v>196</v>
      </c>
      <c r="F261" t="s">
        <v>197</v>
      </c>
      <c r="G261" t="s">
        <v>109</v>
      </c>
      <c r="H261" s="1">
        <v>42970</v>
      </c>
      <c r="I261" s="2">
        <v>43094.40902777778</v>
      </c>
      <c r="J261" t="s">
        <v>146</v>
      </c>
      <c r="K261" t="s">
        <v>198</v>
      </c>
      <c r="L261" t="s">
        <v>199</v>
      </c>
      <c r="M261" t="s">
        <v>82</v>
      </c>
      <c r="N261" t="s">
        <v>51</v>
      </c>
      <c r="O261" t="s">
        <v>82</v>
      </c>
      <c r="P261" t="s">
        <v>70</v>
      </c>
    </row>
    <row r="262" spans="3:16" ht="14.4" customHeight="1" x14ac:dyDescent="0.3">
      <c r="C262" t="s">
        <v>76</v>
      </c>
      <c r="D262" t="s">
        <v>44</v>
      </c>
      <c r="E262" t="s">
        <v>1049</v>
      </c>
      <c r="F262" t="s">
        <v>1050</v>
      </c>
      <c r="G262" t="s">
        <v>18</v>
      </c>
      <c r="H262" s="1">
        <v>42970</v>
      </c>
      <c r="I262" s="2">
        <v>43005.503472222219</v>
      </c>
      <c r="J262" t="s">
        <v>47</v>
      </c>
      <c r="K262" t="s">
        <v>229</v>
      </c>
      <c r="L262" t="s">
        <v>354</v>
      </c>
      <c r="N262" t="s">
        <v>51</v>
      </c>
      <c r="O262" t="s">
        <v>73</v>
      </c>
      <c r="P262" t="s">
        <v>817</v>
      </c>
    </row>
    <row r="263" spans="3:16" ht="14.4" customHeight="1" x14ac:dyDescent="0.3">
      <c r="C263" t="s">
        <v>76</v>
      </c>
      <c r="D263" t="s">
        <v>44</v>
      </c>
      <c r="E263" t="s">
        <v>1051</v>
      </c>
      <c r="F263" t="s">
        <v>1052</v>
      </c>
      <c r="G263" t="s">
        <v>18</v>
      </c>
      <c r="H263" s="1">
        <v>42970</v>
      </c>
      <c r="I263" s="2">
        <v>43005.503472222219</v>
      </c>
      <c r="J263" t="s">
        <v>723</v>
      </c>
      <c r="K263" t="s">
        <v>166</v>
      </c>
      <c r="L263" t="s">
        <v>1053</v>
      </c>
      <c r="N263" t="s">
        <v>51</v>
      </c>
      <c r="O263" t="s">
        <v>57</v>
      </c>
      <c r="P263" t="s">
        <v>1054</v>
      </c>
    </row>
    <row r="264" spans="3:16" ht="14.4" customHeight="1" x14ac:dyDescent="0.3">
      <c r="C264" t="s">
        <v>76</v>
      </c>
      <c r="D264" t="s">
        <v>44</v>
      </c>
      <c r="E264" t="s">
        <v>1055</v>
      </c>
      <c r="F264" t="s">
        <v>1056</v>
      </c>
      <c r="G264" t="s">
        <v>18</v>
      </c>
      <c r="H264" s="1">
        <v>42970</v>
      </c>
      <c r="I264" s="2">
        <v>43005.503472222219</v>
      </c>
      <c r="J264" t="s">
        <v>664</v>
      </c>
      <c r="K264" t="s">
        <v>80</v>
      </c>
      <c r="L264" t="s">
        <v>1057</v>
      </c>
      <c r="N264" t="s">
        <v>51</v>
      </c>
      <c r="O264" t="s">
        <v>23</v>
      </c>
      <c r="P264" t="s">
        <v>52</v>
      </c>
    </row>
    <row r="265" spans="3:16" ht="14.4" customHeight="1" x14ac:dyDescent="0.3">
      <c r="C265" t="s">
        <v>76</v>
      </c>
      <c r="D265" t="s">
        <v>44</v>
      </c>
      <c r="E265" t="s">
        <v>1058</v>
      </c>
      <c r="F265" t="s">
        <v>1059</v>
      </c>
      <c r="G265" t="s">
        <v>18</v>
      </c>
      <c r="H265" s="1">
        <v>42970</v>
      </c>
      <c r="I265" s="2">
        <v>43005.503472222219</v>
      </c>
      <c r="J265" t="s">
        <v>664</v>
      </c>
      <c r="K265" t="s">
        <v>276</v>
      </c>
      <c r="L265" t="s">
        <v>277</v>
      </c>
      <c r="M265" t="s">
        <v>111</v>
      </c>
      <c r="N265" t="s">
        <v>51</v>
      </c>
      <c r="O265" t="s">
        <v>111</v>
      </c>
      <c r="P265" t="s">
        <v>691</v>
      </c>
    </row>
    <row r="266" spans="3:16" ht="14.4" customHeight="1" x14ac:dyDescent="0.3">
      <c r="C266" t="s">
        <v>76</v>
      </c>
      <c r="D266" t="s">
        <v>44</v>
      </c>
      <c r="E266" t="s">
        <v>1060</v>
      </c>
      <c r="F266" t="s">
        <v>1061</v>
      </c>
      <c r="G266" t="s">
        <v>18</v>
      </c>
      <c r="H266" s="1">
        <v>42970</v>
      </c>
      <c r="I266" s="2">
        <v>43005.503472222219</v>
      </c>
      <c r="J266" t="s">
        <v>47</v>
      </c>
      <c r="K266" t="s">
        <v>229</v>
      </c>
      <c r="L266" t="s">
        <v>354</v>
      </c>
      <c r="N266" t="s">
        <v>51</v>
      </c>
      <c r="O266" t="s">
        <v>73</v>
      </c>
      <c r="P266" t="s">
        <v>52</v>
      </c>
    </row>
    <row r="267" spans="3:16" ht="14.4" hidden="1" customHeight="1" x14ac:dyDescent="0.3">
      <c r="C267" t="s">
        <v>1642</v>
      </c>
      <c r="D267" t="s">
        <v>429</v>
      </c>
      <c r="E267" t="s">
        <v>1808</v>
      </c>
      <c r="F267" t="s">
        <v>1809</v>
      </c>
      <c r="G267" t="s">
        <v>18</v>
      </c>
      <c r="H267" s="1">
        <v>42970</v>
      </c>
      <c r="I267" s="2">
        <v>43005.503472222219</v>
      </c>
      <c r="J267" t="s">
        <v>455</v>
      </c>
      <c r="K267" t="s">
        <v>166</v>
      </c>
      <c r="L267" t="s">
        <v>151</v>
      </c>
    </row>
    <row r="268" spans="3:16" ht="14.4" hidden="1" customHeight="1" x14ac:dyDescent="0.3">
      <c r="C268" t="s">
        <v>1642</v>
      </c>
      <c r="D268" t="s">
        <v>429</v>
      </c>
      <c r="E268" t="s">
        <v>1810</v>
      </c>
      <c r="F268" t="s">
        <v>1811</v>
      </c>
      <c r="G268" t="s">
        <v>18</v>
      </c>
      <c r="H268" s="1">
        <v>42970</v>
      </c>
      <c r="I268" s="2">
        <v>43005.502083333333</v>
      </c>
      <c r="J268" t="s">
        <v>455</v>
      </c>
      <c r="K268" t="s">
        <v>322</v>
      </c>
      <c r="L268" t="s">
        <v>323</v>
      </c>
    </row>
    <row r="269" spans="3:16" ht="14.4" hidden="1" customHeight="1" x14ac:dyDescent="0.3">
      <c r="C269" t="s">
        <v>1642</v>
      </c>
      <c r="D269" t="s">
        <v>429</v>
      </c>
      <c r="E269" t="s">
        <v>1842</v>
      </c>
      <c r="F269" t="s">
        <v>1843</v>
      </c>
      <c r="G269" t="s">
        <v>18</v>
      </c>
      <c r="H269" s="1">
        <v>42970</v>
      </c>
      <c r="I269" s="2">
        <v>43005.502083333333</v>
      </c>
      <c r="J269" t="s">
        <v>455</v>
      </c>
      <c r="K269" t="s">
        <v>1536</v>
      </c>
      <c r="L269" t="s">
        <v>1831</v>
      </c>
    </row>
    <row r="270" spans="3:16" ht="14.4" customHeight="1" x14ac:dyDescent="0.3">
      <c r="C270" t="s">
        <v>76</v>
      </c>
      <c r="D270" t="s">
        <v>44</v>
      </c>
      <c r="E270" t="s">
        <v>1062</v>
      </c>
      <c r="F270" t="s">
        <v>1063</v>
      </c>
      <c r="G270" t="s">
        <v>18</v>
      </c>
      <c r="H270" s="1">
        <v>42971</v>
      </c>
      <c r="I270" s="2">
        <v>43005.503472222219</v>
      </c>
      <c r="J270" t="s">
        <v>859</v>
      </c>
      <c r="K270" t="s">
        <v>48</v>
      </c>
      <c r="L270" t="s">
        <v>868</v>
      </c>
      <c r="N270" t="s">
        <v>51</v>
      </c>
      <c r="O270" t="s">
        <v>62</v>
      </c>
      <c r="P270" t="s">
        <v>52</v>
      </c>
    </row>
    <row r="271" spans="3:16" ht="14.4" customHeight="1" x14ac:dyDescent="0.3">
      <c r="C271" t="s">
        <v>76</v>
      </c>
      <c r="D271" t="s">
        <v>44</v>
      </c>
      <c r="E271" t="s">
        <v>1064</v>
      </c>
      <c r="F271" t="s">
        <v>1065</v>
      </c>
      <c r="G271" t="s">
        <v>18</v>
      </c>
      <c r="H271" s="1">
        <v>42971</v>
      </c>
      <c r="I271" s="2">
        <v>43005.503472222219</v>
      </c>
      <c r="J271" t="s">
        <v>47</v>
      </c>
      <c r="K271" t="s">
        <v>532</v>
      </c>
      <c r="L271" t="s">
        <v>533</v>
      </c>
      <c r="M271" t="s">
        <v>62</v>
      </c>
      <c r="N271" t="s">
        <v>51</v>
      </c>
      <c r="O271" t="s">
        <v>62</v>
      </c>
      <c r="P271" t="s">
        <v>63</v>
      </c>
    </row>
    <row r="272" spans="3:16" ht="14.4" hidden="1" customHeight="1" x14ac:dyDescent="0.3">
      <c r="C272" t="s">
        <v>1642</v>
      </c>
      <c r="D272" t="s">
        <v>429</v>
      </c>
      <c r="E272" t="s">
        <v>1812</v>
      </c>
      <c r="F272" t="s">
        <v>1813</v>
      </c>
      <c r="G272" t="s">
        <v>18</v>
      </c>
      <c r="H272" s="1">
        <v>42971</v>
      </c>
      <c r="I272" s="2">
        <v>43005.502083333333</v>
      </c>
      <c r="J272" t="s">
        <v>455</v>
      </c>
      <c r="K272" t="s">
        <v>458</v>
      </c>
      <c r="L272" t="s">
        <v>459</v>
      </c>
    </row>
    <row r="273" spans="1:16" ht="14.4" hidden="1" customHeight="1" x14ac:dyDescent="0.3">
      <c r="C273" t="s">
        <v>1642</v>
      </c>
      <c r="D273" t="s">
        <v>429</v>
      </c>
      <c r="E273" t="s">
        <v>1844</v>
      </c>
      <c r="F273" t="s">
        <v>1845</v>
      </c>
      <c r="G273" t="s">
        <v>18</v>
      </c>
      <c r="H273" s="1">
        <v>42971</v>
      </c>
      <c r="I273" s="2">
        <v>43005.502083333333</v>
      </c>
      <c r="J273" t="s">
        <v>455</v>
      </c>
      <c r="K273" t="s">
        <v>268</v>
      </c>
      <c r="L273" t="s">
        <v>269</v>
      </c>
    </row>
    <row r="274" spans="1:16" x14ac:dyDescent="0.3">
      <c r="C274" t="s">
        <v>1642</v>
      </c>
      <c r="D274" t="s">
        <v>44</v>
      </c>
      <c r="E274" t="s">
        <v>2772</v>
      </c>
      <c r="F274" t="s">
        <v>2773</v>
      </c>
      <c r="G274" t="s">
        <v>18</v>
      </c>
      <c r="H274" s="1">
        <v>42971</v>
      </c>
      <c r="I274" s="2">
        <v>43016.195833333331</v>
      </c>
      <c r="J274" t="s">
        <v>708</v>
      </c>
      <c r="K274" t="s">
        <v>571</v>
      </c>
      <c r="L274" t="s">
        <v>572</v>
      </c>
      <c r="M274" t="s">
        <v>57</v>
      </c>
      <c r="N274" t="s">
        <v>51</v>
      </c>
      <c r="O274" t="s">
        <v>57</v>
      </c>
      <c r="P274" t="s">
        <v>52</v>
      </c>
    </row>
    <row r="275" spans="1:16" ht="14.4" customHeight="1" x14ac:dyDescent="0.3">
      <c r="A275">
        <v>32</v>
      </c>
      <c r="B275">
        <v>4</v>
      </c>
      <c r="C275" t="s">
        <v>76</v>
      </c>
      <c r="D275" t="s">
        <v>44</v>
      </c>
      <c r="E275" t="s">
        <v>1068</v>
      </c>
      <c r="F275" t="s">
        <v>1069</v>
      </c>
      <c r="G275" t="s">
        <v>179</v>
      </c>
      <c r="H275" s="1">
        <v>42972</v>
      </c>
      <c r="I275" s="2">
        <v>43130.339583333334</v>
      </c>
      <c r="J275" t="s">
        <v>1070</v>
      </c>
      <c r="K275" t="s">
        <v>855</v>
      </c>
      <c r="L275" t="s">
        <v>856</v>
      </c>
      <c r="N275" t="s">
        <v>31</v>
      </c>
      <c r="O275" t="s">
        <v>23</v>
      </c>
      <c r="P275" t="s">
        <v>32</v>
      </c>
    </row>
    <row r="276" spans="1:16" ht="14.4" customHeight="1" x14ac:dyDescent="0.3">
      <c r="C276" t="s">
        <v>76</v>
      </c>
      <c r="D276" t="s">
        <v>44</v>
      </c>
      <c r="E276" t="s">
        <v>1066</v>
      </c>
      <c r="F276" t="s">
        <v>1067</v>
      </c>
      <c r="G276" t="s">
        <v>18</v>
      </c>
      <c r="H276" s="1">
        <v>42972</v>
      </c>
      <c r="I276" s="2">
        <v>43007.083333333336</v>
      </c>
      <c r="J276" t="s">
        <v>678</v>
      </c>
      <c r="K276" t="s">
        <v>115</v>
      </c>
      <c r="L276" t="s">
        <v>791</v>
      </c>
      <c r="M276" t="s">
        <v>69</v>
      </c>
      <c r="N276" t="s">
        <v>51</v>
      </c>
      <c r="O276" t="s">
        <v>69</v>
      </c>
      <c r="P276" t="s">
        <v>83</v>
      </c>
    </row>
    <row r="277" spans="1:16" ht="14.4" customHeight="1" x14ac:dyDescent="0.3">
      <c r="C277" t="s">
        <v>76</v>
      </c>
      <c r="D277" t="s">
        <v>44</v>
      </c>
      <c r="E277" t="s">
        <v>1071</v>
      </c>
      <c r="F277" t="s">
        <v>1072</v>
      </c>
      <c r="G277" t="s">
        <v>18</v>
      </c>
      <c r="H277" s="1">
        <v>42972</v>
      </c>
      <c r="I277" s="2">
        <v>43026.182638888888</v>
      </c>
      <c r="J277" t="s">
        <v>678</v>
      </c>
      <c r="K277" t="s">
        <v>166</v>
      </c>
      <c r="L277" t="s">
        <v>1053</v>
      </c>
      <c r="M277" t="s">
        <v>73</v>
      </c>
      <c r="N277" t="s">
        <v>51</v>
      </c>
      <c r="O277" t="s">
        <v>73</v>
      </c>
      <c r="P277" t="s">
        <v>52</v>
      </c>
    </row>
    <row r="278" spans="1:16" ht="14.4" hidden="1" customHeight="1" x14ac:dyDescent="0.3">
      <c r="C278" t="s">
        <v>1642</v>
      </c>
      <c r="D278" t="s">
        <v>15</v>
      </c>
      <c r="E278" t="s">
        <v>1663</v>
      </c>
      <c r="F278" t="s">
        <v>1664</v>
      </c>
      <c r="G278" t="s">
        <v>109</v>
      </c>
      <c r="H278" s="1">
        <v>42972</v>
      </c>
      <c r="I278" s="2">
        <v>43105.554861111108</v>
      </c>
      <c r="J278" t="s">
        <v>19</v>
      </c>
      <c r="K278" t="s">
        <v>156</v>
      </c>
      <c r="L278" t="s">
        <v>157</v>
      </c>
      <c r="M278" t="s">
        <v>137</v>
      </c>
      <c r="N278" t="s">
        <v>51</v>
      </c>
      <c r="O278" t="s">
        <v>137</v>
      </c>
      <c r="P278" t="s">
        <v>52</v>
      </c>
    </row>
    <row r="279" spans="1:16" ht="14.4" hidden="1" customHeight="1" x14ac:dyDescent="0.3">
      <c r="C279" t="s">
        <v>1642</v>
      </c>
      <c r="D279" t="s">
        <v>429</v>
      </c>
      <c r="E279" t="s">
        <v>1814</v>
      </c>
      <c r="F279" t="s">
        <v>1815</v>
      </c>
      <c r="G279" t="s">
        <v>18</v>
      </c>
      <c r="H279" s="1">
        <v>42972</v>
      </c>
      <c r="I279" s="2">
        <v>43005.502083333333</v>
      </c>
      <c r="J279" t="s">
        <v>1770</v>
      </c>
      <c r="K279" t="s">
        <v>48</v>
      </c>
      <c r="L279" t="s">
        <v>49</v>
      </c>
      <c r="N279" t="s">
        <v>95</v>
      </c>
      <c r="O279" t="s">
        <v>23</v>
      </c>
      <c r="P279" t="s">
        <v>96</v>
      </c>
    </row>
    <row r="280" spans="1:16" ht="14.4" hidden="1" customHeight="1" x14ac:dyDescent="0.3">
      <c r="C280" t="s">
        <v>1642</v>
      </c>
      <c r="D280" t="s">
        <v>429</v>
      </c>
      <c r="E280" t="s">
        <v>1816</v>
      </c>
      <c r="F280" t="s">
        <v>1817</v>
      </c>
      <c r="G280" t="s">
        <v>18</v>
      </c>
      <c r="H280" s="1">
        <v>42972</v>
      </c>
      <c r="I280" s="2">
        <v>43005.502083333333</v>
      </c>
      <c r="J280" t="s">
        <v>455</v>
      </c>
      <c r="K280" t="s">
        <v>1818</v>
      </c>
      <c r="L280" t="s">
        <v>1819</v>
      </c>
    </row>
    <row r="281" spans="1:16" ht="14.4" customHeight="1" x14ac:dyDescent="0.3">
      <c r="C281" t="s">
        <v>1642</v>
      </c>
      <c r="D281" t="s">
        <v>44</v>
      </c>
      <c r="E281" t="s">
        <v>2774</v>
      </c>
      <c r="F281" t="s">
        <v>2775</v>
      </c>
      <c r="G281" t="s">
        <v>18</v>
      </c>
      <c r="H281" s="1">
        <v>42972</v>
      </c>
      <c r="I281" s="2">
        <v>43005.503472222219</v>
      </c>
      <c r="J281" t="s">
        <v>664</v>
      </c>
      <c r="K281" t="s">
        <v>440</v>
      </c>
      <c r="L281" t="s">
        <v>2776</v>
      </c>
      <c r="N281" t="s">
        <v>51</v>
      </c>
      <c r="O281" t="s">
        <v>111</v>
      </c>
      <c r="P281" t="s">
        <v>102</v>
      </c>
    </row>
    <row r="282" spans="1:16" ht="14.4" hidden="1" customHeight="1" x14ac:dyDescent="0.3">
      <c r="C282" t="s">
        <v>76</v>
      </c>
      <c r="D282" t="s">
        <v>429</v>
      </c>
      <c r="E282" t="s">
        <v>507</v>
      </c>
      <c r="F282" t="s">
        <v>508</v>
      </c>
      <c r="G282" t="s">
        <v>18</v>
      </c>
      <c r="H282" s="1">
        <v>42975</v>
      </c>
      <c r="I282" s="2">
        <v>43027.083333333336</v>
      </c>
      <c r="J282" t="s">
        <v>509</v>
      </c>
      <c r="K282" t="s">
        <v>80</v>
      </c>
      <c r="L282" t="s">
        <v>444</v>
      </c>
      <c r="N282" t="s">
        <v>51</v>
      </c>
      <c r="O282" t="s">
        <v>137</v>
      </c>
      <c r="P282" t="s">
        <v>52</v>
      </c>
    </row>
    <row r="283" spans="1:16" ht="14.4" hidden="1" customHeight="1" x14ac:dyDescent="0.3">
      <c r="C283" t="s">
        <v>76</v>
      </c>
      <c r="D283" t="s">
        <v>429</v>
      </c>
      <c r="E283" t="s">
        <v>510</v>
      </c>
      <c r="F283" t="s">
        <v>511</v>
      </c>
      <c r="G283" t="s">
        <v>18</v>
      </c>
      <c r="H283" s="1">
        <v>42975</v>
      </c>
      <c r="I283" s="2">
        <v>43005.503472222219</v>
      </c>
      <c r="J283" t="s">
        <v>455</v>
      </c>
      <c r="K283" t="s">
        <v>80</v>
      </c>
      <c r="L283" t="s">
        <v>444</v>
      </c>
      <c r="N283" t="s">
        <v>51</v>
      </c>
      <c r="O283" t="s">
        <v>452</v>
      </c>
      <c r="P283" t="s">
        <v>52</v>
      </c>
    </row>
    <row r="284" spans="1:16" ht="14.4" customHeight="1" x14ac:dyDescent="0.3">
      <c r="C284" t="s">
        <v>76</v>
      </c>
      <c r="D284" t="s">
        <v>44</v>
      </c>
      <c r="E284" t="s">
        <v>1073</v>
      </c>
      <c r="F284" t="s">
        <v>1074</v>
      </c>
      <c r="G284" t="s">
        <v>18</v>
      </c>
      <c r="H284" s="1">
        <v>42975</v>
      </c>
      <c r="I284" s="2">
        <v>43048.083333333336</v>
      </c>
      <c r="J284" t="s">
        <v>678</v>
      </c>
      <c r="K284" t="s">
        <v>699</v>
      </c>
      <c r="L284" t="s">
        <v>700</v>
      </c>
      <c r="M284" t="s">
        <v>73</v>
      </c>
      <c r="N284" t="s">
        <v>51</v>
      </c>
      <c r="O284" t="s">
        <v>73</v>
      </c>
      <c r="P284" t="s">
        <v>52</v>
      </c>
    </row>
    <row r="285" spans="1:16" ht="14.4" hidden="1" customHeight="1" x14ac:dyDescent="0.3">
      <c r="C285" t="s">
        <v>1642</v>
      </c>
      <c r="D285" t="s">
        <v>429</v>
      </c>
      <c r="E285" t="s">
        <v>1820</v>
      </c>
      <c r="F285" t="s">
        <v>1821</v>
      </c>
      <c r="G285" t="s">
        <v>18</v>
      </c>
      <c r="H285" s="1">
        <v>42975</v>
      </c>
      <c r="I285" s="2">
        <v>43005.503472222219</v>
      </c>
      <c r="J285" t="s">
        <v>1770</v>
      </c>
      <c r="K285" t="s">
        <v>683</v>
      </c>
      <c r="L285" t="s">
        <v>684</v>
      </c>
    </row>
    <row r="286" spans="1:16" ht="14.4" hidden="1" customHeight="1" x14ac:dyDescent="0.3">
      <c r="C286" t="s">
        <v>1642</v>
      </c>
      <c r="D286" t="s">
        <v>429</v>
      </c>
      <c r="E286" t="s">
        <v>1822</v>
      </c>
      <c r="F286" t="s">
        <v>1823</v>
      </c>
      <c r="G286" t="s">
        <v>109</v>
      </c>
      <c r="H286" s="1">
        <v>42975</v>
      </c>
      <c r="I286" s="2">
        <v>43010.659722222219</v>
      </c>
      <c r="J286" t="s">
        <v>1799</v>
      </c>
      <c r="K286" t="s">
        <v>683</v>
      </c>
      <c r="L286" t="s">
        <v>684</v>
      </c>
    </row>
    <row r="287" spans="1:16" ht="14.4" hidden="1" customHeight="1" x14ac:dyDescent="0.3">
      <c r="C287" t="s">
        <v>1642</v>
      </c>
      <c r="D287" t="s">
        <v>429</v>
      </c>
      <c r="E287" t="s">
        <v>1824</v>
      </c>
      <c r="F287" t="s">
        <v>1825</v>
      </c>
      <c r="G287" t="s">
        <v>18</v>
      </c>
      <c r="H287" s="1">
        <v>42975</v>
      </c>
      <c r="I287" s="2">
        <v>43005.502083333333</v>
      </c>
      <c r="J287" t="s">
        <v>1770</v>
      </c>
      <c r="K287" t="s">
        <v>166</v>
      </c>
      <c r="L287" t="s">
        <v>151</v>
      </c>
    </row>
    <row r="288" spans="1:16" ht="14.4" hidden="1" customHeight="1" x14ac:dyDescent="0.3">
      <c r="C288" t="s">
        <v>1642</v>
      </c>
      <c r="D288" t="s">
        <v>429</v>
      </c>
      <c r="E288" t="s">
        <v>1826</v>
      </c>
      <c r="F288" t="s">
        <v>1827</v>
      </c>
      <c r="G288" t="s">
        <v>18</v>
      </c>
      <c r="H288" s="1">
        <v>42975</v>
      </c>
      <c r="I288" s="2">
        <v>43005.502083333333</v>
      </c>
      <c r="J288" t="s">
        <v>1770</v>
      </c>
      <c r="K288" t="s">
        <v>166</v>
      </c>
      <c r="L288" t="s">
        <v>151</v>
      </c>
    </row>
    <row r="289" spans="3:16" ht="14.4" hidden="1" customHeight="1" x14ac:dyDescent="0.3">
      <c r="C289" t="s">
        <v>1642</v>
      </c>
      <c r="D289" t="s">
        <v>429</v>
      </c>
      <c r="E289" t="s">
        <v>1828</v>
      </c>
      <c r="F289" t="s">
        <v>1782</v>
      </c>
      <c r="G289" t="s">
        <v>18</v>
      </c>
      <c r="H289" s="1">
        <v>42975</v>
      </c>
      <c r="I289" s="2">
        <v>43005.503472222219</v>
      </c>
      <c r="J289" t="s">
        <v>455</v>
      </c>
      <c r="K289" t="s">
        <v>683</v>
      </c>
      <c r="L289" t="s">
        <v>684</v>
      </c>
    </row>
    <row r="290" spans="3:16" ht="14.4" hidden="1" customHeight="1" x14ac:dyDescent="0.3">
      <c r="C290" t="s">
        <v>1642</v>
      </c>
      <c r="D290" t="s">
        <v>429</v>
      </c>
      <c r="E290" t="s">
        <v>1846</v>
      </c>
      <c r="F290" t="s">
        <v>1847</v>
      </c>
      <c r="G290" t="s">
        <v>18</v>
      </c>
      <c r="H290" s="1">
        <v>42975</v>
      </c>
      <c r="I290" s="2">
        <v>43005.502083333333</v>
      </c>
      <c r="J290" t="s">
        <v>455</v>
      </c>
      <c r="K290" t="s">
        <v>124</v>
      </c>
      <c r="L290" t="s">
        <v>147</v>
      </c>
    </row>
    <row r="291" spans="3:16" ht="14.4" customHeight="1" x14ac:dyDescent="0.3">
      <c r="C291" t="s">
        <v>1642</v>
      </c>
      <c r="D291" t="s">
        <v>44</v>
      </c>
      <c r="E291" t="s">
        <v>2777</v>
      </c>
      <c r="F291" t="s">
        <v>2778</v>
      </c>
      <c r="G291" t="s">
        <v>41</v>
      </c>
      <c r="H291" s="1">
        <v>42975</v>
      </c>
      <c r="I291" s="2">
        <v>43005.503472222219</v>
      </c>
      <c r="J291" t="s">
        <v>678</v>
      </c>
      <c r="K291" t="s">
        <v>2779</v>
      </c>
      <c r="L291" t="s">
        <v>2780</v>
      </c>
      <c r="M291" t="s">
        <v>23</v>
      </c>
      <c r="N291" t="s">
        <v>51</v>
      </c>
      <c r="O291" t="s">
        <v>137</v>
      </c>
      <c r="P291" t="s">
        <v>52</v>
      </c>
    </row>
    <row r="292" spans="3:16" ht="14.4" hidden="1" customHeight="1" x14ac:dyDescent="0.3">
      <c r="C292" t="s">
        <v>76</v>
      </c>
      <c r="D292" t="s">
        <v>15</v>
      </c>
      <c r="E292" t="s">
        <v>200</v>
      </c>
      <c r="F292" t="s">
        <v>201</v>
      </c>
      <c r="G292" t="s">
        <v>109</v>
      </c>
      <c r="H292" s="1">
        <v>42976</v>
      </c>
      <c r="I292" s="2">
        <v>43105.649305555555</v>
      </c>
      <c r="J292" t="s">
        <v>114</v>
      </c>
      <c r="K292" t="s">
        <v>202</v>
      </c>
      <c r="L292" t="s">
        <v>203</v>
      </c>
      <c r="M292" t="s">
        <v>62</v>
      </c>
      <c r="N292" t="s">
        <v>51</v>
      </c>
      <c r="O292" t="s">
        <v>101</v>
      </c>
      <c r="P292" t="s">
        <v>52</v>
      </c>
    </row>
    <row r="293" spans="3:16" ht="14.4" hidden="1" customHeight="1" x14ac:dyDescent="0.3">
      <c r="C293" t="s">
        <v>76</v>
      </c>
      <c r="D293" t="s">
        <v>15</v>
      </c>
      <c r="E293" t="s">
        <v>204</v>
      </c>
      <c r="F293" t="s">
        <v>205</v>
      </c>
      <c r="G293" t="s">
        <v>109</v>
      </c>
      <c r="H293" s="1">
        <v>42976</v>
      </c>
      <c r="I293" s="2">
        <v>43105.568749999999</v>
      </c>
      <c r="J293" t="s">
        <v>19</v>
      </c>
      <c r="K293" t="s">
        <v>202</v>
      </c>
      <c r="L293" t="s">
        <v>203</v>
      </c>
      <c r="M293" t="s">
        <v>62</v>
      </c>
      <c r="N293" t="s">
        <v>51</v>
      </c>
      <c r="O293" t="s">
        <v>101</v>
      </c>
      <c r="P293" t="s">
        <v>52</v>
      </c>
    </row>
    <row r="294" spans="3:16" ht="14.4" hidden="1" customHeight="1" x14ac:dyDescent="0.3">
      <c r="C294" t="s">
        <v>76</v>
      </c>
      <c r="D294" t="s">
        <v>429</v>
      </c>
      <c r="E294" t="s">
        <v>512</v>
      </c>
      <c r="F294" t="s">
        <v>513</v>
      </c>
      <c r="G294" t="s">
        <v>18</v>
      </c>
      <c r="H294" s="1">
        <v>42976</v>
      </c>
      <c r="I294" s="2">
        <v>43005.503472222219</v>
      </c>
      <c r="J294" t="s">
        <v>455</v>
      </c>
      <c r="K294" t="s">
        <v>514</v>
      </c>
      <c r="L294" t="s">
        <v>515</v>
      </c>
      <c r="M294" t="s">
        <v>62</v>
      </c>
      <c r="N294" t="s">
        <v>95</v>
      </c>
      <c r="O294" t="s">
        <v>51</v>
      </c>
      <c r="P294" t="s">
        <v>96</v>
      </c>
    </row>
    <row r="295" spans="3:16" ht="14.4" hidden="1" customHeight="1" x14ac:dyDescent="0.3">
      <c r="C295" t="s">
        <v>76</v>
      </c>
      <c r="D295" t="s">
        <v>429</v>
      </c>
      <c r="E295" t="s">
        <v>516</v>
      </c>
      <c r="F295" t="s">
        <v>517</v>
      </c>
      <c r="G295" t="s">
        <v>179</v>
      </c>
      <c r="H295" s="1">
        <v>42976</v>
      </c>
      <c r="I295" s="2">
        <v>43005.502083333333</v>
      </c>
      <c r="J295" t="s">
        <v>518</v>
      </c>
      <c r="K295" t="s">
        <v>519</v>
      </c>
      <c r="L295" t="s">
        <v>520</v>
      </c>
      <c r="N295" t="s">
        <v>51</v>
      </c>
      <c r="O295" t="s">
        <v>23</v>
      </c>
      <c r="P295" t="s">
        <v>168</v>
      </c>
    </row>
    <row r="296" spans="3:16" ht="14.4" customHeight="1" x14ac:dyDescent="0.3">
      <c r="C296" t="s">
        <v>76</v>
      </c>
      <c r="D296" t="s">
        <v>44</v>
      </c>
      <c r="E296" t="s">
        <v>1075</v>
      </c>
      <c r="F296" t="s">
        <v>1076</v>
      </c>
      <c r="G296" t="s">
        <v>18</v>
      </c>
      <c r="H296" s="1">
        <v>42976</v>
      </c>
      <c r="I296" s="2">
        <v>43112.147222222222</v>
      </c>
      <c r="J296" t="s">
        <v>723</v>
      </c>
      <c r="K296" t="s">
        <v>877</v>
      </c>
      <c r="L296" t="s">
        <v>1077</v>
      </c>
      <c r="M296" t="s">
        <v>137</v>
      </c>
      <c r="N296" t="s">
        <v>51</v>
      </c>
      <c r="O296" t="s">
        <v>137</v>
      </c>
      <c r="P296" t="s">
        <v>799</v>
      </c>
    </row>
    <row r="297" spans="3:16" ht="14.4" customHeight="1" x14ac:dyDescent="0.3">
      <c r="C297" t="s">
        <v>76</v>
      </c>
      <c r="D297" t="s">
        <v>44</v>
      </c>
      <c r="E297" t="s">
        <v>1085</v>
      </c>
      <c r="F297" t="s">
        <v>1086</v>
      </c>
      <c r="G297" t="s">
        <v>18</v>
      </c>
      <c r="H297" s="1">
        <v>42976</v>
      </c>
      <c r="I297" s="2">
        <v>43005.503472222219</v>
      </c>
      <c r="J297" t="s">
        <v>28</v>
      </c>
      <c r="K297" t="s">
        <v>1087</v>
      </c>
      <c r="L297" t="s">
        <v>1088</v>
      </c>
      <c r="N297" t="s">
        <v>51</v>
      </c>
      <c r="O297" t="s">
        <v>111</v>
      </c>
      <c r="P297" t="s">
        <v>83</v>
      </c>
    </row>
    <row r="298" spans="3:16" ht="14.4" hidden="1" customHeight="1" x14ac:dyDescent="0.3">
      <c r="C298" t="s">
        <v>76</v>
      </c>
      <c r="D298" t="s">
        <v>15</v>
      </c>
      <c r="E298" t="s">
        <v>206</v>
      </c>
      <c r="F298" t="s">
        <v>207</v>
      </c>
      <c r="G298" t="s">
        <v>18</v>
      </c>
      <c r="H298" s="1">
        <v>42977</v>
      </c>
      <c r="I298" s="2">
        <v>43013.72152777778</v>
      </c>
      <c r="J298" t="s">
        <v>19</v>
      </c>
      <c r="K298" t="s">
        <v>80</v>
      </c>
      <c r="L298" t="s">
        <v>81</v>
      </c>
      <c r="N298" t="s">
        <v>51</v>
      </c>
      <c r="O298" t="s">
        <v>101</v>
      </c>
      <c r="P298" t="s">
        <v>52</v>
      </c>
    </row>
    <row r="299" spans="3:16" ht="14.4" hidden="1" customHeight="1" x14ac:dyDescent="0.3">
      <c r="C299" t="s">
        <v>76</v>
      </c>
      <c r="D299" t="s">
        <v>429</v>
      </c>
      <c r="E299" t="s">
        <v>521</v>
      </c>
      <c r="F299" t="s">
        <v>522</v>
      </c>
      <c r="G299" t="s">
        <v>109</v>
      </c>
      <c r="H299" s="1">
        <v>42977</v>
      </c>
      <c r="I299" s="2">
        <v>43019.349305555559</v>
      </c>
      <c r="J299" t="s">
        <v>439</v>
      </c>
      <c r="K299" t="s">
        <v>523</v>
      </c>
      <c r="L299" t="s">
        <v>524</v>
      </c>
      <c r="M299" t="s">
        <v>137</v>
      </c>
      <c r="N299" t="s">
        <v>51</v>
      </c>
      <c r="O299" t="s">
        <v>57</v>
      </c>
      <c r="P299" t="s">
        <v>52</v>
      </c>
    </row>
    <row r="300" spans="3:16" ht="14.4" customHeight="1" x14ac:dyDescent="0.3">
      <c r="C300" t="s">
        <v>76</v>
      </c>
      <c r="D300" t="s">
        <v>44</v>
      </c>
      <c r="E300" t="s">
        <v>1078</v>
      </c>
      <c r="F300" t="s">
        <v>1079</v>
      </c>
      <c r="G300" t="s">
        <v>18</v>
      </c>
      <c r="H300" s="1">
        <v>42977</v>
      </c>
      <c r="I300" s="2">
        <v>43005.503472222219</v>
      </c>
      <c r="J300" t="s">
        <v>859</v>
      </c>
      <c r="K300" t="s">
        <v>171</v>
      </c>
      <c r="L300" t="s">
        <v>1080</v>
      </c>
      <c r="M300" t="s">
        <v>62</v>
      </c>
      <c r="N300" t="s">
        <v>51</v>
      </c>
      <c r="O300" t="s">
        <v>62</v>
      </c>
      <c r="P300" t="s">
        <v>63</v>
      </c>
    </row>
    <row r="301" spans="3:16" ht="14.4" customHeight="1" x14ac:dyDescent="0.3">
      <c r="C301" t="s">
        <v>76</v>
      </c>
      <c r="D301" t="s">
        <v>44</v>
      </c>
      <c r="E301" t="s">
        <v>1081</v>
      </c>
      <c r="F301" t="s">
        <v>1082</v>
      </c>
      <c r="G301" t="s">
        <v>18</v>
      </c>
      <c r="H301" s="1">
        <v>42977</v>
      </c>
      <c r="I301" s="2">
        <v>43005.503472222219</v>
      </c>
      <c r="J301" t="s">
        <v>725</v>
      </c>
      <c r="K301" t="s">
        <v>1083</v>
      </c>
      <c r="L301" t="s">
        <v>1084</v>
      </c>
      <c r="M301" t="s">
        <v>137</v>
      </c>
      <c r="N301" t="s">
        <v>51</v>
      </c>
      <c r="O301" t="s">
        <v>137</v>
      </c>
      <c r="P301" t="s">
        <v>799</v>
      </c>
    </row>
    <row r="302" spans="3:16" ht="14.4" customHeight="1" x14ac:dyDescent="0.3">
      <c r="C302" t="s">
        <v>76</v>
      </c>
      <c r="D302" t="s">
        <v>44</v>
      </c>
      <c r="E302" t="s">
        <v>1089</v>
      </c>
      <c r="F302" t="s">
        <v>1090</v>
      </c>
      <c r="G302" t="s">
        <v>18</v>
      </c>
      <c r="H302" s="1">
        <v>42977</v>
      </c>
      <c r="I302" s="2">
        <v>43005.503472222219</v>
      </c>
      <c r="J302" t="s">
        <v>664</v>
      </c>
      <c r="K302" t="s">
        <v>311</v>
      </c>
      <c r="L302" t="s">
        <v>312</v>
      </c>
      <c r="N302" t="s">
        <v>51</v>
      </c>
      <c r="O302" t="s">
        <v>117</v>
      </c>
      <c r="P302" t="s">
        <v>914</v>
      </c>
    </row>
    <row r="303" spans="3:16" ht="14.4" hidden="1" customHeight="1" x14ac:dyDescent="0.3">
      <c r="C303" t="s">
        <v>1642</v>
      </c>
      <c r="D303" t="s">
        <v>15</v>
      </c>
      <c r="E303" t="s">
        <v>1657</v>
      </c>
      <c r="F303" t="s">
        <v>1658</v>
      </c>
      <c r="G303" t="s">
        <v>18</v>
      </c>
      <c r="H303" s="1">
        <v>42977</v>
      </c>
      <c r="I303" s="2">
        <v>43042.400694444441</v>
      </c>
      <c r="J303" t="s">
        <v>28</v>
      </c>
      <c r="K303" t="s">
        <v>276</v>
      </c>
      <c r="L303" t="s">
        <v>277</v>
      </c>
      <c r="M303" t="s">
        <v>111</v>
      </c>
      <c r="N303" t="s">
        <v>51</v>
      </c>
      <c r="O303" t="s">
        <v>111</v>
      </c>
      <c r="P303" t="s">
        <v>70</v>
      </c>
    </row>
    <row r="304" spans="3:16" ht="14.4" hidden="1" customHeight="1" x14ac:dyDescent="0.3">
      <c r="C304" t="s">
        <v>1642</v>
      </c>
      <c r="D304" t="s">
        <v>429</v>
      </c>
      <c r="E304" t="s">
        <v>1829</v>
      </c>
      <c r="F304" t="s">
        <v>1830</v>
      </c>
      <c r="G304" t="s">
        <v>18</v>
      </c>
      <c r="H304" s="1">
        <v>42977</v>
      </c>
      <c r="I304" s="2">
        <v>43005.502083333333</v>
      </c>
      <c r="J304" t="s">
        <v>455</v>
      </c>
      <c r="K304" t="s">
        <v>1536</v>
      </c>
      <c r="L304" t="s">
        <v>1831</v>
      </c>
    </row>
    <row r="305" spans="3:16" ht="14.4" hidden="1" customHeight="1" x14ac:dyDescent="0.3">
      <c r="C305" t="s">
        <v>1642</v>
      </c>
      <c r="D305" t="s">
        <v>429</v>
      </c>
      <c r="E305" t="s">
        <v>1848</v>
      </c>
      <c r="F305" t="s">
        <v>1849</v>
      </c>
      <c r="G305" t="s">
        <v>18</v>
      </c>
      <c r="H305" s="1">
        <v>42977</v>
      </c>
      <c r="I305" s="2">
        <v>43005.503472222219</v>
      </c>
      <c r="J305" t="s">
        <v>455</v>
      </c>
      <c r="K305" t="s">
        <v>683</v>
      </c>
      <c r="L305" t="s">
        <v>684</v>
      </c>
    </row>
    <row r="306" spans="3:16" ht="14.4" hidden="1" customHeight="1" x14ac:dyDescent="0.3">
      <c r="C306" t="s">
        <v>1642</v>
      </c>
      <c r="D306" t="s">
        <v>429</v>
      </c>
      <c r="E306" t="s">
        <v>1850</v>
      </c>
      <c r="F306" t="s">
        <v>1851</v>
      </c>
      <c r="G306" t="s">
        <v>18</v>
      </c>
      <c r="H306" s="1">
        <v>42977</v>
      </c>
      <c r="I306" s="2">
        <v>43005.502083333333</v>
      </c>
      <c r="J306" t="s">
        <v>455</v>
      </c>
      <c r="K306" t="s">
        <v>656</v>
      </c>
      <c r="L306" t="s">
        <v>194</v>
      </c>
    </row>
    <row r="307" spans="3:16" ht="14.4" hidden="1" customHeight="1" x14ac:dyDescent="0.3">
      <c r="C307" t="s">
        <v>1642</v>
      </c>
      <c r="D307" t="s">
        <v>429</v>
      </c>
      <c r="E307" t="s">
        <v>1852</v>
      </c>
      <c r="F307" t="s">
        <v>1853</v>
      </c>
      <c r="G307" t="s">
        <v>18</v>
      </c>
      <c r="H307" s="1">
        <v>42977</v>
      </c>
      <c r="I307" s="2">
        <v>43005.502083333333</v>
      </c>
      <c r="J307" t="s">
        <v>455</v>
      </c>
      <c r="K307" t="s">
        <v>268</v>
      </c>
      <c r="L307" t="s">
        <v>269</v>
      </c>
    </row>
    <row r="308" spans="3:16" ht="14.4" hidden="1" customHeight="1" x14ac:dyDescent="0.3">
      <c r="C308" t="s">
        <v>1642</v>
      </c>
      <c r="D308" t="s">
        <v>429</v>
      </c>
      <c r="E308" t="s">
        <v>1854</v>
      </c>
      <c r="F308" t="s">
        <v>1855</v>
      </c>
      <c r="G308" t="s">
        <v>18</v>
      </c>
      <c r="H308" s="1">
        <v>42977</v>
      </c>
      <c r="I308" s="2">
        <v>43005.502083333333</v>
      </c>
      <c r="J308" t="s">
        <v>1770</v>
      </c>
      <c r="K308" t="s">
        <v>458</v>
      </c>
      <c r="L308" t="s">
        <v>459</v>
      </c>
    </row>
    <row r="309" spans="3:16" ht="14.4" customHeight="1" x14ac:dyDescent="0.3">
      <c r="C309" t="s">
        <v>1642</v>
      </c>
      <c r="D309" t="s">
        <v>44</v>
      </c>
      <c r="E309" t="s">
        <v>2768</v>
      </c>
      <c r="F309" t="s">
        <v>2769</v>
      </c>
      <c r="G309" t="s">
        <v>18</v>
      </c>
      <c r="H309" s="1">
        <v>42977</v>
      </c>
      <c r="I309" s="2">
        <v>43005.503472222219</v>
      </c>
      <c r="J309" t="s">
        <v>664</v>
      </c>
      <c r="K309" t="s">
        <v>276</v>
      </c>
      <c r="L309" t="s">
        <v>277</v>
      </c>
      <c r="M309" t="s">
        <v>23</v>
      </c>
    </row>
    <row r="310" spans="3:16" ht="14.4" hidden="1" customHeight="1" x14ac:dyDescent="0.3">
      <c r="C310" t="s">
        <v>76</v>
      </c>
      <c r="D310" t="s">
        <v>15</v>
      </c>
      <c r="E310" t="s">
        <v>208</v>
      </c>
      <c r="F310" t="s">
        <v>209</v>
      </c>
      <c r="G310" t="s">
        <v>179</v>
      </c>
      <c r="H310" s="1">
        <v>42978</v>
      </c>
      <c r="I310" s="2">
        <v>43094.753472222219</v>
      </c>
      <c r="J310" t="s">
        <v>146</v>
      </c>
      <c r="K310" t="s">
        <v>210</v>
      </c>
      <c r="L310" t="s">
        <v>211</v>
      </c>
      <c r="M310" t="s">
        <v>82</v>
      </c>
      <c r="N310" t="s">
        <v>51</v>
      </c>
      <c r="O310" t="s">
        <v>82</v>
      </c>
      <c r="P310" t="s">
        <v>70</v>
      </c>
    </row>
    <row r="311" spans="3:16" ht="14.4" hidden="1" customHeight="1" x14ac:dyDescent="0.3">
      <c r="C311" t="s">
        <v>76</v>
      </c>
      <c r="D311" t="s">
        <v>15</v>
      </c>
      <c r="E311" t="s">
        <v>212</v>
      </c>
      <c r="F311" t="s">
        <v>213</v>
      </c>
      <c r="G311" t="s">
        <v>109</v>
      </c>
      <c r="H311" s="1">
        <v>42978</v>
      </c>
      <c r="I311" s="2">
        <v>43021.345833333333</v>
      </c>
      <c r="J311" t="s">
        <v>146</v>
      </c>
      <c r="K311" t="s">
        <v>210</v>
      </c>
      <c r="L311" t="s">
        <v>211</v>
      </c>
      <c r="M311" t="s">
        <v>82</v>
      </c>
      <c r="N311" t="s">
        <v>51</v>
      </c>
      <c r="O311" t="s">
        <v>82</v>
      </c>
      <c r="P311" t="s">
        <v>70</v>
      </c>
    </row>
    <row r="312" spans="3:16" ht="14.4" hidden="1" customHeight="1" x14ac:dyDescent="0.3">
      <c r="C312" t="s">
        <v>76</v>
      </c>
      <c r="D312" t="s">
        <v>15</v>
      </c>
      <c r="E312" t="s">
        <v>214</v>
      </c>
      <c r="F312" t="s">
        <v>215</v>
      </c>
      <c r="G312" t="s">
        <v>109</v>
      </c>
      <c r="H312" s="1">
        <v>42978</v>
      </c>
      <c r="I312" s="2">
        <v>43021.345833333333</v>
      </c>
      <c r="J312" t="s">
        <v>146</v>
      </c>
      <c r="K312" t="s">
        <v>216</v>
      </c>
      <c r="L312" t="s">
        <v>217</v>
      </c>
      <c r="M312" t="s">
        <v>218</v>
      </c>
      <c r="N312" t="s">
        <v>51</v>
      </c>
      <c r="O312" t="s">
        <v>218</v>
      </c>
      <c r="P312" t="s">
        <v>52</v>
      </c>
    </row>
    <row r="313" spans="3:16" ht="14.4" hidden="1" customHeight="1" x14ac:dyDescent="0.3">
      <c r="C313" t="s">
        <v>76</v>
      </c>
      <c r="D313" t="s">
        <v>15</v>
      </c>
      <c r="E313" t="s">
        <v>219</v>
      </c>
      <c r="F313" t="s">
        <v>220</v>
      </c>
      <c r="G313" t="s">
        <v>109</v>
      </c>
      <c r="H313" s="1">
        <v>42978</v>
      </c>
      <c r="I313" s="2">
        <v>43021.34652777778</v>
      </c>
      <c r="J313" t="s">
        <v>146</v>
      </c>
      <c r="K313" t="s">
        <v>210</v>
      </c>
      <c r="L313" t="s">
        <v>211</v>
      </c>
      <c r="M313" t="s">
        <v>82</v>
      </c>
      <c r="N313" t="s">
        <v>51</v>
      </c>
      <c r="O313" t="s">
        <v>82</v>
      </c>
      <c r="P313" t="s">
        <v>70</v>
      </c>
    </row>
    <row r="314" spans="3:16" ht="14.4" customHeight="1" x14ac:dyDescent="0.3">
      <c r="C314" t="s">
        <v>76</v>
      </c>
      <c r="D314" t="s">
        <v>44</v>
      </c>
      <c r="E314" t="s">
        <v>1091</v>
      </c>
      <c r="F314" t="s">
        <v>1092</v>
      </c>
      <c r="G314" t="s">
        <v>41</v>
      </c>
      <c r="H314" s="1">
        <v>42978</v>
      </c>
      <c r="I314" s="2">
        <v>43005.503472222219</v>
      </c>
      <c r="J314" t="s">
        <v>655</v>
      </c>
      <c r="K314" t="s">
        <v>210</v>
      </c>
      <c r="L314" t="s">
        <v>211</v>
      </c>
      <c r="M314" t="s">
        <v>62</v>
      </c>
      <c r="N314" t="s">
        <v>51</v>
      </c>
      <c r="O314" t="s">
        <v>82</v>
      </c>
      <c r="P314" t="s">
        <v>70</v>
      </c>
    </row>
    <row r="315" spans="3:16" ht="14.4" customHeight="1" x14ac:dyDescent="0.3">
      <c r="C315" t="s">
        <v>76</v>
      </c>
      <c r="D315" t="s">
        <v>44</v>
      </c>
      <c r="E315" t="s">
        <v>1093</v>
      </c>
      <c r="F315" t="s">
        <v>1094</v>
      </c>
      <c r="G315" t="s">
        <v>18</v>
      </c>
      <c r="H315" s="1">
        <v>42978</v>
      </c>
      <c r="I315" s="2">
        <v>43005.503472222219</v>
      </c>
      <c r="J315" t="s">
        <v>146</v>
      </c>
      <c r="K315" t="s">
        <v>210</v>
      </c>
      <c r="L315" t="s">
        <v>211</v>
      </c>
      <c r="M315" t="s">
        <v>62</v>
      </c>
      <c r="N315" t="s">
        <v>51</v>
      </c>
      <c r="O315" t="s">
        <v>82</v>
      </c>
      <c r="P315" t="s">
        <v>70</v>
      </c>
    </row>
    <row r="316" spans="3:16" ht="14.4" customHeight="1" x14ac:dyDescent="0.3">
      <c r="C316" t="s">
        <v>76</v>
      </c>
      <c r="D316" t="s">
        <v>44</v>
      </c>
      <c r="E316" t="s">
        <v>1095</v>
      </c>
      <c r="F316" t="s">
        <v>1096</v>
      </c>
      <c r="G316" t="s">
        <v>41</v>
      </c>
      <c r="H316" s="1">
        <v>42978</v>
      </c>
      <c r="I316" s="2">
        <v>43005.503472222219</v>
      </c>
      <c r="J316" t="s">
        <v>146</v>
      </c>
      <c r="K316" t="s">
        <v>210</v>
      </c>
      <c r="L316" t="s">
        <v>211</v>
      </c>
      <c r="M316" t="s">
        <v>62</v>
      </c>
      <c r="N316" t="s">
        <v>51</v>
      </c>
      <c r="O316" t="s">
        <v>82</v>
      </c>
      <c r="P316" t="s">
        <v>70</v>
      </c>
    </row>
    <row r="317" spans="3:16" ht="14.4" customHeight="1" x14ac:dyDescent="0.3">
      <c r="C317" t="s">
        <v>76</v>
      </c>
      <c r="D317" t="s">
        <v>44</v>
      </c>
      <c r="E317" t="s">
        <v>1097</v>
      </c>
      <c r="F317" t="s">
        <v>1098</v>
      </c>
      <c r="G317" t="s">
        <v>41</v>
      </c>
      <c r="H317" s="1">
        <v>42978</v>
      </c>
      <c r="I317" s="2">
        <v>43005.503472222219</v>
      </c>
      <c r="J317" t="s">
        <v>146</v>
      </c>
      <c r="K317" t="s">
        <v>210</v>
      </c>
      <c r="L317" t="s">
        <v>211</v>
      </c>
      <c r="M317" t="s">
        <v>62</v>
      </c>
      <c r="N317" t="s">
        <v>51</v>
      </c>
      <c r="O317" t="s">
        <v>82</v>
      </c>
      <c r="P317" t="s">
        <v>70</v>
      </c>
    </row>
    <row r="318" spans="3:16" ht="14.4" customHeight="1" x14ac:dyDescent="0.3">
      <c r="C318" t="s">
        <v>76</v>
      </c>
      <c r="D318" t="s">
        <v>44</v>
      </c>
      <c r="E318" t="s">
        <v>1099</v>
      </c>
      <c r="F318" t="s">
        <v>1100</v>
      </c>
      <c r="G318" t="s">
        <v>41</v>
      </c>
      <c r="H318" s="1">
        <v>42978</v>
      </c>
      <c r="I318" s="2">
        <v>43005.503472222219</v>
      </c>
      <c r="J318" t="s">
        <v>146</v>
      </c>
      <c r="K318" t="s">
        <v>210</v>
      </c>
      <c r="L318" t="s">
        <v>211</v>
      </c>
      <c r="M318" t="s">
        <v>62</v>
      </c>
      <c r="N318" t="s">
        <v>51</v>
      </c>
      <c r="O318" t="s">
        <v>82</v>
      </c>
      <c r="P318" t="s">
        <v>70</v>
      </c>
    </row>
    <row r="319" spans="3:16" ht="14.4" customHeight="1" x14ac:dyDescent="0.3">
      <c r="C319" t="s">
        <v>76</v>
      </c>
      <c r="D319" t="s">
        <v>44</v>
      </c>
      <c r="E319" t="s">
        <v>1101</v>
      </c>
      <c r="F319" t="s">
        <v>1102</v>
      </c>
      <c r="G319" t="s">
        <v>41</v>
      </c>
      <c r="H319" s="1">
        <v>42978</v>
      </c>
      <c r="I319" s="2">
        <v>43005.503472222219</v>
      </c>
      <c r="J319" t="s">
        <v>146</v>
      </c>
      <c r="K319" t="s">
        <v>210</v>
      </c>
      <c r="L319" t="s">
        <v>211</v>
      </c>
      <c r="M319" t="s">
        <v>62</v>
      </c>
      <c r="N319" t="s">
        <v>51</v>
      </c>
      <c r="O319" t="s">
        <v>82</v>
      </c>
      <c r="P319" t="s">
        <v>70</v>
      </c>
    </row>
    <row r="320" spans="3:16" ht="14.4" customHeight="1" x14ac:dyDescent="0.3">
      <c r="C320" t="s">
        <v>76</v>
      </c>
      <c r="D320" t="s">
        <v>44</v>
      </c>
      <c r="E320" t="s">
        <v>1103</v>
      </c>
      <c r="F320" t="s">
        <v>1104</v>
      </c>
      <c r="G320" t="s">
        <v>41</v>
      </c>
      <c r="H320" s="1">
        <v>42978</v>
      </c>
      <c r="I320" s="2">
        <v>43005.503472222219</v>
      </c>
      <c r="J320" t="s">
        <v>146</v>
      </c>
      <c r="K320" t="s">
        <v>210</v>
      </c>
      <c r="L320" t="s">
        <v>211</v>
      </c>
      <c r="M320" t="s">
        <v>62</v>
      </c>
      <c r="N320" t="s">
        <v>51</v>
      </c>
      <c r="O320" t="s">
        <v>82</v>
      </c>
      <c r="P320" t="s">
        <v>70</v>
      </c>
    </row>
    <row r="321" spans="3:16" ht="14.4" customHeight="1" x14ac:dyDescent="0.3">
      <c r="C321" t="s">
        <v>76</v>
      </c>
      <c r="D321" t="s">
        <v>44</v>
      </c>
      <c r="E321" t="s">
        <v>1105</v>
      </c>
      <c r="F321" t="s">
        <v>1106</v>
      </c>
      <c r="G321" t="s">
        <v>41</v>
      </c>
      <c r="H321" s="1">
        <v>42978</v>
      </c>
      <c r="I321" s="2">
        <v>43005.503472222219</v>
      </c>
      <c r="J321" t="s">
        <v>146</v>
      </c>
      <c r="K321" t="s">
        <v>210</v>
      </c>
      <c r="L321" t="s">
        <v>211</v>
      </c>
      <c r="M321" t="s">
        <v>62</v>
      </c>
      <c r="N321" t="s">
        <v>51</v>
      </c>
      <c r="O321" t="s">
        <v>82</v>
      </c>
      <c r="P321" t="s">
        <v>70</v>
      </c>
    </row>
    <row r="322" spans="3:16" ht="14.4" customHeight="1" x14ac:dyDescent="0.3">
      <c r="C322" t="s">
        <v>76</v>
      </c>
      <c r="D322" t="s">
        <v>44</v>
      </c>
      <c r="E322" t="s">
        <v>1107</v>
      </c>
      <c r="F322" t="s">
        <v>1108</v>
      </c>
      <c r="G322" t="s">
        <v>41</v>
      </c>
      <c r="H322" s="1">
        <v>42978</v>
      </c>
      <c r="I322" s="2">
        <v>43005.503472222219</v>
      </c>
      <c r="J322" t="s">
        <v>146</v>
      </c>
      <c r="K322" t="s">
        <v>210</v>
      </c>
      <c r="L322" t="s">
        <v>211</v>
      </c>
      <c r="M322" t="s">
        <v>62</v>
      </c>
      <c r="N322" t="s">
        <v>51</v>
      </c>
      <c r="O322" t="s">
        <v>82</v>
      </c>
      <c r="P322" t="s">
        <v>70</v>
      </c>
    </row>
    <row r="323" spans="3:16" ht="14.4" customHeight="1" x14ac:dyDescent="0.3">
      <c r="C323" t="s">
        <v>76</v>
      </c>
      <c r="D323" t="s">
        <v>44</v>
      </c>
      <c r="E323" t="s">
        <v>1109</v>
      </c>
      <c r="F323" t="s">
        <v>1110</v>
      </c>
      <c r="G323" t="s">
        <v>41</v>
      </c>
      <c r="H323" s="1">
        <v>42978</v>
      </c>
      <c r="I323" s="2">
        <v>43005.503472222219</v>
      </c>
      <c r="J323" t="s">
        <v>146</v>
      </c>
      <c r="K323" t="s">
        <v>210</v>
      </c>
      <c r="L323" t="s">
        <v>211</v>
      </c>
      <c r="M323" t="s">
        <v>62</v>
      </c>
      <c r="N323" t="s">
        <v>51</v>
      </c>
      <c r="O323" t="s">
        <v>82</v>
      </c>
      <c r="P323" t="s">
        <v>70</v>
      </c>
    </row>
    <row r="324" spans="3:16" ht="14.4" customHeight="1" x14ac:dyDescent="0.3">
      <c r="C324" t="s">
        <v>76</v>
      </c>
      <c r="D324" t="s">
        <v>44</v>
      </c>
      <c r="E324" t="s">
        <v>1111</v>
      </c>
      <c r="F324" t="s">
        <v>1112</v>
      </c>
      <c r="G324" t="s">
        <v>41</v>
      </c>
      <c r="H324" s="1">
        <v>42978</v>
      </c>
      <c r="I324" s="2">
        <v>43005.503472222219</v>
      </c>
      <c r="J324" t="s">
        <v>146</v>
      </c>
      <c r="K324" t="s">
        <v>210</v>
      </c>
      <c r="L324" t="s">
        <v>211</v>
      </c>
      <c r="M324" t="s">
        <v>62</v>
      </c>
      <c r="N324" t="s">
        <v>51</v>
      </c>
      <c r="O324" t="s">
        <v>82</v>
      </c>
      <c r="P324" t="s">
        <v>70</v>
      </c>
    </row>
    <row r="325" spans="3:16" ht="14.4" customHeight="1" x14ac:dyDescent="0.3">
      <c r="C325" t="s">
        <v>76</v>
      </c>
      <c r="D325" t="s">
        <v>44</v>
      </c>
      <c r="E325" t="s">
        <v>1113</v>
      </c>
      <c r="F325" t="s">
        <v>1114</v>
      </c>
      <c r="G325" t="s">
        <v>41</v>
      </c>
      <c r="H325" s="1">
        <v>42978</v>
      </c>
      <c r="I325" s="2">
        <v>43005.503472222219</v>
      </c>
      <c r="J325" t="s">
        <v>146</v>
      </c>
      <c r="K325" t="s">
        <v>210</v>
      </c>
      <c r="L325" t="s">
        <v>211</v>
      </c>
      <c r="M325" t="s">
        <v>62</v>
      </c>
      <c r="N325" t="s">
        <v>51</v>
      </c>
      <c r="O325" t="s">
        <v>82</v>
      </c>
      <c r="P325" t="s">
        <v>70</v>
      </c>
    </row>
    <row r="326" spans="3:16" ht="14.4" customHeight="1" x14ac:dyDescent="0.3">
      <c r="C326" t="s">
        <v>76</v>
      </c>
      <c r="D326" t="s">
        <v>44</v>
      </c>
      <c r="E326" t="s">
        <v>1115</v>
      </c>
      <c r="F326" t="s">
        <v>1116</v>
      </c>
      <c r="G326" t="s">
        <v>41</v>
      </c>
      <c r="H326" s="1">
        <v>42978</v>
      </c>
      <c r="I326" s="2">
        <v>43005.503472222219</v>
      </c>
      <c r="J326" t="s">
        <v>146</v>
      </c>
      <c r="K326" t="s">
        <v>210</v>
      </c>
      <c r="L326" t="s">
        <v>211</v>
      </c>
      <c r="M326" t="s">
        <v>62</v>
      </c>
      <c r="N326" t="s">
        <v>51</v>
      </c>
      <c r="O326" t="s">
        <v>82</v>
      </c>
      <c r="P326" t="s">
        <v>70</v>
      </c>
    </row>
    <row r="327" spans="3:16" ht="14.4" customHeight="1" x14ac:dyDescent="0.3">
      <c r="C327" t="s">
        <v>76</v>
      </c>
      <c r="D327" t="s">
        <v>44</v>
      </c>
      <c r="E327" t="s">
        <v>1117</v>
      </c>
      <c r="F327" t="s">
        <v>1118</v>
      </c>
      <c r="G327" t="s">
        <v>41</v>
      </c>
      <c r="H327" s="1">
        <v>42978</v>
      </c>
      <c r="I327" s="2">
        <v>43005.503472222219</v>
      </c>
      <c r="J327" t="s">
        <v>146</v>
      </c>
      <c r="K327" t="s">
        <v>210</v>
      </c>
      <c r="L327" t="s">
        <v>211</v>
      </c>
      <c r="M327" t="s">
        <v>62</v>
      </c>
      <c r="N327" t="s">
        <v>51</v>
      </c>
      <c r="O327" t="s">
        <v>82</v>
      </c>
      <c r="P327" t="s">
        <v>70</v>
      </c>
    </row>
    <row r="328" spans="3:16" ht="14.4" customHeight="1" x14ac:dyDescent="0.3">
      <c r="C328" t="s">
        <v>76</v>
      </c>
      <c r="D328" t="s">
        <v>44</v>
      </c>
      <c r="E328" t="s">
        <v>1119</v>
      </c>
      <c r="F328" t="s">
        <v>1120</v>
      </c>
      <c r="G328" t="s">
        <v>41</v>
      </c>
      <c r="H328" s="1">
        <v>42978</v>
      </c>
      <c r="I328" s="2">
        <v>43005.503472222219</v>
      </c>
      <c r="J328" t="s">
        <v>146</v>
      </c>
      <c r="K328" t="s">
        <v>210</v>
      </c>
      <c r="L328" t="s">
        <v>211</v>
      </c>
      <c r="M328" t="s">
        <v>62</v>
      </c>
      <c r="N328" t="s">
        <v>51</v>
      </c>
      <c r="O328" t="s">
        <v>218</v>
      </c>
      <c r="P328" t="s">
        <v>52</v>
      </c>
    </row>
    <row r="329" spans="3:16" ht="14.4" customHeight="1" x14ac:dyDescent="0.3">
      <c r="C329" t="s">
        <v>76</v>
      </c>
      <c r="D329" t="s">
        <v>44</v>
      </c>
      <c r="E329" t="s">
        <v>1121</v>
      </c>
      <c r="F329" t="s">
        <v>1122</v>
      </c>
      <c r="G329" t="s">
        <v>18</v>
      </c>
      <c r="H329" s="1">
        <v>42978</v>
      </c>
      <c r="I329" s="2">
        <v>43005.503472222219</v>
      </c>
      <c r="J329" t="s">
        <v>655</v>
      </c>
      <c r="K329" t="s">
        <v>210</v>
      </c>
      <c r="L329" t="s">
        <v>211</v>
      </c>
      <c r="M329" t="s">
        <v>62</v>
      </c>
      <c r="N329" t="s">
        <v>51</v>
      </c>
      <c r="O329" t="s">
        <v>82</v>
      </c>
      <c r="P329" t="s">
        <v>70</v>
      </c>
    </row>
    <row r="330" spans="3:16" ht="14.4" customHeight="1" x14ac:dyDescent="0.3">
      <c r="C330" t="s">
        <v>76</v>
      </c>
      <c r="D330" t="s">
        <v>44</v>
      </c>
      <c r="E330" t="s">
        <v>1123</v>
      </c>
      <c r="F330" t="s">
        <v>1124</v>
      </c>
      <c r="G330" t="s">
        <v>18</v>
      </c>
      <c r="H330" s="1">
        <v>42978</v>
      </c>
      <c r="I330" s="2">
        <v>43005.503472222219</v>
      </c>
      <c r="J330" t="s">
        <v>655</v>
      </c>
      <c r="K330" t="s">
        <v>210</v>
      </c>
      <c r="L330" t="s">
        <v>211</v>
      </c>
      <c r="M330" t="s">
        <v>62</v>
      </c>
      <c r="N330" t="s">
        <v>51</v>
      </c>
      <c r="O330" t="s">
        <v>82</v>
      </c>
      <c r="P330" t="s">
        <v>70</v>
      </c>
    </row>
    <row r="331" spans="3:16" ht="14.4" customHeight="1" x14ac:dyDescent="0.3">
      <c r="C331" t="s">
        <v>76</v>
      </c>
      <c r="D331" t="s">
        <v>44</v>
      </c>
      <c r="E331" t="s">
        <v>1125</v>
      </c>
      <c r="F331" t="s">
        <v>1126</v>
      </c>
      <c r="G331" t="s">
        <v>18</v>
      </c>
      <c r="H331" s="1">
        <v>42978</v>
      </c>
      <c r="I331" s="2">
        <v>43005.503472222219</v>
      </c>
      <c r="J331" t="s">
        <v>47</v>
      </c>
      <c r="K331" t="s">
        <v>1127</v>
      </c>
      <c r="L331" t="s">
        <v>1128</v>
      </c>
      <c r="M331" t="s">
        <v>62</v>
      </c>
      <c r="N331" t="s">
        <v>51</v>
      </c>
      <c r="O331" t="s">
        <v>101</v>
      </c>
      <c r="P331" t="s">
        <v>52</v>
      </c>
    </row>
    <row r="332" spans="3:16" ht="14.4" hidden="1" customHeight="1" x14ac:dyDescent="0.3">
      <c r="C332" t="s">
        <v>1642</v>
      </c>
      <c r="D332" t="s">
        <v>15</v>
      </c>
      <c r="E332" t="s">
        <v>1659</v>
      </c>
      <c r="F332" t="s">
        <v>1660</v>
      </c>
      <c r="G332" t="s">
        <v>109</v>
      </c>
      <c r="H332" s="1">
        <v>42978</v>
      </c>
      <c r="I332" s="2">
        <v>43105.555555555555</v>
      </c>
      <c r="J332" t="s">
        <v>28</v>
      </c>
      <c r="K332" t="s">
        <v>276</v>
      </c>
      <c r="L332" t="s">
        <v>277</v>
      </c>
      <c r="M332" t="s">
        <v>111</v>
      </c>
      <c r="N332" t="s">
        <v>51</v>
      </c>
      <c r="O332" t="s">
        <v>111</v>
      </c>
      <c r="P332" t="s">
        <v>70</v>
      </c>
    </row>
    <row r="333" spans="3:16" ht="14.4" hidden="1" customHeight="1" x14ac:dyDescent="0.3">
      <c r="C333" t="s">
        <v>1642</v>
      </c>
      <c r="D333" t="s">
        <v>15</v>
      </c>
      <c r="E333" t="s">
        <v>1661</v>
      </c>
      <c r="F333" t="s">
        <v>1662</v>
      </c>
      <c r="G333" t="s">
        <v>18</v>
      </c>
      <c r="H333" s="1">
        <v>42978</v>
      </c>
      <c r="I333" s="2">
        <v>43042.400000000001</v>
      </c>
      <c r="J333" t="s">
        <v>28</v>
      </c>
      <c r="K333" t="s">
        <v>276</v>
      </c>
      <c r="L333" t="s">
        <v>277</v>
      </c>
      <c r="M333" t="s">
        <v>111</v>
      </c>
      <c r="N333" t="s">
        <v>51</v>
      </c>
      <c r="O333" t="s">
        <v>111</v>
      </c>
      <c r="P333" t="s">
        <v>70</v>
      </c>
    </row>
    <row r="334" spans="3:16" ht="14.4" hidden="1" customHeight="1" x14ac:dyDescent="0.3">
      <c r="C334" t="s">
        <v>1642</v>
      </c>
      <c r="D334" t="s">
        <v>429</v>
      </c>
      <c r="E334" t="s">
        <v>1832</v>
      </c>
      <c r="F334" t="s">
        <v>1833</v>
      </c>
      <c r="G334" t="s">
        <v>41</v>
      </c>
      <c r="H334" s="1">
        <v>42978</v>
      </c>
      <c r="I334" s="2">
        <v>43010.663194444445</v>
      </c>
      <c r="J334" t="s">
        <v>509</v>
      </c>
      <c r="K334" t="s">
        <v>683</v>
      </c>
      <c r="L334" t="s">
        <v>684</v>
      </c>
    </row>
    <row r="335" spans="3:16" ht="14.4" hidden="1" customHeight="1" x14ac:dyDescent="0.3">
      <c r="C335" t="s">
        <v>1642</v>
      </c>
      <c r="D335" t="s">
        <v>429</v>
      </c>
      <c r="E335" t="s">
        <v>1834</v>
      </c>
      <c r="F335" t="s">
        <v>1835</v>
      </c>
      <c r="G335" t="s">
        <v>18</v>
      </c>
      <c r="H335" s="1">
        <v>42978</v>
      </c>
      <c r="I335" s="2">
        <v>43005.502083333333</v>
      </c>
      <c r="J335" t="s">
        <v>455</v>
      </c>
      <c r="K335" t="s">
        <v>1836</v>
      </c>
      <c r="L335" t="s">
        <v>1837</v>
      </c>
    </row>
    <row r="336" spans="3:16" ht="14.4" hidden="1" customHeight="1" x14ac:dyDescent="0.3">
      <c r="C336" t="s">
        <v>1642</v>
      </c>
      <c r="D336" t="s">
        <v>429</v>
      </c>
      <c r="E336" t="s">
        <v>1856</v>
      </c>
      <c r="F336" t="s">
        <v>1857</v>
      </c>
      <c r="G336" t="s">
        <v>41</v>
      </c>
      <c r="H336" s="1">
        <v>42978</v>
      </c>
      <c r="I336" s="2">
        <v>43005.502083333333</v>
      </c>
      <c r="J336" t="s">
        <v>1770</v>
      </c>
      <c r="K336" t="s">
        <v>709</v>
      </c>
      <c r="L336" t="s">
        <v>1858</v>
      </c>
    </row>
    <row r="337" spans="3:16" ht="14.4" hidden="1" customHeight="1" x14ac:dyDescent="0.3">
      <c r="C337" t="s">
        <v>1642</v>
      </c>
      <c r="D337" t="s">
        <v>429</v>
      </c>
      <c r="E337" t="s">
        <v>1859</v>
      </c>
      <c r="F337" t="s">
        <v>1860</v>
      </c>
      <c r="G337" t="s">
        <v>41</v>
      </c>
      <c r="H337" s="1">
        <v>42978</v>
      </c>
      <c r="I337" s="2">
        <v>43005.502083333333</v>
      </c>
      <c r="J337" t="s">
        <v>1770</v>
      </c>
      <c r="K337" t="s">
        <v>709</v>
      </c>
      <c r="L337" t="s">
        <v>1858</v>
      </c>
    </row>
    <row r="338" spans="3:16" ht="14.4" hidden="1" customHeight="1" x14ac:dyDescent="0.3">
      <c r="C338" t="s">
        <v>1642</v>
      </c>
      <c r="D338" t="s">
        <v>429</v>
      </c>
      <c r="E338" t="s">
        <v>1861</v>
      </c>
      <c r="F338" t="s">
        <v>1862</v>
      </c>
      <c r="G338" t="s">
        <v>18</v>
      </c>
      <c r="H338" s="1">
        <v>42978</v>
      </c>
      <c r="I338" s="2">
        <v>43005.502083333333</v>
      </c>
      <c r="J338" t="s">
        <v>455</v>
      </c>
      <c r="K338" t="s">
        <v>268</v>
      </c>
      <c r="L338" t="s">
        <v>269</v>
      </c>
    </row>
    <row r="339" spans="3:16" ht="14.4" hidden="1" customHeight="1" x14ac:dyDescent="0.3">
      <c r="C339" t="s">
        <v>1642</v>
      </c>
      <c r="D339" t="s">
        <v>429</v>
      </c>
      <c r="E339" t="s">
        <v>1863</v>
      </c>
      <c r="F339" t="s">
        <v>1864</v>
      </c>
      <c r="G339" t="s">
        <v>18</v>
      </c>
      <c r="H339" s="1">
        <v>42978</v>
      </c>
      <c r="I339" s="2">
        <v>43005.502083333333</v>
      </c>
      <c r="J339" t="s">
        <v>1770</v>
      </c>
      <c r="K339" t="s">
        <v>709</v>
      </c>
      <c r="L339" t="s">
        <v>1858</v>
      </c>
    </row>
    <row r="340" spans="3:16" ht="14.4" hidden="1" customHeight="1" x14ac:dyDescent="0.3">
      <c r="C340" t="s">
        <v>1642</v>
      </c>
      <c r="D340" t="s">
        <v>429</v>
      </c>
      <c r="E340" t="s">
        <v>1865</v>
      </c>
      <c r="F340" t="s">
        <v>1866</v>
      </c>
      <c r="G340" t="s">
        <v>18</v>
      </c>
      <c r="H340" s="1">
        <v>42978</v>
      </c>
      <c r="I340" s="2">
        <v>43005.502083333333</v>
      </c>
      <c r="J340" t="s">
        <v>1770</v>
      </c>
      <c r="K340" t="s">
        <v>458</v>
      </c>
      <c r="L340" t="s">
        <v>459</v>
      </c>
    </row>
    <row r="341" spans="3:16" ht="14.4" hidden="1" customHeight="1" x14ac:dyDescent="0.3">
      <c r="C341" t="s">
        <v>1642</v>
      </c>
      <c r="D341" t="s">
        <v>429</v>
      </c>
      <c r="E341" t="s">
        <v>1867</v>
      </c>
      <c r="F341" t="s">
        <v>1868</v>
      </c>
      <c r="G341" t="s">
        <v>18</v>
      </c>
      <c r="H341" s="1">
        <v>42978</v>
      </c>
      <c r="I341" s="2">
        <v>43005.502083333333</v>
      </c>
      <c r="J341" t="s">
        <v>455</v>
      </c>
      <c r="K341" t="s">
        <v>322</v>
      </c>
      <c r="L341" t="s">
        <v>323</v>
      </c>
    </row>
    <row r="342" spans="3:16" ht="14.4" customHeight="1" x14ac:dyDescent="0.3">
      <c r="C342" t="s">
        <v>76</v>
      </c>
      <c r="D342" t="s">
        <v>44</v>
      </c>
      <c r="E342" t="s">
        <v>1129</v>
      </c>
      <c r="F342" t="s">
        <v>113</v>
      </c>
      <c r="G342" t="s">
        <v>41</v>
      </c>
      <c r="H342" s="1">
        <v>42979</v>
      </c>
      <c r="I342" s="2">
        <v>43005.503472222219</v>
      </c>
      <c r="K342" t="s">
        <v>1130</v>
      </c>
      <c r="L342" t="s">
        <v>1131</v>
      </c>
      <c r="M342" t="s">
        <v>62</v>
      </c>
      <c r="N342" t="s">
        <v>51</v>
      </c>
      <c r="O342" t="s">
        <v>62</v>
      </c>
      <c r="P342" t="s">
        <v>63</v>
      </c>
    </row>
    <row r="343" spans="3:16" ht="14.4" customHeight="1" x14ac:dyDescent="0.3">
      <c r="C343" t="s">
        <v>76</v>
      </c>
      <c r="D343" t="s">
        <v>44</v>
      </c>
      <c r="E343" t="s">
        <v>1132</v>
      </c>
      <c r="F343" t="s">
        <v>1133</v>
      </c>
      <c r="G343" t="s">
        <v>18</v>
      </c>
      <c r="H343" s="1">
        <v>42979</v>
      </c>
      <c r="I343" s="2">
        <v>43005.503472222219</v>
      </c>
      <c r="J343" t="s">
        <v>28</v>
      </c>
      <c r="K343" t="s">
        <v>1134</v>
      </c>
      <c r="L343" t="s">
        <v>1135</v>
      </c>
      <c r="M343" t="s">
        <v>62</v>
      </c>
      <c r="N343" t="s">
        <v>51</v>
      </c>
      <c r="O343" t="s">
        <v>73</v>
      </c>
      <c r="P343" t="s">
        <v>52</v>
      </c>
    </row>
    <row r="344" spans="3:16" ht="14.4" hidden="1" customHeight="1" x14ac:dyDescent="0.3">
      <c r="C344" t="s">
        <v>1642</v>
      </c>
      <c r="D344" t="s">
        <v>429</v>
      </c>
      <c r="E344" t="s">
        <v>1838</v>
      </c>
      <c r="F344" t="s">
        <v>1839</v>
      </c>
      <c r="G344" t="s">
        <v>18</v>
      </c>
      <c r="H344" s="1">
        <v>42979</v>
      </c>
      <c r="I344" s="2">
        <v>43005.502083333333</v>
      </c>
      <c r="J344" t="s">
        <v>455</v>
      </c>
      <c r="K344" t="s">
        <v>1840</v>
      </c>
      <c r="L344" t="s">
        <v>1841</v>
      </c>
    </row>
    <row r="345" spans="3:16" ht="14.4" hidden="1" customHeight="1" x14ac:dyDescent="0.3">
      <c r="C345" t="s">
        <v>1642</v>
      </c>
      <c r="D345" t="s">
        <v>429</v>
      </c>
      <c r="E345" t="s">
        <v>1869</v>
      </c>
      <c r="F345" t="s">
        <v>1870</v>
      </c>
      <c r="G345" t="s">
        <v>18</v>
      </c>
      <c r="H345" s="1">
        <v>42979</v>
      </c>
      <c r="I345" s="2">
        <v>43005.502083333333</v>
      </c>
      <c r="J345" t="s">
        <v>1770</v>
      </c>
      <c r="K345" t="s">
        <v>458</v>
      </c>
      <c r="L345" t="s">
        <v>459</v>
      </c>
    </row>
    <row r="346" spans="3:16" ht="14.4" hidden="1" customHeight="1" x14ac:dyDescent="0.3">
      <c r="C346" t="s">
        <v>1642</v>
      </c>
      <c r="D346" t="s">
        <v>429</v>
      </c>
      <c r="E346" t="s">
        <v>1871</v>
      </c>
      <c r="F346" t="s">
        <v>1872</v>
      </c>
      <c r="G346" t="s">
        <v>18</v>
      </c>
      <c r="H346" s="1">
        <v>42979</v>
      </c>
      <c r="I346" s="2">
        <v>43005.502083333333</v>
      </c>
      <c r="J346" t="s">
        <v>455</v>
      </c>
      <c r="K346" t="s">
        <v>1703</v>
      </c>
      <c r="L346" t="s">
        <v>1873</v>
      </c>
    </row>
    <row r="347" spans="3:16" ht="14.4" hidden="1" customHeight="1" x14ac:dyDescent="0.3">
      <c r="C347" t="s">
        <v>1642</v>
      </c>
      <c r="D347" t="s">
        <v>429</v>
      </c>
      <c r="E347" t="s">
        <v>1874</v>
      </c>
      <c r="F347" t="s">
        <v>1875</v>
      </c>
      <c r="G347" t="s">
        <v>18</v>
      </c>
      <c r="H347" s="1">
        <v>42979</v>
      </c>
      <c r="I347" s="2">
        <v>43005.502083333333</v>
      </c>
      <c r="J347" t="s">
        <v>455</v>
      </c>
      <c r="K347" t="s">
        <v>1818</v>
      </c>
      <c r="L347" t="s">
        <v>1819</v>
      </c>
    </row>
    <row r="348" spans="3:16" ht="14.4" customHeight="1" x14ac:dyDescent="0.3">
      <c r="C348" t="s">
        <v>1642</v>
      </c>
      <c r="D348" t="s">
        <v>44</v>
      </c>
      <c r="E348" t="s">
        <v>2781</v>
      </c>
      <c r="F348" t="s">
        <v>2782</v>
      </c>
      <c r="G348" t="s">
        <v>18</v>
      </c>
      <c r="H348" s="1">
        <v>42980</v>
      </c>
      <c r="I348" s="2">
        <v>43063.114583333336</v>
      </c>
      <c r="J348" t="s">
        <v>725</v>
      </c>
      <c r="K348" t="s">
        <v>48</v>
      </c>
      <c r="L348" t="s">
        <v>49</v>
      </c>
      <c r="M348" t="s">
        <v>137</v>
      </c>
      <c r="N348" t="s">
        <v>51</v>
      </c>
      <c r="O348" t="s">
        <v>137</v>
      </c>
      <c r="P348" t="s">
        <v>52</v>
      </c>
    </row>
    <row r="349" spans="3:16" ht="14.4" customHeight="1" x14ac:dyDescent="0.3">
      <c r="C349" t="s">
        <v>1642</v>
      </c>
      <c r="D349" t="s">
        <v>44</v>
      </c>
      <c r="E349" t="s">
        <v>2783</v>
      </c>
      <c r="F349" t="s">
        <v>2784</v>
      </c>
      <c r="G349" t="s">
        <v>18</v>
      </c>
      <c r="H349" s="1">
        <v>42980</v>
      </c>
      <c r="I349" s="2">
        <v>43030.179166666669</v>
      </c>
      <c r="J349" t="s">
        <v>725</v>
      </c>
      <c r="K349" t="s">
        <v>48</v>
      </c>
      <c r="L349" t="s">
        <v>49</v>
      </c>
      <c r="M349" t="s">
        <v>137</v>
      </c>
      <c r="N349" t="s">
        <v>51</v>
      </c>
      <c r="O349" t="s">
        <v>137</v>
      </c>
      <c r="P349" t="s">
        <v>2785</v>
      </c>
    </row>
    <row r="350" spans="3:16" ht="14.4" customHeight="1" x14ac:dyDescent="0.3">
      <c r="C350" t="s">
        <v>76</v>
      </c>
      <c r="D350" t="s">
        <v>44</v>
      </c>
      <c r="E350" t="s">
        <v>1139</v>
      </c>
      <c r="F350" t="s">
        <v>1140</v>
      </c>
      <c r="G350" t="s">
        <v>18</v>
      </c>
      <c r="H350" s="1">
        <v>42983</v>
      </c>
      <c r="I350" s="2">
        <v>43005.503472222219</v>
      </c>
      <c r="J350" t="s">
        <v>802</v>
      </c>
      <c r="K350" t="s">
        <v>949</v>
      </c>
      <c r="L350" t="s">
        <v>950</v>
      </c>
      <c r="N350" t="s">
        <v>51</v>
      </c>
      <c r="O350" t="s">
        <v>50</v>
      </c>
      <c r="P350" t="s">
        <v>52</v>
      </c>
    </row>
    <row r="351" spans="3:16" ht="14.4" hidden="1" customHeight="1" x14ac:dyDescent="0.3">
      <c r="C351" t="s">
        <v>1642</v>
      </c>
      <c r="D351" t="s">
        <v>15</v>
      </c>
      <c r="E351" t="s">
        <v>1665</v>
      </c>
      <c r="F351" t="s">
        <v>1666</v>
      </c>
      <c r="G351" t="s">
        <v>18</v>
      </c>
      <c r="H351" s="1">
        <v>42983</v>
      </c>
      <c r="I351" s="2">
        <v>43005.50277777778</v>
      </c>
      <c r="J351" t="s">
        <v>19</v>
      </c>
      <c r="K351" t="s">
        <v>254</v>
      </c>
      <c r="L351" t="s">
        <v>255</v>
      </c>
      <c r="M351" t="s">
        <v>94</v>
      </c>
    </row>
    <row r="352" spans="3:16" ht="28.8" hidden="1" customHeight="1" x14ac:dyDescent="0.3">
      <c r="C352" t="s">
        <v>1642</v>
      </c>
      <c r="D352" t="s">
        <v>429</v>
      </c>
      <c r="E352" t="s">
        <v>1876</v>
      </c>
      <c r="F352" s="3" t="s">
        <v>1877</v>
      </c>
      <c r="G352" t="s">
        <v>18</v>
      </c>
      <c r="H352" s="1">
        <v>42983</v>
      </c>
      <c r="I352" s="2">
        <v>43005.502083333333</v>
      </c>
      <c r="J352" t="s">
        <v>1770</v>
      </c>
      <c r="K352" t="s">
        <v>487</v>
      </c>
      <c r="L352" t="s">
        <v>488</v>
      </c>
    </row>
    <row r="353" spans="1:16" ht="14.4" customHeight="1" x14ac:dyDescent="0.3">
      <c r="A353">
        <v>8</v>
      </c>
      <c r="B353">
        <v>3</v>
      </c>
      <c r="C353" t="s">
        <v>1642</v>
      </c>
      <c r="D353" t="s">
        <v>44</v>
      </c>
      <c r="E353" t="s">
        <v>2786</v>
      </c>
      <c r="F353" t="s">
        <v>2787</v>
      </c>
      <c r="G353" t="s">
        <v>353</v>
      </c>
      <c r="H353" s="1">
        <v>42983</v>
      </c>
      <c r="I353" s="2">
        <v>43122.671527777777</v>
      </c>
      <c r="J353" t="s">
        <v>708</v>
      </c>
      <c r="K353" t="s">
        <v>782</v>
      </c>
      <c r="L353" t="s">
        <v>783</v>
      </c>
      <c r="M353" t="s">
        <v>57</v>
      </c>
      <c r="N353" t="s">
        <v>51</v>
      </c>
      <c r="O353" t="s">
        <v>57</v>
      </c>
      <c r="P353" t="s">
        <v>52</v>
      </c>
    </row>
    <row r="354" spans="1:16" ht="14.4" customHeight="1" x14ac:dyDescent="0.3">
      <c r="A354">
        <v>4</v>
      </c>
      <c r="B354">
        <v>2</v>
      </c>
      <c r="C354" t="s">
        <v>76</v>
      </c>
      <c r="D354" t="s">
        <v>44</v>
      </c>
      <c r="E354" t="s">
        <v>1136</v>
      </c>
      <c r="F354" t="s">
        <v>1137</v>
      </c>
      <c r="G354" t="s">
        <v>353</v>
      </c>
      <c r="H354" s="1">
        <v>42983</v>
      </c>
      <c r="I354" s="2">
        <v>43013.555555555555</v>
      </c>
      <c r="J354" t="s">
        <v>802</v>
      </c>
      <c r="K354" t="s">
        <v>156</v>
      </c>
      <c r="L354" t="s">
        <v>1138</v>
      </c>
      <c r="M354" t="s">
        <v>50</v>
      </c>
      <c r="N354" t="s">
        <v>51</v>
      </c>
      <c r="O354" t="s">
        <v>50</v>
      </c>
      <c r="P354" t="s">
        <v>52</v>
      </c>
    </row>
    <row r="355" spans="1:16" ht="14.4" customHeight="1" x14ac:dyDescent="0.3">
      <c r="C355" t="s">
        <v>76</v>
      </c>
      <c r="D355" t="s">
        <v>44</v>
      </c>
      <c r="E355" t="s">
        <v>1141</v>
      </c>
      <c r="F355" t="s">
        <v>1142</v>
      </c>
      <c r="G355" t="s">
        <v>18</v>
      </c>
      <c r="H355" s="1">
        <v>42984</v>
      </c>
      <c r="I355" s="2">
        <v>43005.503472222219</v>
      </c>
      <c r="J355" t="s">
        <v>47</v>
      </c>
      <c r="K355" t="s">
        <v>1143</v>
      </c>
      <c r="L355" t="s">
        <v>1144</v>
      </c>
      <c r="M355" t="s">
        <v>62</v>
      </c>
      <c r="N355" t="s">
        <v>51</v>
      </c>
      <c r="O355" t="s">
        <v>62</v>
      </c>
      <c r="P355" t="s">
        <v>63</v>
      </c>
    </row>
    <row r="356" spans="1:16" ht="14.4" customHeight="1" x14ac:dyDescent="0.3">
      <c r="C356" t="s">
        <v>76</v>
      </c>
      <c r="D356" t="s">
        <v>44</v>
      </c>
      <c r="E356" t="s">
        <v>1145</v>
      </c>
      <c r="F356" t="s">
        <v>1146</v>
      </c>
      <c r="G356" t="s">
        <v>18</v>
      </c>
      <c r="H356" s="1">
        <v>42984</v>
      </c>
      <c r="I356" s="2">
        <v>43005.503472222219</v>
      </c>
      <c r="J356" t="s">
        <v>47</v>
      </c>
      <c r="K356" t="s">
        <v>1147</v>
      </c>
      <c r="L356" t="s">
        <v>946</v>
      </c>
      <c r="M356" t="s">
        <v>62</v>
      </c>
      <c r="N356" t="s">
        <v>51</v>
      </c>
      <c r="O356" t="s">
        <v>137</v>
      </c>
      <c r="P356" t="s">
        <v>52</v>
      </c>
    </row>
    <row r="357" spans="1:16" ht="14.4" customHeight="1" x14ac:dyDescent="0.3">
      <c r="C357" t="s">
        <v>76</v>
      </c>
      <c r="D357" t="s">
        <v>44</v>
      </c>
      <c r="E357" t="s">
        <v>1148</v>
      </c>
      <c r="F357" t="s">
        <v>1149</v>
      </c>
      <c r="G357" t="s">
        <v>18</v>
      </c>
      <c r="H357" s="1">
        <v>42984</v>
      </c>
      <c r="I357" s="2">
        <v>43005.503472222219</v>
      </c>
      <c r="J357" t="s">
        <v>28</v>
      </c>
      <c r="K357" t="s">
        <v>1150</v>
      </c>
      <c r="L357" t="s">
        <v>1151</v>
      </c>
      <c r="N357" t="s">
        <v>51</v>
      </c>
      <c r="O357" t="s">
        <v>1152</v>
      </c>
      <c r="P357" t="s">
        <v>52</v>
      </c>
    </row>
    <row r="358" spans="1:16" ht="14.4" hidden="1" customHeight="1" x14ac:dyDescent="0.3">
      <c r="C358" t="s">
        <v>1642</v>
      </c>
      <c r="D358" t="s">
        <v>429</v>
      </c>
      <c r="E358" t="s">
        <v>1936</v>
      </c>
      <c r="F358" t="s">
        <v>1937</v>
      </c>
      <c r="G358" t="s">
        <v>18</v>
      </c>
      <c r="H358" s="1">
        <v>42984</v>
      </c>
      <c r="I358" s="2">
        <v>43005.502083333333</v>
      </c>
      <c r="J358" t="s">
        <v>455</v>
      </c>
      <c r="K358" t="s">
        <v>322</v>
      </c>
      <c r="L358" t="s">
        <v>323</v>
      </c>
    </row>
    <row r="359" spans="1:16" ht="14.4" hidden="1" customHeight="1" x14ac:dyDescent="0.3">
      <c r="C359" t="s">
        <v>1642</v>
      </c>
      <c r="D359" t="s">
        <v>429</v>
      </c>
      <c r="E359" t="s">
        <v>1938</v>
      </c>
      <c r="F359" t="s">
        <v>1939</v>
      </c>
      <c r="G359" t="s">
        <v>18</v>
      </c>
      <c r="H359" s="1">
        <v>42984</v>
      </c>
      <c r="I359" s="2">
        <v>43005.502083333333</v>
      </c>
      <c r="J359" t="s">
        <v>455</v>
      </c>
      <c r="K359" t="s">
        <v>268</v>
      </c>
      <c r="L359" t="s">
        <v>269</v>
      </c>
    </row>
    <row r="360" spans="1:16" ht="14.4" hidden="1" customHeight="1" x14ac:dyDescent="0.3">
      <c r="C360" t="s">
        <v>1642</v>
      </c>
      <c r="D360" t="s">
        <v>429</v>
      </c>
      <c r="E360" t="s">
        <v>1940</v>
      </c>
      <c r="F360" t="s">
        <v>1941</v>
      </c>
      <c r="G360" t="s">
        <v>18</v>
      </c>
      <c r="H360" s="1">
        <v>42984</v>
      </c>
      <c r="I360" s="2">
        <v>43005.502083333333</v>
      </c>
      <c r="J360" t="s">
        <v>455</v>
      </c>
      <c r="K360" t="s">
        <v>322</v>
      </c>
      <c r="L360" t="s">
        <v>323</v>
      </c>
    </row>
    <row r="361" spans="1:16" ht="14.4" hidden="1" customHeight="1" x14ac:dyDescent="0.3">
      <c r="C361" t="s">
        <v>1642</v>
      </c>
      <c r="D361" t="s">
        <v>429</v>
      </c>
      <c r="E361" t="s">
        <v>1942</v>
      </c>
      <c r="F361" t="s">
        <v>1943</v>
      </c>
      <c r="G361" t="s">
        <v>18</v>
      </c>
      <c r="H361" s="1">
        <v>42984</v>
      </c>
      <c r="I361" s="2">
        <v>43005.502083333333</v>
      </c>
      <c r="J361" t="s">
        <v>455</v>
      </c>
      <c r="K361" t="s">
        <v>166</v>
      </c>
      <c r="L361" t="s">
        <v>151</v>
      </c>
    </row>
    <row r="362" spans="1:16" ht="14.4" customHeight="1" x14ac:dyDescent="0.3">
      <c r="C362" t="s">
        <v>1642</v>
      </c>
      <c r="D362" t="s">
        <v>44</v>
      </c>
      <c r="E362" t="s">
        <v>2788</v>
      </c>
      <c r="F362" t="s">
        <v>2789</v>
      </c>
      <c r="G362" t="s">
        <v>18</v>
      </c>
      <c r="H362" s="1">
        <v>42984</v>
      </c>
      <c r="I362" s="2">
        <v>43005.503472222219</v>
      </c>
      <c r="J362" t="s">
        <v>678</v>
      </c>
      <c r="K362" t="s">
        <v>225</v>
      </c>
      <c r="L362" t="s">
        <v>1180</v>
      </c>
      <c r="N362" t="s">
        <v>51</v>
      </c>
      <c r="O362" t="s">
        <v>137</v>
      </c>
      <c r="P362" t="s">
        <v>52</v>
      </c>
    </row>
    <row r="363" spans="1:16" ht="14.4" customHeight="1" x14ac:dyDescent="0.3">
      <c r="C363" t="s">
        <v>76</v>
      </c>
      <c r="D363" t="s">
        <v>44</v>
      </c>
      <c r="E363" t="s">
        <v>1153</v>
      </c>
      <c r="F363" t="s">
        <v>1154</v>
      </c>
      <c r="G363" t="s">
        <v>18</v>
      </c>
      <c r="H363" s="1">
        <v>42985</v>
      </c>
      <c r="I363" s="2">
        <v>43013.103472222225</v>
      </c>
      <c r="J363" t="s">
        <v>678</v>
      </c>
      <c r="K363" t="s">
        <v>571</v>
      </c>
      <c r="L363" t="s">
        <v>1155</v>
      </c>
      <c r="M363" t="s">
        <v>137</v>
      </c>
      <c r="N363" t="s">
        <v>51</v>
      </c>
      <c r="O363" t="s">
        <v>137</v>
      </c>
      <c r="P363" t="s">
        <v>52</v>
      </c>
    </row>
    <row r="364" spans="1:16" ht="14.4" customHeight="1" x14ac:dyDescent="0.3">
      <c r="C364" t="s">
        <v>76</v>
      </c>
      <c r="D364" t="s">
        <v>44</v>
      </c>
      <c r="E364" t="s">
        <v>1156</v>
      </c>
      <c r="F364" t="s">
        <v>1157</v>
      </c>
      <c r="G364" t="s">
        <v>18</v>
      </c>
      <c r="H364" s="1">
        <v>42985</v>
      </c>
      <c r="I364" s="2">
        <v>43005.503472222219</v>
      </c>
      <c r="J364" t="s">
        <v>47</v>
      </c>
      <c r="K364" t="s">
        <v>1158</v>
      </c>
      <c r="L364" t="s">
        <v>1159</v>
      </c>
      <c r="N364" t="s">
        <v>51</v>
      </c>
      <c r="O364" t="s">
        <v>57</v>
      </c>
      <c r="P364" t="s">
        <v>52</v>
      </c>
    </row>
    <row r="365" spans="1:16" ht="14.4" hidden="1" customHeight="1" x14ac:dyDescent="0.3">
      <c r="C365" t="s">
        <v>1642</v>
      </c>
      <c r="D365" t="s">
        <v>429</v>
      </c>
      <c r="E365" t="s">
        <v>1878</v>
      </c>
      <c r="F365" t="s">
        <v>1879</v>
      </c>
      <c r="G365" t="s">
        <v>18</v>
      </c>
      <c r="H365" s="1">
        <v>42985</v>
      </c>
      <c r="I365" s="2">
        <v>43005.502083333333</v>
      </c>
      <c r="J365" t="s">
        <v>455</v>
      </c>
      <c r="K365" t="s">
        <v>322</v>
      </c>
      <c r="L365" t="s">
        <v>323</v>
      </c>
    </row>
    <row r="366" spans="1:16" ht="14.4" hidden="1" customHeight="1" x14ac:dyDescent="0.3">
      <c r="C366" t="s">
        <v>1642</v>
      </c>
      <c r="D366" t="s">
        <v>429</v>
      </c>
      <c r="E366" t="s">
        <v>1880</v>
      </c>
      <c r="F366" t="s">
        <v>1881</v>
      </c>
      <c r="G366" t="s">
        <v>18</v>
      </c>
      <c r="H366" s="1">
        <v>42985</v>
      </c>
      <c r="I366" s="2">
        <v>43005.503472222219</v>
      </c>
      <c r="J366" t="s">
        <v>1770</v>
      </c>
      <c r="K366" t="s">
        <v>683</v>
      </c>
      <c r="L366" t="s">
        <v>684</v>
      </c>
    </row>
    <row r="367" spans="1:16" ht="14.4" hidden="1" customHeight="1" x14ac:dyDescent="0.3">
      <c r="C367" t="s">
        <v>1642</v>
      </c>
      <c r="D367" t="s">
        <v>429</v>
      </c>
      <c r="E367" t="s">
        <v>1882</v>
      </c>
      <c r="F367" t="s">
        <v>1883</v>
      </c>
      <c r="G367" t="s">
        <v>18</v>
      </c>
      <c r="H367" s="1">
        <v>42985</v>
      </c>
      <c r="I367" s="2">
        <v>43007.225694444445</v>
      </c>
      <c r="J367" t="s">
        <v>1770</v>
      </c>
      <c r="K367" t="s">
        <v>458</v>
      </c>
      <c r="L367" t="s">
        <v>459</v>
      </c>
    </row>
    <row r="368" spans="1:16" ht="14.4" hidden="1" customHeight="1" x14ac:dyDescent="0.3">
      <c r="C368" t="s">
        <v>1642</v>
      </c>
      <c r="D368" t="s">
        <v>429</v>
      </c>
      <c r="E368" t="s">
        <v>1884</v>
      </c>
      <c r="F368" t="s">
        <v>1885</v>
      </c>
      <c r="G368" t="s">
        <v>18</v>
      </c>
      <c r="H368" s="1">
        <v>42985</v>
      </c>
      <c r="I368" s="2">
        <v>43007.225694444445</v>
      </c>
      <c r="J368" t="s">
        <v>455</v>
      </c>
      <c r="K368" t="s">
        <v>1886</v>
      </c>
      <c r="L368" t="s">
        <v>1887</v>
      </c>
    </row>
    <row r="369" spans="1:16" ht="14.4" hidden="1" customHeight="1" x14ac:dyDescent="0.3">
      <c r="C369" t="s">
        <v>1642</v>
      </c>
      <c r="D369" t="s">
        <v>429</v>
      </c>
      <c r="E369" t="s">
        <v>1888</v>
      </c>
      <c r="F369" t="s">
        <v>1889</v>
      </c>
      <c r="G369" t="s">
        <v>18</v>
      </c>
      <c r="H369" s="1">
        <v>42985</v>
      </c>
      <c r="I369" s="2">
        <v>43012.190972222219</v>
      </c>
      <c r="J369" t="s">
        <v>1770</v>
      </c>
      <c r="K369" t="s">
        <v>48</v>
      </c>
      <c r="L369" t="s">
        <v>49</v>
      </c>
      <c r="N369" t="s">
        <v>51</v>
      </c>
      <c r="O369" t="s">
        <v>73</v>
      </c>
      <c r="P369" t="s">
        <v>52</v>
      </c>
    </row>
    <row r="370" spans="1:16" ht="14.4" hidden="1" customHeight="1" x14ac:dyDescent="0.3">
      <c r="C370" t="s">
        <v>1642</v>
      </c>
      <c r="D370" t="s">
        <v>429</v>
      </c>
      <c r="E370" t="s">
        <v>1890</v>
      </c>
      <c r="F370" t="s">
        <v>1891</v>
      </c>
      <c r="G370" t="s">
        <v>109</v>
      </c>
      <c r="H370" s="1">
        <v>42985</v>
      </c>
      <c r="I370" s="2">
        <v>43005.502083333333</v>
      </c>
      <c r="J370" t="s">
        <v>1770</v>
      </c>
      <c r="K370" t="s">
        <v>458</v>
      </c>
      <c r="L370" t="s">
        <v>581</v>
      </c>
      <c r="N370" t="s">
        <v>51</v>
      </c>
      <c r="O370" t="s">
        <v>283</v>
      </c>
      <c r="P370" t="s">
        <v>102</v>
      </c>
    </row>
    <row r="371" spans="1:16" ht="14.4" hidden="1" customHeight="1" x14ac:dyDescent="0.3">
      <c r="C371" t="s">
        <v>1642</v>
      </c>
      <c r="D371" t="s">
        <v>429</v>
      </c>
      <c r="E371" t="s">
        <v>1892</v>
      </c>
      <c r="F371" t="s">
        <v>1893</v>
      </c>
      <c r="G371" t="s">
        <v>18</v>
      </c>
      <c r="H371" s="1">
        <v>42985</v>
      </c>
      <c r="I371" s="2">
        <v>43007.225694444445</v>
      </c>
      <c r="J371" t="s">
        <v>1770</v>
      </c>
      <c r="K371" t="s">
        <v>709</v>
      </c>
      <c r="L371" t="s">
        <v>1858</v>
      </c>
    </row>
    <row r="372" spans="1:16" ht="14.4" hidden="1" customHeight="1" x14ac:dyDescent="0.3">
      <c r="C372" t="s">
        <v>1642</v>
      </c>
      <c r="D372" t="s">
        <v>429</v>
      </c>
      <c r="E372" t="s">
        <v>1944</v>
      </c>
      <c r="F372" t="s">
        <v>1945</v>
      </c>
      <c r="G372" t="s">
        <v>18</v>
      </c>
      <c r="H372" s="1">
        <v>42985</v>
      </c>
      <c r="I372" s="2">
        <v>43005.502083333333</v>
      </c>
      <c r="J372" t="s">
        <v>1770</v>
      </c>
      <c r="K372" t="s">
        <v>709</v>
      </c>
      <c r="L372" t="s">
        <v>1858</v>
      </c>
    </row>
    <row r="373" spans="1:16" ht="14.4" customHeight="1" x14ac:dyDescent="0.3">
      <c r="C373" t="s">
        <v>1642</v>
      </c>
      <c r="D373" t="s">
        <v>44</v>
      </c>
      <c r="E373" t="s">
        <v>2790</v>
      </c>
      <c r="F373" t="s">
        <v>2791</v>
      </c>
      <c r="G373" t="s">
        <v>18</v>
      </c>
      <c r="H373" s="1">
        <v>42985</v>
      </c>
      <c r="I373" s="2">
        <v>43090.138194444444</v>
      </c>
      <c r="J373" t="s">
        <v>708</v>
      </c>
      <c r="K373" t="s">
        <v>458</v>
      </c>
      <c r="L373" t="s">
        <v>459</v>
      </c>
      <c r="M373" t="s">
        <v>73</v>
      </c>
      <c r="N373" t="s">
        <v>51</v>
      </c>
      <c r="O373" t="s">
        <v>73</v>
      </c>
      <c r="P373" t="s">
        <v>52</v>
      </c>
    </row>
    <row r="374" spans="1:16" ht="14.4" hidden="1" customHeight="1" x14ac:dyDescent="0.3">
      <c r="C374" t="s">
        <v>76</v>
      </c>
      <c r="D374" t="s">
        <v>15</v>
      </c>
      <c r="E374" t="s">
        <v>221</v>
      </c>
      <c r="F374" t="s">
        <v>222</v>
      </c>
      <c r="G374" t="s">
        <v>109</v>
      </c>
      <c r="H374" s="1">
        <v>42986</v>
      </c>
      <c r="I374" s="2">
        <v>43021.34652777778</v>
      </c>
      <c r="J374" t="s">
        <v>146</v>
      </c>
      <c r="K374" t="s">
        <v>48</v>
      </c>
      <c r="L374" t="s">
        <v>49</v>
      </c>
      <c r="M374" t="s">
        <v>82</v>
      </c>
      <c r="N374" t="s">
        <v>51</v>
      </c>
      <c r="O374" t="s">
        <v>82</v>
      </c>
      <c r="P374" t="s">
        <v>70</v>
      </c>
    </row>
    <row r="375" spans="1:16" ht="14.4" hidden="1" customHeight="1" x14ac:dyDescent="0.3">
      <c r="C375" t="s">
        <v>76</v>
      </c>
      <c r="D375" t="s">
        <v>15</v>
      </c>
      <c r="E375" t="s">
        <v>223</v>
      </c>
      <c r="F375" t="s">
        <v>224</v>
      </c>
      <c r="G375" t="s">
        <v>18</v>
      </c>
      <c r="H375" s="1">
        <v>42986</v>
      </c>
      <c r="I375" s="2">
        <v>43024.494444444441</v>
      </c>
      <c r="J375" t="s">
        <v>19</v>
      </c>
      <c r="K375" t="s">
        <v>225</v>
      </c>
      <c r="L375" t="s">
        <v>226</v>
      </c>
      <c r="M375" t="s">
        <v>62</v>
      </c>
      <c r="N375" t="s">
        <v>51</v>
      </c>
      <c r="O375" t="s">
        <v>137</v>
      </c>
      <c r="P375" t="s">
        <v>52</v>
      </c>
    </row>
    <row r="376" spans="1:16" ht="14.4" hidden="1" customHeight="1" x14ac:dyDescent="0.3">
      <c r="C376" t="s">
        <v>1642</v>
      </c>
      <c r="D376" t="s">
        <v>429</v>
      </c>
      <c r="E376" t="s">
        <v>1894</v>
      </c>
      <c r="F376" t="s">
        <v>1895</v>
      </c>
      <c r="G376" t="s">
        <v>18</v>
      </c>
      <c r="H376" s="1">
        <v>42986</v>
      </c>
      <c r="I376" s="2">
        <v>43005.502083333333</v>
      </c>
      <c r="J376" t="s">
        <v>455</v>
      </c>
      <c r="K376" t="s">
        <v>541</v>
      </c>
      <c r="L376" t="s">
        <v>542</v>
      </c>
    </row>
    <row r="377" spans="1:16" ht="14.4" hidden="1" customHeight="1" x14ac:dyDescent="0.3">
      <c r="C377" t="s">
        <v>1642</v>
      </c>
      <c r="D377" t="s">
        <v>429</v>
      </c>
      <c r="E377" t="s">
        <v>1896</v>
      </c>
      <c r="F377" t="s">
        <v>1897</v>
      </c>
      <c r="G377" t="s">
        <v>18</v>
      </c>
      <c r="H377" s="1">
        <v>42986</v>
      </c>
      <c r="I377" s="2">
        <v>43005.502083333333</v>
      </c>
      <c r="J377" t="s">
        <v>455</v>
      </c>
      <c r="K377" t="s">
        <v>1898</v>
      </c>
      <c r="L377" t="s">
        <v>1899</v>
      </c>
    </row>
    <row r="378" spans="1:16" ht="14.4" hidden="1" customHeight="1" x14ac:dyDescent="0.3">
      <c r="C378" t="s">
        <v>1642</v>
      </c>
      <c r="D378" t="s">
        <v>429</v>
      </c>
      <c r="E378" t="s">
        <v>1900</v>
      </c>
      <c r="F378" t="s">
        <v>1901</v>
      </c>
      <c r="G378" t="s">
        <v>18</v>
      </c>
      <c r="H378" s="1">
        <v>42986</v>
      </c>
      <c r="I378" s="2">
        <v>43005.502083333333</v>
      </c>
      <c r="J378" t="s">
        <v>455</v>
      </c>
      <c r="K378" t="s">
        <v>1840</v>
      </c>
      <c r="L378" t="s">
        <v>1841</v>
      </c>
    </row>
    <row r="379" spans="1:16" ht="14.4" customHeight="1" x14ac:dyDescent="0.3">
      <c r="C379" t="s">
        <v>76</v>
      </c>
      <c r="D379" t="s">
        <v>44</v>
      </c>
      <c r="E379" t="s">
        <v>1160</v>
      </c>
      <c r="F379" t="s">
        <v>1161</v>
      </c>
      <c r="G379" t="s">
        <v>18</v>
      </c>
      <c r="H379" s="1">
        <v>42989</v>
      </c>
      <c r="I379" s="2">
        <v>43014.180555555555</v>
      </c>
      <c r="J379" t="s">
        <v>725</v>
      </c>
      <c r="K379" t="s">
        <v>1162</v>
      </c>
      <c r="L379" t="s">
        <v>1163</v>
      </c>
      <c r="M379" t="s">
        <v>137</v>
      </c>
      <c r="N379" t="s">
        <v>51</v>
      </c>
      <c r="O379" t="s">
        <v>137</v>
      </c>
      <c r="P379" t="s">
        <v>52</v>
      </c>
    </row>
    <row r="380" spans="1:16" ht="14.4" customHeight="1" x14ac:dyDescent="0.3">
      <c r="A380">
        <v>80</v>
      </c>
      <c r="B380">
        <v>5</v>
      </c>
      <c r="C380" t="s">
        <v>76</v>
      </c>
      <c r="D380" t="s">
        <v>44</v>
      </c>
      <c r="E380" t="s">
        <v>1164</v>
      </c>
      <c r="F380" t="s">
        <v>1165</v>
      </c>
      <c r="G380" t="s">
        <v>179</v>
      </c>
      <c r="H380" s="1">
        <v>42989</v>
      </c>
      <c r="I380" s="2">
        <v>43129.42291666667</v>
      </c>
      <c r="J380" t="s">
        <v>678</v>
      </c>
      <c r="K380" t="s">
        <v>941</v>
      </c>
      <c r="L380" t="s">
        <v>942</v>
      </c>
      <c r="M380" t="s">
        <v>69</v>
      </c>
      <c r="N380" t="s">
        <v>51</v>
      </c>
      <c r="O380" t="s">
        <v>69</v>
      </c>
      <c r="P380" t="s">
        <v>70</v>
      </c>
    </row>
    <row r="381" spans="1:16" ht="14.4" hidden="1" customHeight="1" x14ac:dyDescent="0.3">
      <c r="C381" t="s">
        <v>1642</v>
      </c>
      <c r="D381" t="s">
        <v>429</v>
      </c>
      <c r="E381" t="s">
        <v>1902</v>
      </c>
      <c r="F381" t="s">
        <v>1782</v>
      </c>
      <c r="G381" t="s">
        <v>18</v>
      </c>
      <c r="H381" s="1">
        <v>42989</v>
      </c>
      <c r="I381" s="2">
        <v>43005.502083333333</v>
      </c>
      <c r="J381" t="s">
        <v>1770</v>
      </c>
      <c r="K381" t="s">
        <v>683</v>
      </c>
      <c r="L381" t="s">
        <v>684</v>
      </c>
    </row>
    <row r="382" spans="1:16" ht="14.4" hidden="1" customHeight="1" x14ac:dyDescent="0.3">
      <c r="C382" t="s">
        <v>1642</v>
      </c>
      <c r="D382" t="s">
        <v>429</v>
      </c>
      <c r="E382" t="s">
        <v>1903</v>
      </c>
      <c r="F382" t="s">
        <v>1904</v>
      </c>
      <c r="G382" t="s">
        <v>18</v>
      </c>
      <c r="H382" s="1">
        <v>42989</v>
      </c>
      <c r="I382" s="2">
        <v>43043.114583333336</v>
      </c>
      <c r="J382" t="s">
        <v>1770</v>
      </c>
      <c r="K382" t="s">
        <v>709</v>
      </c>
      <c r="L382" t="s">
        <v>1858</v>
      </c>
    </row>
    <row r="383" spans="1:16" ht="14.4" hidden="1" customHeight="1" x14ac:dyDescent="0.3">
      <c r="C383" t="s">
        <v>1642</v>
      </c>
      <c r="D383" t="s">
        <v>429</v>
      </c>
      <c r="E383" t="s">
        <v>1905</v>
      </c>
      <c r="F383" t="s">
        <v>1906</v>
      </c>
      <c r="G383" t="s">
        <v>41</v>
      </c>
      <c r="H383" s="1">
        <v>42989</v>
      </c>
      <c r="I383" s="2">
        <v>43027.439583333333</v>
      </c>
      <c r="J383" t="s">
        <v>1770</v>
      </c>
      <c r="K383" t="s">
        <v>458</v>
      </c>
      <c r="L383" t="s">
        <v>459</v>
      </c>
    </row>
    <row r="384" spans="1:16" ht="14.4" hidden="1" customHeight="1" x14ac:dyDescent="0.3">
      <c r="C384" t="s">
        <v>1642</v>
      </c>
      <c r="D384" t="s">
        <v>429</v>
      </c>
      <c r="E384" t="s">
        <v>1907</v>
      </c>
      <c r="F384" t="s">
        <v>1908</v>
      </c>
      <c r="G384" t="s">
        <v>18</v>
      </c>
      <c r="H384" s="1">
        <v>42989</v>
      </c>
      <c r="I384" s="2">
        <v>43005.502083333333</v>
      </c>
      <c r="J384" t="s">
        <v>455</v>
      </c>
      <c r="K384" t="s">
        <v>1886</v>
      </c>
      <c r="L384" t="s">
        <v>1887</v>
      </c>
    </row>
    <row r="385" spans="1:16" ht="14.4" hidden="1" customHeight="1" x14ac:dyDescent="0.3">
      <c r="C385" t="s">
        <v>1642</v>
      </c>
      <c r="D385" t="s">
        <v>429</v>
      </c>
      <c r="E385" t="s">
        <v>1909</v>
      </c>
      <c r="F385" t="s">
        <v>1910</v>
      </c>
      <c r="G385" t="s">
        <v>18</v>
      </c>
      <c r="H385" s="1">
        <v>42989</v>
      </c>
      <c r="I385" s="2">
        <v>43005.502083333333</v>
      </c>
      <c r="J385" t="s">
        <v>1770</v>
      </c>
      <c r="K385" t="s">
        <v>709</v>
      </c>
      <c r="L385" t="s">
        <v>1858</v>
      </c>
    </row>
    <row r="386" spans="1:16" ht="14.4" hidden="1" customHeight="1" x14ac:dyDescent="0.3">
      <c r="C386" t="s">
        <v>1642</v>
      </c>
      <c r="D386" t="s">
        <v>429</v>
      </c>
      <c r="E386" t="s">
        <v>1946</v>
      </c>
      <c r="F386" t="s">
        <v>1947</v>
      </c>
      <c r="G386" t="s">
        <v>18</v>
      </c>
      <c r="H386" s="1">
        <v>42989</v>
      </c>
      <c r="I386" s="2">
        <v>43005.502083333333</v>
      </c>
      <c r="J386" t="s">
        <v>455</v>
      </c>
      <c r="K386" t="s">
        <v>1818</v>
      </c>
      <c r="L386" t="s">
        <v>1819</v>
      </c>
    </row>
    <row r="387" spans="1:16" ht="14.4" hidden="1" customHeight="1" x14ac:dyDescent="0.3">
      <c r="C387" t="s">
        <v>1642</v>
      </c>
      <c r="D387" t="s">
        <v>429</v>
      </c>
      <c r="E387" t="s">
        <v>1948</v>
      </c>
      <c r="F387" t="s">
        <v>1949</v>
      </c>
      <c r="G387" t="s">
        <v>18</v>
      </c>
      <c r="H387" s="1">
        <v>42989</v>
      </c>
      <c r="I387" s="2">
        <v>43005.502083333333</v>
      </c>
      <c r="J387" t="s">
        <v>455</v>
      </c>
      <c r="K387" t="s">
        <v>268</v>
      </c>
      <c r="L387" t="s">
        <v>269</v>
      </c>
    </row>
    <row r="388" spans="1:16" ht="14.4" customHeight="1" x14ac:dyDescent="0.3">
      <c r="C388" t="s">
        <v>76</v>
      </c>
      <c r="D388" t="s">
        <v>44</v>
      </c>
      <c r="E388" t="s">
        <v>1166</v>
      </c>
      <c r="F388" t="s">
        <v>1167</v>
      </c>
      <c r="G388" t="s">
        <v>18</v>
      </c>
      <c r="H388" s="1">
        <v>42990</v>
      </c>
      <c r="I388" s="2">
        <v>43014.180555555555</v>
      </c>
      <c r="J388" t="s">
        <v>725</v>
      </c>
      <c r="K388" t="s">
        <v>532</v>
      </c>
      <c r="L388" t="s">
        <v>533</v>
      </c>
      <c r="M388" t="s">
        <v>137</v>
      </c>
      <c r="N388" t="s">
        <v>51</v>
      </c>
      <c r="O388" t="s">
        <v>137</v>
      </c>
      <c r="P388" t="s">
        <v>52</v>
      </c>
    </row>
    <row r="389" spans="1:16" ht="14.4" customHeight="1" x14ac:dyDescent="0.3">
      <c r="C389" t="s">
        <v>76</v>
      </c>
      <c r="D389" t="s">
        <v>44</v>
      </c>
      <c r="E389" t="s">
        <v>1168</v>
      </c>
      <c r="F389" t="s">
        <v>1169</v>
      </c>
      <c r="G389" t="s">
        <v>18</v>
      </c>
      <c r="H389" s="1">
        <v>42990</v>
      </c>
      <c r="I389" s="2">
        <v>43008.130555555559</v>
      </c>
      <c r="J389" t="s">
        <v>47</v>
      </c>
      <c r="K389" t="s">
        <v>440</v>
      </c>
      <c r="L389" t="s">
        <v>441</v>
      </c>
      <c r="N389" t="s">
        <v>51</v>
      </c>
      <c r="O389" t="s">
        <v>50</v>
      </c>
      <c r="P389" t="s">
        <v>52</v>
      </c>
    </row>
    <row r="390" spans="1:16" ht="14.4" customHeight="1" x14ac:dyDescent="0.3">
      <c r="C390" t="s">
        <v>76</v>
      </c>
      <c r="D390" t="s">
        <v>44</v>
      </c>
      <c r="E390" t="s">
        <v>1172</v>
      </c>
      <c r="F390" t="s">
        <v>1173</v>
      </c>
      <c r="G390" t="s">
        <v>18</v>
      </c>
      <c r="H390" s="1">
        <v>42990</v>
      </c>
      <c r="I390" s="2">
        <v>43009.083333333336</v>
      </c>
      <c r="J390" t="s">
        <v>802</v>
      </c>
      <c r="K390" t="s">
        <v>1174</v>
      </c>
      <c r="L390" t="s">
        <v>1175</v>
      </c>
      <c r="N390" t="s">
        <v>51</v>
      </c>
      <c r="O390" t="s">
        <v>283</v>
      </c>
      <c r="P390" t="s">
        <v>52</v>
      </c>
    </row>
    <row r="391" spans="1:16" ht="14.4" hidden="1" customHeight="1" x14ac:dyDescent="0.3">
      <c r="C391" t="s">
        <v>1642</v>
      </c>
      <c r="D391" t="s">
        <v>429</v>
      </c>
      <c r="E391" t="s">
        <v>1911</v>
      </c>
      <c r="F391" t="s">
        <v>1912</v>
      </c>
      <c r="G391" t="s">
        <v>18</v>
      </c>
      <c r="H391" s="1">
        <v>42990</v>
      </c>
      <c r="I391" s="2">
        <v>43006.114583333336</v>
      </c>
      <c r="J391" t="s">
        <v>455</v>
      </c>
      <c r="K391" t="s">
        <v>322</v>
      </c>
      <c r="L391" t="s">
        <v>323</v>
      </c>
    </row>
    <row r="392" spans="1:16" ht="14.4" hidden="1" customHeight="1" x14ac:dyDescent="0.3">
      <c r="C392" t="s">
        <v>1642</v>
      </c>
      <c r="D392" t="s">
        <v>429</v>
      </c>
      <c r="E392" t="s">
        <v>1913</v>
      </c>
      <c r="F392" t="s">
        <v>1914</v>
      </c>
      <c r="G392" t="s">
        <v>18</v>
      </c>
      <c r="H392" s="1">
        <v>42990</v>
      </c>
      <c r="I392" s="2">
        <v>43006.114583333336</v>
      </c>
      <c r="J392" t="s">
        <v>1770</v>
      </c>
      <c r="K392" t="s">
        <v>709</v>
      </c>
      <c r="L392" t="s">
        <v>1858</v>
      </c>
    </row>
    <row r="393" spans="1:16" ht="14.4" hidden="1" customHeight="1" x14ac:dyDescent="0.3">
      <c r="C393" t="s">
        <v>1642</v>
      </c>
      <c r="D393" t="s">
        <v>429</v>
      </c>
      <c r="E393" t="s">
        <v>1915</v>
      </c>
      <c r="F393" t="s">
        <v>1916</v>
      </c>
      <c r="G393" t="s">
        <v>18</v>
      </c>
      <c r="H393" s="1">
        <v>42990</v>
      </c>
      <c r="I393" s="2">
        <v>43006.114583333336</v>
      </c>
      <c r="J393" t="s">
        <v>455</v>
      </c>
      <c r="K393" t="s">
        <v>322</v>
      </c>
      <c r="L393" t="s">
        <v>323</v>
      </c>
    </row>
    <row r="394" spans="1:16" ht="14.4" hidden="1" customHeight="1" x14ac:dyDescent="0.3">
      <c r="C394" t="s">
        <v>1642</v>
      </c>
      <c r="D394" t="s">
        <v>429</v>
      </c>
      <c r="E394" t="s">
        <v>1917</v>
      </c>
      <c r="F394" t="s">
        <v>1918</v>
      </c>
      <c r="G394" t="s">
        <v>109</v>
      </c>
      <c r="H394" s="1">
        <v>42990</v>
      </c>
      <c r="I394" s="2">
        <v>43005.502083333333</v>
      </c>
      <c r="J394" t="s">
        <v>1770</v>
      </c>
      <c r="K394" t="s">
        <v>709</v>
      </c>
      <c r="L394" t="s">
        <v>1858</v>
      </c>
    </row>
    <row r="395" spans="1:16" ht="14.4" hidden="1" customHeight="1" x14ac:dyDescent="0.3">
      <c r="C395" t="s">
        <v>1642</v>
      </c>
      <c r="D395" t="s">
        <v>429</v>
      </c>
      <c r="E395" t="s">
        <v>1919</v>
      </c>
      <c r="F395" t="s">
        <v>1782</v>
      </c>
      <c r="G395" t="s">
        <v>18</v>
      </c>
      <c r="H395" s="1">
        <v>42990</v>
      </c>
      <c r="I395" s="2">
        <v>43006.114583333336</v>
      </c>
      <c r="J395" t="s">
        <v>455</v>
      </c>
      <c r="K395" t="s">
        <v>683</v>
      </c>
      <c r="L395" t="s">
        <v>684</v>
      </c>
    </row>
    <row r="396" spans="1:16" ht="14.4" hidden="1" customHeight="1" x14ac:dyDescent="0.3">
      <c r="C396" t="s">
        <v>1642</v>
      </c>
      <c r="D396" t="s">
        <v>429</v>
      </c>
      <c r="E396" t="s">
        <v>1920</v>
      </c>
      <c r="F396" t="s">
        <v>1921</v>
      </c>
      <c r="G396" t="s">
        <v>18</v>
      </c>
      <c r="H396" s="1">
        <v>42990</v>
      </c>
      <c r="I396" s="2">
        <v>43006.114583333336</v>
      </c>
      <c r="J396" t="s">
        <v>455</v>
      </c>
      <c r="K396" t="s">
        <v>683</v>
      </c>
      <c r="L396" t="s">
        <v>684</v>
      </c>
    </row>
    <row r="397" spans="1:16" ht="14.4" customHeight="1" x14ac:dyDescent="0.3">
      <c r="A397">
        <v>32</v>
      </c>
      <c r="B397">
        <v>4</v>
      </c>
      <c r="C397" t="s">
        <v>76</v>
      </c>
      <c r="D397" t="s">
        <v>44</v>
      </c>
      <c r="E397" t="s">
        <v>1170</v>
      </c>
      <c r="F397" t="s">
        <v>1171</v>
      </c>
      <c r="G397" t="s">
        <v>353</v>
      </c>
      <c r="H397" s="1">
        <v>42990</v>
      </c>
      <c r="I397" s="2">
        <v>43138.413888888892</v>
      </c>
      <c r="J397" t="s">
        <v>779</v>
      </c>
      <c r="K397" t="s">
        <v>260</v>
      </c>
      <c r="L397" t="s">
        <v>261</v>
      </c>
      <c r="M397" t="s">
        <v>73</v>
      </c>
      <c r="N397" t="s">
        <v>51</v>
      </c>
      <c r="O397" t="s">
        <v>73</v>
      </c>
      <c r="P397" t="s">
        <v>52</v>
      </c>
    </row>
    <row r="398" spans="1:16" ht="14.4" hidden="1" customHeight="1" x14ac:dyDescent="0.3">
      <c r="C398" t="s">
        <v>76</v>
      </c>
      <c r="D398" t="s">
        <v>15</v>
      </c>
      <c r="E398" t="s">
        <v>227</v>
      </c>
      <c r="F398" t="s">
        <v>228</v>
      </c>
      <c r="G398" t="s">
        <v>109</v>
      </c>
      <c r="H398" s="1">
        <v>42991</v>
      </c>
      <c r="I398" s="2">
        <v>43105.568055555559</v>
      </c>
      <c r="J398" t="s">
        <v>19</v>
      </c>
      <c r="K398" t="s">
        <v>229</v>
      </c>
      <c r="L398" t="s">
        <v>230</v>
      </c>
      <c r="M398" t="s">
        <v>62</v>
      </c>
      <c r="N398" t="s">
        <v>51</v>
      </c>
      <c r="O398" t="s">
        <v>101</v>
      </c>
      <c r="P398" t="s">
        <v>52</v>
      </c>
    </row>
    <row r="399" spans="1:16" ht="14.4" hidden="1" customHeight="1" x14ac:dyDescent="0.3">
      <c r="C399" t="s">
        <v>76</v>
      </c>
      <c r="D399" t="s">
        <v>15</v>
      </c>
      <c r="E399" t="s">
        <v>231</v>
      </c>
      <c r="F399" t="s">
        <v>232</v>
      </c>
      <c r="G399" t="s">
        <v>109</v>
      </c>
      <c r="H399" s="1">
        <v>42991</v>
      </c>
      <c r="I399" s="2">
        <v>43021.34652777778</v>
      </c>
      <c r="J399" t="s">
        <v>146</v>
      </c>
      <c r="K399" t="s">
        <v>198</v>
      </c>
      <c r="L399" t="s">
        <v>199</v>
      </c>
      <c r="M399" t="s">
        <v>82</v>
      </c>
      <c r="N399" t="s">
        <v>51</v>
      </c>
      <c r="O399" t="s">
        <v>82</v>
      </c>
      <c r="P399" t="s">
        <v>70</v>
      </c>
    </row>
    <row r="400" spans="1:16" ht="14.4" hidden="1" customHeight="1" x14ac:dyDescent="0.3">
      <c r="C400" t="s">
        <v>76</v>
      </c>
      <c r="D400" t="s">
        <v>15</v>
      </c>
      <c r="E400" t="s">
        <v>233</v>
      </c>
      <c r="F400" t="s">
        <v>234</v>
      </c>
      <c r="G400" t="s">
        <v>179</v>
      </c>
      <c r="H400" s="1">
        <v>42991</v>
      </c>
      <c r="I400" s="2">
        <v>43092.357638888891</v>
      </c>
      <c r="J400" t="s">
        <v>146</v>
      </c>
      <c r="K400" t="s">
        <v>198</v>
      </c>
      <c r="L400" t="s">
        <v>199</v>
      </c>
      <c r="M400" t="s">
        <v>82</v>
      </c>
      <c r="N400" t="s">
        <v>51</v>
      </c>
      <c r="O400" t="s">
        <v>82</v>
      </c>
      <c r="P400" t="s">
        <v>235</v>
      </c>
    </row>
    <row r="401" spans="3:16" ht="14.4" customHeight="1" x14ac:dyDescent="0.3">
      <c r="C401" t="s">
        <v>76</v>
      </c>
      <c r="D401" t="s">
        <v>44</v>
      </c>
      <c r="E401" t="s">
        <v>1176</v>
      </c>
      <c r="F401" t="s">
        <v>1177</v>
      </c>
      <c r="G401" t="s">
        <v>18</v>
      </c>
      <c r="H401" s="1">
        <v>42991</v>
      </c>
      <c r="I401" s="2">
        <v>43028.083333333336</v>
      </c>
      <c r="J401" t="s">
        <v>678</v>
      </c>
      <c r="K401" t="s">
        <v>115</v>
      </c>
      <c r="L401" t="s">
        <v>791</v>
      </c>
      <c r="M401" t="s">
        <v>69</v>
      </c>
      <c r="N401" t="s">
        <v>51</v>
      </c>
      <c r="O401" t="s">
        <v>69</v>
      </c>
      <c r="P401" t="s">
        <v>83</v>
      </c>
    </row>
    <row r="402" spans="3:16" ht="14.4" customHeight="1" x14ac:dyDescent="0.3">
      <c r="C402" t="s">
        <v>76</v>
      </c>
      <c r="D402" t="s">
        <v>44</v>
      </c>
      <c r="E402" t="s">
        <v>1178</v>
      </c>
      <c r="F402" t="s">
        <v>1179</v>
      </c>
      <c r="G402" t="s">
        <v>18</v>
      </c>
      <c r="H402" s="1">
        <v>42991</v>
      </c>
      <c r="I402" s="2">
        <v>43013.103472222225</v>
      </c>
      <c r="J402" t="s">
        <v>678</v>
      </c>
      <c r="K402" t="s">
        <v>225</v>
      </c>
      <c r="L402" t="s">
        <v>1180</v>
      </c>
      <c r="M402" t="s">
        <v>137</v>
      </c>
      <c r="N402" t="s">
        <v>51</v>
      </c>
      <c r="O402" t="s">
        <v>137</v>
      </c>
      <c r="P402" t="s">
        <v>52</v>
      </c>
    </row>
    <row r="403" spans="3:16" ht="14.4" hidden="1" customHeight="1" x14ac:dyDescent="0.3">
      <c r="C403" t="s">
        <v>1642</v>
      </c>
      <c r="D403" t="s">
        <v>15</v>
      </c>
      <c r="E403" t="s">
        <v>1667</v>
      </c>
      <c r="F403" t="s">
        <v>1668</v>
      </c>
      <c r="G403" t="s">
        <v>41</v>
      </c>
      <c r="H403" s="1">
        <v>42991</v>
      </c>
      <c r="I403" s="2">
        <v>43116.48541666667</v>
      </c>
      <c r="J403" t="s">
        <v>28</v>
      </c>
      <c r="K403" t="s">
        <v>1669</v>
      </c>
      <c r="L403" t="s">
        <v>1670</v>
      </c>
      <c r="M403" t="s">
        <v>111</v>
      </c>
      <c r="N403" t="s">
        <v>51</v>
      </c>
      <c r="O403" t="s">
        <v>111</v>
      </c>
      <c r="P403" t="s">
        <v>70</v>
      </c>
    </row>
    <row r="404" spans="3:16" ht="14.4" hidden="1" customHeight="1" x14ac:dyDescent="0.3">
      <c r="C404" t="s">
        <v>1642</v>
      </c>
      <c r="D404" t="s">
        <v>429</v>
      </c>
      <c r="E404" t="s">
        <v>1922</v>
      </c>
      <c r="F404" t="s">
        <v>1923</v>
      </c>
      <c r="G404" t="s">
        <v>18</v>
      </c>
      <c r="H404" s="1">
        <v>42991</v>
      </c>
      <c r="I404" s="2">
        <v>43007.225694444445</v>
      </c>
      <c r="J404" t="s">
        <v>455</v>
      </c>
      <c r="K404" t="s">
        <v>1707</v>
      </c>
      <c r="L404" t="s">
        <v>1924</v>
      </c>
    </row>
    <row r="405" spans="3:16" ht="14.4" hidden="1" customHeight="1" x14ac:dyDescent="0.3">
      <c r="C405" t="s">
        <v>1642</v>
      </c>
      <c r="D405" t="s">
        <v>429</v>
      </c>
      <c r="E405" t="s">
        <v>1925</v>
      </c>
      <c r="F405" t="s">
        <v>1926</v>
      </c>
      <c r="G405" t="s">
        <v>18</v>
      </c>
      <c r="H405" s="1">
        <v>42991</v>
      </c>
      <c r="I405" s="2">
        <v>43007.225694444445</v>
      </c>
      <c r="J405" t="s">
        <v>455</v>
      </c>
      <c r="K405" t="s">
        <v>1536</v>
      </c>
      <c r="L405" t="s">
        <v>1831</v>
      </c>
    </row>
    <row r="406" spans="3:16" ht="14.4" customHeight="1" x14ac:dyDescent="0.3">
      <c r="C406" t="s">
        <v>1642</v>
      </c>
      <c r="D406" t="s">
        <v>44</v>
      </c>
      <c r="E406" t="s">
        <v>2792</v>
      </c>
      <c r="F406" t="s">
        <v>2793</v>
      </c>
      <c r="G406" t="s">
        <v>18</v>
      </c>
      <c r="H406" s="1">
        <v>42991</v>
      </c>
      <c r="I406" s="2">
        <v>43010.355555555558</v>
      </c>
      <c r="J406" t="s">
        <v>664</v>
      </c>
      <c r="K406" t="s">
        <v>2794</v>
      </c>
      <c r="L406" t="s">
        <v>2795</v>
      </c>
      <c r="M406" t="s">
        <v>111</v>
      </c>
      <c r="N406" t="s">
        <v>51</v>
      </c>
      <c r="O406" t="s">
        <v>111</v>
      </c>
      <c r="P406" t="s">
        <v>70</v>
      </c>
    </row>
    <row r="407" spans="3:16" ht="14.4" hidden="1" customHeight="1" x14ac:dyDescent="0.3">
      <c r="C407" t="s">
        <v>76</v>
      </c>
      <c r="D407" t="s">
        <v>429</v>
      </c>
      <c r="E407" t="s">
        <v>525</v>
      </c>
      <c r="F407" t="s">
        <v>526</v>
      </c>
      <c r="G407" t="s">
        <v>18</v>
      </c>
      <c r="H407" s="1">
        <v>42992</v>
      </c>
      <c r="I407" s="2">
        <v>43016.195138888892</v>
      </c>
      <c r="J407" t="s">
        <v>439</v>
      </c>
      <c r="K407" t="s">
        <v>527</v>
      </c>
      <c r="L407" t="s">
        <v>528</v>
      </c>
      <c r="M407" t="s">
        <v>137</v>
      </c>
      <c r="N407" t="s">
        <v>51</v>
      </c>
      <c r="O407" t="s">
        <v>137</v>
      </c>
      <c r="P407" t="s">
        <v>52</v>
      </c>
    </row>
    <row r="408" spans="3:16" ht="14.4" customHeight="1" x14ac:dyDescent="0.3">
      <c r="C408" t="s">
        <v>76</v>
      </c>
      <c r="D408" t="s">
        <v>44</v>
      </c>
      <c r="E408" t="s">
        <v>1181</v>
      </c>
      <c r="F408" t="s">
        <v>1182</v>
      </c>
      <c r="G408" t="s">
        <v>18</v>
      </c>
      <c r="H408" s="1">
        <v>42992</v>
      </c>
      <c r="I408" s="2">
        <v>43009.083333333336</v>
      </c>
      <c r="J408" t="s">
        <v>47</v>
      </c>
      <c r="K408" t="s">
        <v>1183</v>
      </c>
      <c r="L408" t="s">
        <v>868</v>
      </c>
      <c r="M408" t="s">
        <v>62</v>
      </c>
      <c r="N408" t="s">
        <v>51</v>
      </c>
      <c r="O408" t="s">
        <v>283</v>
      </c>
      <c r="P408" t="s">
        <v>52</v>
      </c>
    </row>
    <row r="409" spans="3:16" ht="14.4" customHeight="1" x14ac:dyDescent="0.3">
      <c r="C409" t="s">
        <v>76</v>
      </c>
      <c r="D409" t="s">
        <v>44</v>
      </c>
      <c r="E409" t="s">
        <v>1184</v>
      </c>
      <c r="F409" t="s">
        <v>1185</v>
      </c>
      <c r="G409" t="s">
        <v>18</v>
      </c>
      <c r="H409" s="1">
        <v>42992</v>
      </c>
      <c r="I409" s="2">
        <v>43015.176388888889</v>
      </c>
      <c r="J409" t="s">
        <v>47</v>
      </c>
      <c r="K409" t="s">
        <v>1162</v>
      </c>
      <c r="L409" t="s">
        <v>1163</v>
      </c>
      <c r="M409" t="s">
        <v>1186</v>
      </c>
      <c r="N409" t="s">
        <v>51</v>
      </c>
      <c r="O409" t="s">
        <v>66</v>
      </c>
      <c r="P409" t="s">
        <v>52</v>
      </c>
    </row>
    <row r="410" spans="3:16" ht="14.4" hidden="1" customHeight="1" x14ac:dyDescent="0.3">
      <c r="C410" t="s">
        <v>1642</v>
      </c>
      <c r="D410" t="s">
        <v>429</v>
      </c>
      <c r="E410" t="s">
        <v>1927</v>
      </c>
      <c r="F410" t="s">
        <v>1928</v>
      </c>
      <c r="G410" t="s">
        <v>18</v>
      </c>
      <c r="H410" s="1">
        <v>42992</v>
      </c>
      <c r="I410" s="2">
        <v>43008.131944444445</v>
      </c>
      <c r="J410" t="s">
        <v>455</v>
      </c>
      <c r="K410" t="s">
        <v>1818</v>
      </c>
      <c r="L410" t="s">
        <v>1819</v>
      </c>
    </row>
    <row r="411" spans="3:16" ht="14.4" hidden="1" customHeight="1" x14ac:dyDescent="0.3">
      <c r="C411" t="s">
        <v>1642</v>
      </c>
      <c r="D411" t="s">
        <v>429</v>
      </c>
      <c r="E411" t="s">
        <v>1929</v>
      </c>
      <c r="F411" t="s">
        <v>1930</v>
      </c>
      <c r="G411" t="s">
        <v>18</v>
      </c>
      <c r="H411" s="1">
        <v>42992</v>
      </c>
      <c r="I411" s="2">
        <v>43008.131249999999</v>
      </c>
      <c r="J411" t="s">
        <v>455</v>
      </c>
      <c r="K411" t="s">
        <v>322</v>
      </c>
      <c r="L411" t="s">
        <v>323</v>
      </c>
    </row>
    <row r="412" spans="3:16" ht="14.4" hidden="1" customHeight="1" x14ac:dyDescent="0.3">
      <c r="C412" t="s">
        <v>1642</v>
      </c>
      <c r="D412" t="s">
        <v>429</v>
      </c>
      <c r="E412" t="s">
        <v>1931</v>
      </c>
      <c r="F412" t="s">
        <v>1932</v>
      </c>
      <c r="G412" t="s">
        <v>18</v>
      </c>
      <c r="H412" s="1">
        <v>42992</v>
      </c>
      <c r="I412" s="2">
        <v>43012.190972222219</v>
      </c>
      <c r="J412" t="s">
        <v>1770</v>
      </c>
      <c r="K412" t="s">
        <v>458</v>
      </c>
      <c r="L412" t="s">
        <v>459</v>
      </c>
    </row>
    <row r="413" spans="3:16" ht="14.4" hidden="1" customHeight="1" x14ac:dyDescent="0.3">
      <c r="C413" t="s">
        <v>1642</v>
      </c>
      <c r="D413" t="s">
        <v>429</v>
      </c>
      <c r="E413" t="s">
        <v>1933</v>
      </c>
      <c r="F413" t="s">
        <v>1934</v>
      </c>
      <c r="G413" t="s">
        <v>18</v>
      </c>
      <c r="H413" s="1">
        <v>42992</v>
      </c>
      <c r="I413" s="2">
        <v>43008.131249999999</v>
      </c>
      <c r="J413" t="s">
        <v>455</v>
      </c>
      <c r="K413" t="s">
        <v>1649</v>
      </c>
      <c r="L413" t="s">
        <v>1935</v>
      </c>
    </row>
    <row r="414" spans="3:16" x14ac:dyDescent="0.3">
      <c r="C414" t="s">
        <v>1642</v>
      </c>
      <c r="D414" t="s">
        <v>44</v>
      </c>
      <c r="E414" t="s">
        <v>2796</v>
      </c>
      <c r="F414" t="s">
        <v>2797</v>
      </c>
      <c r="G414" t="s">
        <v>18</v>
      </c>
      <c r="H414" s="1">
        <v>42992</v>
      </c>
      <c r="I414" s="2">
        <v>43029.199305555558</v>
      </c>
      <c r="J414" t="s">
        <v>708</v>
      </c>
      <c r="K414" t="s">
        <v>571</v>
      </c>
      <c r="L414" t="s">
        <v>572</v>
      </c>
      <c r="M414" t="s">
        <v>57</v>
      </c>
      <c r="N414" t="s">
        <v>88</v>
      </c>
      <c r="O414" t="s">
        <v>51</v>
      </c>
      <c r="P414" t="s">
        <v>89</v>
      </c>
    </row>
    <row r="415" spans="3:16" x14ac:dyDescent="0.3">
      <c r="C415" t="s">
        <v>1642</v>
      </c>
      <c r="D415" t="s">
        <v>44</v>
      </c>
      <c r="E415" t="s">
        <v>2798</v>
      </c>
      <c r="F415" t="s">
        <v>2799</v>
      </c>
      <c r="G415" t="s">
        <v>18</v>
      </c>
      <c r="H415" s="1">
        <v>42992</v>
      </c>
      <c r="I415" s="2">
        <v>43027.209027777775</v>
      </c>
      <c r="J415" t="s">
        <v>708</v>
      </c>
      <c r="K415" t="s">
        <v>571</v>
      </c>
      <c r="L415" t="s">
        <v>572</v>
      </c>
      <c r="M415" t="s">
        <v>57</v>
      </c>
      <c r="N415" t="s">
        <v>88</v>
      </c>
      <c r="O415" t="s">
        <v>51</v>
      </c>
      <c r="P415" t="s">
        <v>89</v>
      </c>
    </row>
    <row r="416" spans="3:16" ht="14.4" customHeight="1" x14ac:dyDescent="0.3">
      <c r="C416" t="s">
        <v>76</v>
      </c>
      <c r="D416" t="s">
        <v>44</v>
      </c>
      <c r="E416" t="s">
        <v>1187</v>
      </c>
      <c r="F416" t="s">
        <v>1188</v>
      </c>
      <c r="G416" t="s">
        <v>41</v>
      </c>
      <c r="H416" s="1">
        <v>42993</v>
      </c>
      <c r="I416" s="2">
        <v>43045.613888888889</v>
      </c>
      <c r="J416" t="s">
        <v>859</v>
      </c>
      <c r="K416" t="s">
        <v>48</v>
      </c>
      <c r="L416" t="s">
        <v>49</v>
      </c>
      <c r="M416" t="s">
        <v>73</v>
      </c>
      <c r="N416" t="s">
        <v>51</v>
      </c>
      <c r="O416" t="s">
        <v>73</v>
      </c>
      <c r="P416" t="s">
        <v>52</v>
      </c>
    </row>
    <row r="417" spans="3:16" ht="14.4" customHeight="1" x14ac:dyDescent="0.3">
      <c r="C417" t="s">
        <v>76</v>
      </c>
      <c r="D417" t="s">
        <v>44</v>
      </c>
      <c r="E417" t="s">
        <v>1189</v>
      </c>
      <c r="F417" t="s">
        <v>1190</v>
      </c>
      <c r="G417" t="s">
        <v>41</v>
      </c>
      <c r="H417" s="1">
        <v>42993</v>
      </c>
      <c r="I417" s="2">
        <v>43045.614583333336</v>
      </c>
      <c r="J417" t="s">
        <v>859</v>
      </c>
      <c r="K417" t="s">
        <v>48</v>
      </c>
      <c r="L417" t="s">
        <v>49</v>
      </c>
      <c r="M417" t="s">
        <v>73</v>
      </c>
      <c r="N417" t="s">
        <v>51</v>
      </c>
      <c r="O417" t="s">
        <v>73</v>
      </c>
      <c r="P417" t="s">
        <v>52</v>
      </c>
    </row>
    <row r="418" spans="3:16" ht="14.4" customHeight="1" x14ac:dyDescent="0.3">
      <c r="C418" t="s">
        <v>76</v>
      </c>
      <c r="D418" t="s">
        <v>44</v>
      </c>
      <c r="E418" t="s">
        <v>1191</v>
      </c>
      <c r="F418" t="s">
        <v>1192</v>
      </c>
      <c r="G418" t="s">
        <v>41</v>
      </c>
      <c r="H418" s="1">
        <v>42993</v>
      </c>
      <c r="I418" s="2">
        <v>43045.614583333336</v>
      </c>
      <c r="J418" t="s">
        <v>859</v>
      </c>
      <c r="K418" t="s">
        <v>48</v>
      </c>
      <c r="L418" t="s">
        <v>49</v>
      </c>
      <c r="M418" t="s">
        <v>73</v>
      </c>
      <c r="N418" t="s">
        <v>51</v>
      </c>
      <c r="O418" t="s">
        <v>73</v>
      </c>
      <c r="P418" t="s">
        <v>52</v>
      </c>
    </row>
    <row r="419" spans="3:16" ht="14.4" customHeight="1" x14ac:dyDescent="0.3">
      <c r="C419" t="s">
        <v>76</v>
      </c>
      <c r="D419" t="s">
        <v>44</v>
      </c>
      <c r="E419" t="s">
        <v>1193</v>
      </c>
      <c r="F419" t="s">
        <v>1194</v>
      </c>
      <c r="G419" t="s">
        <v>41</v>
      </c>
      <c r="H419" s="1">
        <v>42993</v>
      </c>
      <c r="I419" s="2">
        <v>43045.614583333336</v>
      </c>
      <c r="J419" t="s">
        <v>859</v>
      </c>
      <c r="K419" t="s">
        <v>48</v>
      </c>
      <c r="L419" t="s">
        <v>49</v>
      </c>
      <c r="M419" t="s">
        <v>73</v>
      </c>
      <c r="N419" t="s">
        <v>51</v>
      </c>
      <c r="O419" t="s">
        <v>73</v>
      </c>
      <c r="P419" t="s">
        <v>52</v>
      </c>
    </row>
    <row r="420" spans="3:16" ht="14.4" customHeight="1" x14ac:dyDescent="0.3">
      <c r="C420" t="s">
        <v>76</v>
      </c>
      <c r="D420" t="s">
        <v>44</v>
      </c>
      <c r="E420" t="s">
        <v>1195</v>
      </c>
      <c r="F420" t="s">
        <v>1196</v>
      </c>
      <c r="G420" t="s">
        <v>41</v>
      </c>
      <c r="H420" s="1">
        <v>42993</v>
      </c>
      <c r="I420" s="2">
        <v>43005.503472222219</v>
      </c>
      <c r="K420" t="s">
        <v>709</v>
      </c>
      <c r="L420" t="s">
        <v>1197</v>
      </c>
      <c r="M420" t="s">
        <v>62</v>
      </c>
      <c r="N420" t="s">
        <v>88</v>
      </c>
      <c r="O420" t="s">
        <v>23</v>
      </c>
      <c r="P420" t="s">
        <v>52</v>
      </c>
    </row>
    <row r="421" spans="3:16" ht="14.4" customHeight="1" x14ac:dyDescent="0.3">
      <c r="C421" t="s">
        <v>76</v>
      </c>
      <c r="D421" t="s">
        <v>44</v>
      </c>
      <c r="E421" t="s">
        <v>1198</v>
      </c>
      <c r="F421" t="s">
        <v>1199</v>
      </c>
      <c r="G421" t="s">
        <v>41</v>
      </c>
      <c r="H421" s="1">
        <v>42993</v>
      </c>
      <c r="I421" s="2">
        <v>43005.503472222219</v>
      </c>
      <c r="K421" t="s">
        <v>709</v>
      </c>
      <c r="L421" t="s">
        <v>1197</v>
      </c>
      <c r="M421" t="s">
        <v>62</v>
      </c>
      <c r="N421" t="s">
        <v>88</v>
      </c>
      <c r="O421" t="s">
        <v>23</v>
      </c>
      <c r="P421" t="s">
        <v>52</v>
      </c>
    </row>
    <row r="422" spans="3:16" ht="14.4" customHeight="1" x14ac:dyDescent="0.3">
      <c r="C422" t="s">
        <v>76</v>
      </c>
      <c r="D422" t="s">
        <v>44</v>
      </c>
      <c r="E422" t="s">
        <v>1200</v>
      </c>
      <c r="F422" t="s">
        <v>1201</v>
      </c>
      <c r="G422" t="s">
        <v>41</v>
      </c>
      <c r="H422" s="1">
        <v>42993</v>
      </c>
      <c r="I422" s="2">
        <v>43005.503472222219</v>
      </c>
      <c r="K422" t="s">
        <v>709</v>
      </c>
      <c r="L422" t="s">
        <v>1197</v>
      </c>
      <c r="M422" t="s">
        <v>62</v>
      </c>
      <c r="N422" t="s">
        <v>88</v>
      </c>
      <c r="O422" t="s">
        <v>23</v>
      </c>
      <c r="P422" t="s">
        <v>52</v>
      </c>
    </row>
    <row r="423" spans="3:16" ht="14.4" customHeight="1" x14ac:dyDescent="0.3">
      <c r="C423" t="s">
        <v>76</v>
      </c>
      <c r="D423" t="s">
        <v>44</v>
      </c>
      <c r="E423" t="s">
        <v>1202</v>
      </c>
      <c r="F423" t="s">
        <v>530</v>
      </c>
      <c r="G423" t="s">
        <v>41</v>
      </c>
      <c r="H423" s="1">
        <v>42993</v>
      </c>
      <c r="I423" s="2">
        <v>43005.503472222219</v>
      </c>
      <c r="J423" t="s">
        <v>47</v>
      </c>
      <c r="K423" t="s">
        <v>709</v>
      </c>
      <c r="L423" t="s">
        <v>1197</v>
      </c>
      <c r="M423" t="s">
        <v>62</v>
      </c>
      <c r="N423" t="s">
        <v>88</v>
      </c>
      <c r="O423" t="s">
        <v>23</v>
      </c>
      <c r="P423" t="s">
        <v>52</v>
      </c>
    </row>
    <row r="424" spans="3:16" ht="14.4" customHeight="1" x14ac:dyDescent="0.3">
      <c r="C424" t="s">
        <v>76</v>
      </c>
      <c r="D424" t="s">
        <v>44</v>
      </c>
      <c r="E424" t="s">
        <v>1203</v>
      </c>
      <c r="F424" t="s">
        <v>1204</v>
      </c>
      <c r="G424" t="s">
        <v>41</v>
      </c>
      <c r="H424" s="1">
        <v>42993</v>
      </c>
      <c r="I424" s="2">
        <v>43045.614583333336</v>
      </c>
      <c r="J424" t="s">
        <v>859</v>
      </c>
      <c r="K424" t="s">
        <v>48</v>
      </c>
      <c r="L424" t="s">
        <v>49</v>
      </c>
      <c r="M424" t="s">
        <v>73</v>
      </c>
      <c r="N424" t="s">
        <v>51</v>
      </c>
      <c r="O424" t="s">
        <v>73</v>
      </c>
      <c r="P424" t="s">
        <v>52</v>
      </c>
    </row>
    <row r="425" spans="3:16" ht="14.4" customHeight="1" x14ac:dyDescent="0.3">
      <c r="C425" t="s">
        <v>76</v>
      </c>
      <c r="D425" t="s">
        <v>44</v>
      </c>
      <c r="E425" t="s">
        <v>1205</v>
      </c>
      <c r="F425" t="s">
        <v>1206</v>
      </c>
      <c r="G425" t="s">
        <v>18</v>
      </c>
      <c r="H425" s="1">
        <v>42993</v>
      </c>
      <c r="I425" s="2">
        <v>43013.103472222225</v>
      </c>
      <c r="J425" t="s">
        <v>47</v>
      </c>
      <c r="K425" t="s">
        <v>48</v>
      </c>
      <c r="L425" t="s">
        <v>49</v>
      </c>
      <c r="M425" t="s">
        <v>57</v>
      </c>
      <c r="N425" t="s">
        <v>51</v>
      </c>
      <c r="O425" t="s">
        <v>137</v>
      </c>
      <c r="P425" t="s">
        <v>52</v>
      </c>
    </row>
    <row r="426" spans="3:16" ht="14.4" customHeight="1" x14ac:dyDescent="0.3">
      <c r="C426" t="s">
        <v>76</v>
      </c>
      <c r="D426" t="s">
        <v>44</v>
      </c>
      <c r="E426" t="s">
        <v>1207</v>
      </c>
      <c r="F426" t="s">
        <v>1208</v>
      </c>
      <c r="G426" t="s">
        <v>18</v>
      </c>
      <c r="H426" s="1">
        <v>42993</v>
      </c>
      <c r="I426" s="2">
        <v>43012.189583333333</v>
      </c>
      <c r="J426" t="s">
        <v>47</v>
      </c>
      <c r="K426" t="s">
        <v>48</v>
      </c>
      <c r="L426" t="s">
        <v>49</v>
      </c>
      <c r="N426" t="s">
        <v>51</v>
      </c>
      <c r="O426" t="s">
        <v>137</v>
      </c>
      <c r="P426" t="s">
        <v>52</v>
      </c>
    </row>
    <row r="427" spans="3:16" ht="14.4" customHeight="1" x14ac:dyDescent="0.3">
      <c r="C427" t="s">
        <v>76</v>
      </c>
      <c r="D427" t="s">
        <v>44</v>
      </c>
      <c r="E427" t="s">
        <v>1209</v>
      </c>
      <c r="F427" t="s">
        <v>1210</v>
      </c>
      <c r="G427" t="s">
        <v>18</v>
      </c>
      <c r="H427" s="1">
        <v>42993</v>
      </c>
      <c r="I427" s="2">
        <v>43012.189583333333</v>
      </c>
      <c r="J427" t="s">
        <v>47</v>
      </c>
      <c r="K427" t="s">
        <v>229</v>
      </c>
      <c r="L427" t="s">
        <v>354</v>
      </c>
      <c r="N427" t="s">
        <v>51</v>
      </c>
      <c r="O427" t="s">
        <v>73</v>
      </c>
      <c r="P427" t="s">
        <v>52</v>
      </c>
    </row>
    <row r="428" spans="3:16" ht="14.4" customHeight="1" x14ac:dyDescent="0.3">
      <c r="C428" t="s">
        <v>76</v>
      </c>
      <c r="D428" t="s">
        <v>44</v>
      </c>
      <c r="E428" t="s">
        <v>1211</v>
      </c>
      <c r="F428" t="s">
        <v>1212</v>
      </c>
      <c r="G428" t="s">
        <v>18</v>
      </c>
      <c r="H428" s="1">
        <v>42993</v>
      </c>
      <c r="I428" s="2">
        <v>43012.189583333333</v>
      </c>
      <c r="J428" t="s">
        <v>779</v>
      </c>
      <c r="K428" t="s">
        <v>399</v>
      </c>
      <c r="L428" t="s">
        <v>999</v>
      </c>
      <c r="M428" t="s">
        <v>62</v>
      </c>
      <c r="N428" t="s">
        <v>88</v>
      </c>
      <c r="O428" t="s">
        <v>23</v>
      </c>
      <c r="P428" t="s">
        <v>52</v>
      </c>
    </row>
    <row r="429" spans="3:16" ht="14.4" hidden="1" customHeight="1" x14ac:dyDescent="0.3">
      <c r="C429" t="s">
        <v>1642</v>
      </c>
      <c r="D429" t="s">
        <v>429</v>
      </c>
      <c r="E429" t="s">
        <v>1950</v>
      </c>
      <c r="F429" t="s">
        <v>1951</v>
      </c>
      <c r="G429" t="s">
        <v>18</v>
      </c>
      <c r="H429" s="1">
        <v>42993</v>
      </c>
      <c r="I429" s="2">
        <v>43012.190972222219</v>
      </c>
      <c r="J429" t="s">
        <v>1952</v>
      </c>
      <c r="K429" t="s">
        <v>716</v>
      </c>
      <c r="L429" t="s">
        <v>1953</v>
      </c>
      <c r="N429" t="s">
        <v>51</v>
      </c>
      <c r="O429" t="s">
        <v>57</v>
      </c>
      <c r="P429" t="s">
        <v>52</v>
      </c>
    </row>
    <row r="430" spans="3:16" ht="14.4" hidden="1" customHeight="1" x14ac:dyDescent="0.3">
      <c r="C430" t="s">
        <v>1642</v>
      </c>
      <c r="D430" t="s">
        <v>429</v>
      </c>
      <c r="E430" t="s">
        <v>1967</v>
      </c>
      <c r="F430" t="s">
        <v>1968</v>
      </c>
      <c r="G430" t="s">
        <v>18</v>
      </c>
      <c r="H430" s="1">
        <v>42993</v>
      </c>
      <c r="I430" s="2">
        <v>43009.231944444444</v>
      </c>
      <c r="J430" t="s">
        <v>455</v>
      </c>
      <c r="K430" t="s">
        <v>1818</v>
      </c>
      <c r="L430" t="s">
        <v>1819</v>
      </c>
    </row>
    <row r="431" spans="3:16" ht="14.4" hidden="1" customHeight="1" x14ac:dyDescent="0.3">
      <c r="C431" t="s">
        <v>76</v>
      </c>
      <c r="D431" t="s">
        <v>15</v>
      </c>
      <c r="E431" t="s">
        <v>236</v>
      </c>
      <c r="F431" t="s">
        <v>237</v>
      </c>
      <c r="G431" t="s">
        <v>109</v>
      </c>
      <c r="H431" s="1">
        <v>42996</v>
      </c>
      <c r="I431" s="2">
        <v>43105.587500000001</v>
      </c>
      <c r="J431" t="s">
        <v>19</v>
      </c>
      <c r="K431" t="s">
        <v>238</v>
      </c>
      <c r="L431" t="s">
        <v>239</v>
      </c>
      <c r="M431" t="s">
        <v>50</v>
      </c>
      <c r="N431" t="s">
        <v>88</v>
      </c>
      <c r="O431" t="s">
        <v>23</v>
      </c>
      <c r="P431" t="s">
        <v>52</v>
      </c>
    </row>
    <row r="432" spans="3:16" ht="14.4" hidden="1" customHeight="1" x14ac:dyDescent="0.3">
      <c r="C432" t="s">
        <v>76</v>
      </c>
      <c r="D432" t="s">
        <v>429</v>
      </c>
      <c r="E432" t="s">
        <v>529</v>
      </c>
      <c r="F432" t="s">
        <v>530</v>
      </c>
      <c r="G432" t="s">
        <v>18</v>
      </c>
      <c r="H432" s="1">
        <v>42996</v>
      </c>
      <c r="I432" s="2">
        <v>43040</v>
      </c>
      <c r="J432" t="s">
        <v>531</v>
      </c>
      <c r="K432" t="s">
        <v>532</v>
      </c>
      <c r="L432" t="s">
        <v>533</v>
      </c>
      <c r="M432" t="s">
        <v>62</v>
      </c>
      <c r="N432" t="s">
        <v>88</v>
      </c>
      <c r="O432" t="s">
        <v>23</v>
      </c>
      <c r="P432" t="s">
        <v>52</v>
      </c>
    </row>
    <row r="433" spans="3:16" ht="14.4" customHeight="1" x14ac:dyDescent="0.3">
      <c r="C433" t="s">
        <v>76</v>
      </c>
      <c r="D433" t="s">
        <v>44</v>
      </c>
      <c r="E433" t="s">
        <v>1213</v>
      </c>
      <c r="F433" t="s">
        <v>1072</v>
      </c>
      <c r="G433" t="s">
        <v>18</v>
      </c>
      <c r="H433" s="1">
        <v>42996</v>
      </c>
      <c r="I433" s="2">
        <v>43033.163194444445</v>
      </c>
      <c r="J433" t="s">
        <v>678</v>
      </c>
      <c r="K433" t="s">
        <v>166</v>
      </c>
      <c r="L433" t="s">
        <v>1053</v>
      </c>
      <c r="M433" t="s">
        <v>73</v>
      </c>
      <c r="N433" t="s">
        <v>88</v>
      </c>
      <c r="O433" t="s">
        <v>23</v>
      </c>
      <c r="P433" t="s">
        <v>52</v>
      </c>
    </row>
    <row r="434" spans="3:16" ht="14.4" hidden="1" customHeight="1" x14ac:dyDescent="0.3">
      <c r="C434" t="s">
        <v>1642</v>
      </c>
      <c r="D434" t="s">
        <v>429</v>
      </c>
      <c r="E434" t="s">
        <v>1954</v>
      </c>
      <c r="F434" t="s">
        <v>1955</v>
      </c>
      <c r="G434" t="s">
        <v>18</v>
      </c>
      <c r="H434" s="1">
        <v>42996</v>
      </c>
      <c r="I434" s="2">
        <v>43012.190972222219</v>
      </c>
      <c r="J434" t="s">
        <v>455</v>
      </c>
      <c r="K434" t="s">
        <v>683</v>
      </c>
      <c r="L434" t="s">
        <v>684</v>
      </c>
    </row>
    <row r="435" spans="3:16" ht="14.4" hidden="1" customHeight="1" x14ac:dyDescent="0.3">
      <c r="C435" t="s">
        <v>1642</v>
      </c>
      <c r="D435" t="s">
        <v>429</v>
      </c>
      <c r="E435" t="s">
        <v>1969</v>
      </c>
      <c r="F435" t="s">
        <v>1970</v>
      </c>
      <c r="G435" t="s">
        <v>18</v>
      </c>
      <c r="H435" s="1">
        <v>42996</v>
      </c>
      <c r="I435" s="2">
        <v>43012.190972222219</v>
      </c>
      <c r="J435" t="s">
        <v>455</v>
      </c>
      <c r="K435" t="s">
        <v>166</v>
      </c>
      <c r="L435" t="s">
        <v>151</v>
      </c>
    </row>
    <row r="436" spans="3:16" ht="14.4" hidden="1" customHeight="1" x14ac:dyDescent="0.3">
      <c r="C436" t="s">
        <v>1642</v>
      </c>
      <c r="D436" t="s">
        <v>429</v>
      </c>
      <c r="E436" t="s">
        <v>1971</v>
      </c>
      <c r="F436" t="s">
        <v>1972</v>
      </c>
      <c r="G436" t="s">
        <v>18</v>
      </c>
      <c r="H436" s="1">
        <v>42996</v>
      </c>
      <c r="I436" s="2">
        <v>43012.190972222219</v>
      </c>
      <c r="J436" t="s">
        <v>455</v>
      </c>
      <c r="K436" t="s">
        <v>80</v>
      </c>
      <c r="L436" t="s">
        <v>444</v>
      </c>
    </row>
    <row r="437" spans="3:16" ht="14.4" hidden="1" customHeight="1" x14ac:dyDescent="0.3">
      <c r="C437" t="s">
        <v>1642</v>
      </c>
      <c r="D437" t="s">
        <v>429</v>
      </c>
      <c r="E437" t="s">
        <v>1973</v>
      </c>
      <c r="F437" t="s">
        <v>1974</v>
      </c>
      <c r="G437" t="s">
        <v>109</v>
      </c>
      <c r="H437" s="1">
        <v>42996</v>
      </c>
      <c r="I437" s="2">
        <v>43005.502083333333</v>
      </c>
      <c r="J437" t="s">
        <v>1799</v>
      </c>
      <c r="K437" t="s">
        <v>1886</v>
      </c>
      <c r="L437" t="s">
        <v>1887</v>
      </c>
    </row>
    <row r="438" spans="3:16" ht="14.4" hidden="1" customHeight="1" x14ac:dyDescent="0.3">
      <c r="C438" t="s">
        <v>1642</v>
      </c>
      <c r="D438" t="s">
        <v>429</v>
      </c>
      <c r="E438" t="s">
        <v>1975</v>
      </c>
      <c r="F438" t="s">
        <v>1976</v>
      </c>
      <c r="G438" t="s">
        <v>18</v>
      </c>
      <c r="H438" s="1">
        <v>42996</v>
      </c>
      <c r="I438" s="2">
        <v>43012.190972222219</v>
      </c>
      <c r="J438" t="s">
        <v>455</v>
      </c>
      <c r="K438" t="s">
        <v>1536</v>
      </c>
      <c r="L438" t="s">
        <v>1831</v>
      </c>
    </row>
    <row r="439" spans="3:16" ht="14.4" hidden="1" customHeight="1" x14ac:dyDescent="0.3">
      <c r="C439" t="s">
        <v>1642</v>
      </c>
      <c r="D439" t="s">
        <v>429</v>
      </c>
      <c r="E439" t="s">
        <v>1977</v>
      </c>
      <c r="F439" t="s">
        <v>1978</v>
      </c>
      <c r="G439" t="s">
        <v>18</v>
      </c>
      <c r="H439" s="1">
        <v>42996</v>
      </c>
      <c r="I439" s="2">
        <v>43016.195833333331</v>
      </c>
      <c r="J439" t="s">
        <v>1952</v>
      </c>
      <c r="K439" t="s">
        <v>532</v>
      </c>
      <c r="L439" t="s">
        <v>533</v>
      </c>
      <c r="N439" t="s">
        <v>95</v>
      </c>
    </row>
    <row r="440" spans="3:16" ht="14.4" hidden="1" customHeight="1" x14ac:dyDescent="0.3">
      <c r="C440" t="s">
        <v>1642</v>
      </c>
      <c r="D440" t="s">
        <v>429</v>
      </c>
      <c r="E440" t="s">
        <v>1979</v>
      </c>
      <c r="F440" t="s">
        <v>1980</v>
      </c>
      <c r="G440" t="s">
        <v>18</v>
      </c>
      <c r="H440" s="1">
        <v>42996</v>
      </c>
      <c r="I440" s="2">
        <v>43012.190972222219</v>
      </c>
      <c r="J440" t="s">
        <v>455</v>
      </c>
      <c r="K440" t="s">
        <v>440</v>
      </c>
      <c r="L440" t="s">
        <v>1803</v>
      </c>
    </row>
    <row r="441" spans="3:16" ht="14.4" customHeight="1" x14ac:dyDescent="0.3">
      <c r="C441" t="s">
        <v>1642</v>
      </c>
      <c r="D441" t="s">
        <v>44</v>
      </c>
      <c r="E441" t="s">
        <v>2800</v>
      </c>
      <c r="F441" t="s">
        <v>2801</v>
      </c>
      <c r="G441" t="s">
        <v>18</v>
      </c>
      <c r="H441" s="1">
        <v>42996</v>
      </c>
      <c r="I441" s="2">
        <v>43010.661111111112</v>
      </c>
      <c r="J441" t="s">
        <v>664</v>
      </c>
      <c r="K441" t="s">
        <v>1655</v>
      </c>
      <c r="L441" t="s">
        <v>1656</v>
      </c>
      <c r="M441" t="s">
        <v>111</v>
      </c>
      <c r="N441" t="s">
        <v>31</v>
      </c>
      <c r="O441" t="s">
        <v>23</v>
      </c>
      <c r="P441" t="s">
        <v>32</v>
      </c>
    </row>
    <row r="442" spans="3:16" ht="14.4" customHeight="1" x14ac:dyDescent="0.3">
      <c r="C442" t="s">
        <v>76</v>
      </c>
      <c r="D442" t="s">
        <v>44</v>
      </c>
      <c r="E442" t="s">
        <v>1214</v>
      </c>
      <c r="F442" t="s">
        <v>1215</v>
      </c>
      <c r="G442" t="s">
        <v>18</v>
      </c>
      <c r="H442" s="1">
        <v>42997</v>
      </c>
      <c r="I442" s="2">
        <v>43084.241666666669</v>
      </c>
      <c r="J442" t="s">
        <v>779</v>
      </c>
      <c r="K442" t="s">
        <v>115</v>
      </c>
      <c r="L442" t="s">
        <v>791</v>
      </c>
      <c r="M442" t="s">
        <v>73</v>
      </c>
      <c r="N442" t="s">
        <v>88</v>
      </c>
      <c r="O442" t="s">
        <v>23</v>
      </c>
      <c r="P442" t="s">
        <v>278</v>
      </c>
    </row>
    <row r="443" spans="3:16" ht="14.4" customHeight="1" x14ac:dyDescent="0.3">
      <c r="C443" t="s">
        <v>76</v>
      </c>
      <c r="D443" t="s">
        <v>44</v>
      </c>
      <c r="E443" t="s">
        <v>1216</v>
      </c>
      <c r="F443" t="s">
        <v>1217</v>
      </c>
      <c r="G443" t="s">
        <v>18</v>
      </c>
      <c r="H443" s="1">
        <v>42997</v>
      </c>
      <c r="I443" s="2">
        <v>43019.176388888889</v>
      </c>
      <c r="J443" t="s">
        <v>678</v>
      </c>
      <c r="K443" t="s">
        <v>115</v>
      </c>
      <c r="L443" t="s">
        <v>791</v>
      </c>
      <c r="M443" t="s">
        <v>69</v>
      </c>
      <c r="N443" t="s">
        <v>88</v>
      </c>
      <c r="O443" t="s">
        <v>23</v>
      </c>
      <c r="P443" t="s">
        <v>278</v>
      </c>
    </row>
    <row r="444" spans="3:16" ht="14.4" hidden="1" customHeight="1" x14ac:dyDescent="0.3">
      <c r="C444" t="s">
        <v>1642</v>
      </c>
      <c r="D444" t="s">
        <v>15</v>
      </c>
      <c r="E444" t="s">
        <v>1671</v>
      </c>
      <c r="F444" t="s">
        <v>1672</v>
      </c>
      <c r="G444" t="s">
        <v>18</v>
      </c>
      <c r="H444" s="1">
        <v>42997</v>
      </c>
      <c r="I444" s="2">
        <v>43065.18472222222</v>
      </c>
      <c r="J444" t="s">
        <v>1238</v>
      </c>
      <c r="K444" t="s">
        <v>1600</v>
      </c>
      <c r="L444" t="s">
        <v>1673</v>
      </c>
      <c r="M444" t="s">
        <v>73</v>
      </c>
      <c r="N444" t="s">
        <v>88</v>
      </c>
      <c r="O444" t="s">
        <v>51</v>
      </c>
      <c r="P444" t="s">
        <v>89</v>
      </c>
    </row>
    <row r="445" spans="3:16" ht="14.4" hidden="1" customHeight="1" x14ac:dyDescent="0.3">
      <c r="C445" t="s">
        <v>1642</v>
      </c>
      <c r="D445" t="s">
        <v>429</v>
      </c>
      <c r="E445" t="s">
        <v>1956</v>
      </c>
      <c r="F445" t="s">
        <v>1921</v>
      </c>
      <c r="G445" t="s">
        <v>18</v>
      </c>
      <c r="H445" s="1">
        <v>42997</v>
      </c>
      <c r="I445" s="2">
        <v>43013.114583333336</v>
      </c>
      <c r="J445" t="s">
        <v>1770</v>
      </c>
      <c r="K445" t="s">
        <v>683</v>
      </c>
      <c r="L445" t="s">
        <v>684</v>
      </c>
    </row>
    <row r="446" spans="3:16" ht="14.4" hidden="1" customHeight="1" x14ac:dyDescent="0.3">
      <c r="C446" t="s">
        <v>1642</v>
      </c>
      <c r="D446" t="s">
        <v>429</v>
      </c>
      <c r="E446" t="s">
        <v>1957</v>
      </c>
      <c r="F446" t="s">
        <v>1958</v>
      </c>
      <c r="G446" t="s">
        <v>18</v>
      </c>
      <c r="H446" s="1">
        <v>42997</v>
      </c>
      <c r="I446" s="2">
        <v>43013.114583333336</v>
      </c>
      <c r="J446" t="s">
        <v>455</v>
      </c>
      <c r="K446" t="s">
        <v>1536</v>
      </c>
      <c r="L446" t="s">
        <v>1831</v>
      </c>
    </row>
    <row r="447" spans="3:16" ht="14.4" hidden="1" customHeight="1" x14ac:dyDescent="0.3">
      <c r="C447" t="s">
        <v>1642</v>
      </c>
      <c r="D447" t="s">
        <v>429</v>
      </c>
      <c r="E447" t="s">
        <v>1959</v>
      </c>
      <c r="F447" t="s">
        <v>1960</v>
      </c>
      <c r="G447" t="s">
        <v>18</v>
      </c>
      <c r="H447" s="1">
        <v>42997</v>
      </c>
      <c r="I447" s="2">
        <v>43013.114583333336</v>
      </c>
      <c r="J447" t="s">
        <v>455</v>
      </c>
      <c r="K447" t="s">
        <v>1707</v>
      </c>
      <c r="L447" t="s">
        <v>1924</v>
      </c>
    </row>
    <row r="448" spans="3:16" ht="14.4" hidden="1" customHeight="1" x14ac:dyDescent="0.3">
      <c r="C448" t="s">
        <v>1642</v>
      </c>
      <c r="D448" t="s">
        <v>429</v>
      </c>
      <c r="E448" t="s">
        <v>1961</v>
      </c>
      <c r="F448" t="s">
        <v>1962</v>
      </c>
      <c r="G448" t="s">
        <v>18</v>
      </c>
      <c r="H448" s="1">
        <v>42997</v>
      </c>
      <c r="I448" s="2">
        <v>43013.114583333336</v>
      </c>
      <c r="J448" t="s">
        <v>455</v>
      </c>
      <c r="K448" t="s">
        <v>166</v>
      </c>
      <c r="L448" t="s">
        <v>151</v>
      </c>
    </row>
    <row r="449" spans="1:16" ht="14.4" hidden="1" customHeight="1" x14ac:dyDescent="0.3">
      <c r="C449" t="s">
        <v>1642</v>
      </c>
      <c r="D449" t="s">
        <v>429</v>
      </c>
      <c r="E449" t="s">
        <v>1981</v>
      </c>
      <c r="F449" t="s">
        <v>1982</v>
      </c>
      <c r="G449" t="s">
        <v>18</v>
      </c>
      <c r="H449" s="1">
        <v>42997</v>
      </c>
      <c r="I449" s="2">
        <v>43013.114583333336</v>
      </c>
      <c r="J449" t="s">
        <v>455</v>
      </c>
      <c r="K449" t="s">
        <v>268</v>
      </c>
      <c r="L449" t="s">
        <v>269</v>
      </c>
    </row>
    <row r="450" spans="1:16" ht="14.4" hidden="1" customHeight="1" x14ac:dyDescent="0.3">
      <c r="C450" t="s">
        <v>76</v>
      </c>
      <c r="D450" t="s">
        <v>429</v>
      </c>
      <c r="E450" t="s">
        <v>534</v>
      </c>
      <c r="F450" t="s">
        <v>535</v>
      </c>
      <c r="G450" t="s">
        <v>18</v>
      </c>
      <c r="H450" s="1">
        <v>42998</v>
      </c>
      <c r="I450" s="2">
        <v>43005.503472222219</v>
      </c>
      <c r="J450" t="s">
        <v>432</v>
      </c>
      <c r="K450" t="s">
        <v>80</v>
      </c>
      <c r="L450" t="s">
        <v>444</v>
      </c>
      <c r="N450" t="s">
        <v>88</v>
      </c>
      <c r="O450" t="s">
        <v>23</v>
      </c>
      <c r="P450" t="s">
        <v>536</v>
      </c>
    </row>
    <row r="451" spans="1:16" ht="14.4" customHeight="1" x14ac:dyDescent="0.3">
      <c r="C451" t="s">
        <v>76</v>
      </c>
      <c r="D451" t="s">
        <v>44</v>
      </c>
      <c r="E451" t="s">
        <v>1218</v>
      </c>
      <c r="F451" t="s">
        <v>1219</v>
      </c>
      <c r="G451" t="s">
        <v>18</v>
      </c>
      <c r="H451" s="1">
        <v>42998</v>
      </c>
      <c r="I451" s="2">
        <v>43014.181250000001</v>
      </c>
      <c r="J451" t="s">
        <v>802</v>
      </c>
      <c r="K451" t="s">
        <v>440</v>
      </c>
      <c r="L451" t="s">
        <v>441</v>
      </c>
      <c r="N451" t="s">
        <v>95</v>
      </c>
      <c r="O451" t="s">
        <v>51</v>
      </c>
      <c r="P451" t="s">
        <v>96</v>
      </c>
    </row>
    <row r="452" spans="1:16" ht="28.8" customHeight="1" x14ac:dyDescent="0.3">
      <c r="C452" t="s">
        <v>76</v>
      </c>
      <c r="D452" t="s">
        <v>44</v>
      </c>
      <c r="E452" t="s">
        <v>1220</v>
      </c>
      <c r="F452" s="3" t="s">
        <v>1221</v>
      </c>
      <c r="G452" t="s">
        <v>18</v>
      </c>
      <c r="H452" s="1">
        <v>42998</v>
      </c>
      <c r="I452" s="2">
        <v>43019.176388888889</v>
      </c>
      <c r="J452" t="s">
        <v>47</v>
      </c>
      <c r="K452" t="s">
        <v>577</v>
      </c>
      <c r="L452" t="s">
        <v>578</v>
      </c>
      <c r="M452" t="s">
        <v>283</v>
      </c>
      <c r="N452" t="s">
        <v>95</v>
      </c>
      <c r="O452" t="s">
        <v>23</v>
      </c>
      <c r="P452" t="s">
        <v>96</v>
      </c>
    </row>
    <row r="453" spans="1:16" ht="14.4" customHeight="1" x14ac:dyDescent="0.3">
      <c r="A453">
        <v>8</v>
      </c>
      <c r="B453">
        <v>3</v>
      </c>
      <c r="C453" t="s">
        <v>76</v>
      </c>
      <c r="D453" t="s">
        <v>44</v>
      </c>
      <c r="E453" t="s">
        <v>1226</v>
      </c>
      <c r="F453" t="s">
        <v>1227</v>
      </c>
      <c r="G453" t="s">
        <v>179</v>
      </c>
      <c r="H453" s="1">
        <v>42998</v>
      </c>
      <c r="I453" s="2">
        <v>43138.413888888892</v>
      </c>
      <c r="J453" t="s">
        <v>802</v>
      </c>
      <c r="K453" t="s">
        <v>487</v>
      </c>
      <c r="L453" t="s">
        <v>488</v>
      </c>
      <c r="M453" t="s">
        <v>50</v>
      </c>
      <c r="N453" t="s">
        <v>95</v>
      </c>
      <c r="O453" t="s">
        <v>23</v>
      </c>
      <c r="P453" t="s">
        <v>96</v>
      </c>
    </row>
    <row r="454" spans="1:16" ht="14.4" hidden="1" customHeight="1" x14ac:dyDescent="0.3">
      <c r="C454" t="s">
        <v>1642</v>
      </c>
      <c r="D454" t="s">
        <v>429</v>
      </c>
      <c r="E454" t="s">
        <v>1963</v>
      </c>
      <c r="F454" t="s">
        <v>1964</v>
      </c>
      <c r="G454" t="s">
        <v>18</v>
      </c>
      <c r="H454" s="1">
        <v>42998</v>
      </c>
      <c r="I454" s="2">
        <v>43014.181250000001</v>
      </c>
      <c r="J454" t="s">
        <v>455</v>
      </c>
      <c r="K454" t="s">
        <v>1536</v>
      </c>
      <c r="L454" t="s">
        <v>1831</v>
      </c>
    </row>
    <row r="455" spans="1:16" ht="14.4" hidden="1" customHeight="1" x14ac:dyDescent="0.3">
      <c r="C455" t="s">
        <v>1642</v>
      </c>
      <c r="D455" t="s">
        <v>429</v>
      </c>
      <c r="E455" t="s">
        <v>1965</v>
      </c>
      <c r="F455" t="s">
        <v>1966</v>
      </c>
      <c r="G455" t="s">
        <v>18</v>
      </c>
      <c r="H455" s="1">
        <v>42998</v>
      </c>
      <c r="I455" s="2">
        <v>43016.195833333331</v>
      </c>
      <c r="J455" t="s">
        <v>455</v>
      </c>
      <c r="K455" t="s">
        <v>80</v>
      </c>
      <c r="L455" t="s">
        <v>444</v>
      </c>
    </row>
    <row r="456" spans="1:16" ht="14.4" hidden="1" customHeight="1" x14ac:dyDescent="0.3">
      <c r="C456" t="s">
        <v>1642</v>
      </c>
      <c r="D456" t="s">
        <v>429</v>
      </c>
      <c r="E456" t="s">
        <v>1983</v>
      </c>
      <c r="F456" t="s">
        <v>1984</v>
      </c>
      <c r="G456" t="s">
        <v>18</v>
      </c>
      <c r="H456" s="1">
        <v>42998</v>
      </c>
      <c r="I456" s="2">
        <v>43014.181250000001</v>
      </c>
      <c r="J456" t="s">
        <v>455</v>
      </c>
      <c r="K456" t="s">
        <v>1818</v>
      </c>
      <c r="L456" t="s">
        <v>1819</v>
      </c>
    </row>
    <row r="457" spans="1:16" ht="14.4" hidden="1" customHeight="1" x14ac:dyDescent="0.3">
      <c r="C457" t="s">
        <v>1642</v>
      </c>
      <c r="D457" t="s">
        <v>429</v>
      </c>
      <c r="E457" t="s">
        <v>1985</v>
      </c>
      <c r="F457" t="s">
        <v>1986</v>
      </c>
      <c r="G457" t="s">
        <v>18</v>
      </c>
      <c r="H457" s="1">
        <v>42998</v>
      </c>
      <c r="I457" s="2">
        <v>43014.181250000001</v>
      </c>
      <c r="J457" t="s">
        <v>455</v>
      </c>
      <c r="K457" t="s">
        <v>683</v>
      </c>
      <c r="L457" t="s">
        <v>684</v>
      </c>
    </row>
    <row r="458" spans="1:16" ht="14.4" hidden="1" customHeight="1" x14ac:dyDescent="0.3">
      <c r="C458" t="s">
        <v>1642</v>
      </c>
      <c r="D458" t="s">
        <v>429</v>
      </c>
      <c r="E458" t="s">
        <v>1987</v>
      </c>
      <c r="F458" t="s">
        <v>1988</v>
      </c>
      <c r="G458" t="s">
        <v>18</v>
      </c>
      <c r="H458" s="1">
        <v>42998</v>
      </c>
      <c r="I458" s="2">
        <v>43014.181250000001</v>
      </c>
      <c r="J458" t="s">
        <v>455</v>
      </c>
      <c r="K458" t="s">
        <v>1536</v>
      </c>
      <c r="L458" t="s">
        <v>1831</v>
      </c>
    </row>
    <row r="459" spans="1:16" ht="14.4" hidden="1" customHeight="1" x14ac:dyDescent="0.3">
      <c r="C459" t="s">
        <v>1642</v>
      </c>
      <c r="D459" t="s">
        <v>429</v>
      </c>
      <c r="E459" t="s">
        <v>1989</v>
      </c>
      <c r="F459" t="s">
        <v>1990</v>
      </c>
      <c r="G459" t="s">
        <v>18</v>
      </c>
      <c r="H459" s="1">
        <v>42998</v>
      </c>
      <c r="I459" s="2">
        <v>43015.177777777775</v>
      </c>
      <c r="J459" t="s">
        <v>455</v>
      </c>
      <c r="K459" t="s">
        <v>683</v>
      </c>
      <c r="L459" t="s">
        <v>684</v>
      </c>
    </row>
    <row r="460" spans="1:16" ht="14.4" hidden="1" customHeight="1" x14ac:dyDescent="0.3">
      <c r="C460" t="s">
        <v>1642</v>
      </c>
      <c r="D460" t="s">
        <v>429</v>
      </c>
      <c r="E460" t="s">
        <v>1991</v>
      </c>
      <c r="F460" t="s">
        <v>1992</v>
      </c>
      <c r="G460" t="s">
        <v>18</v>
      </c>
      <c r="H460" s="1">
        <v>42998</v>
      </c>
      <c r="I460" s="2">
        <v>43014.181250000001</v>
      </c>
      <c r="J460" t="s">
        <v>455</v>
      </c>
      <c r="K460" t="s">
        <v>1818</v>
      </c>
      <c r="L460" t="s">
        <v>1819</v>
      </c>
    </row>
    <row r="461" spans="1:16" ht="14.4" hidden="1" customHeight="1" x14ac:dyDescent="0.3">
      <c r="C461" t="s">
        <v>76</v>
      </c>
      <c r="D461" t="s">
        <v>15</v>
      </c>
      <c r="E461" t="s">
        <v>240</v>
      </c>
      <c r="F461" t="s">
        <v>241</v>
      </c>
      <c r="G461" t="s">
        <v>18</v>
      </c>
      <c r="H461" s="1">
        <v>42999</v>
      </c>
      <c r="I461" s="2">
        <v>43070.749305555553</v>
      </c>
      <c r="J461" t="s">
        <v>19</v>
      </c>
      <c r="K461" t="s">
        <v>242</v>
      </c>
      <c r="L461" t="s">
        <v>243</v>
      </c>
      <c r="M461" t="s">
        <v>244</v>
      </c>
      <c r="N461" t="s">
        <v>88</v>
      </c>
      <c r="O461" t="s">
        <v>23</v>
      </c>
      <c r="P461" t="s">
        <v>52</v>
      </c>
    </row>
    <row r="462" spans="1:16" ht="14.4" hidden="1" customHeight="1" x14ac:dyDescent="0.3">
      <c r="C462" t="s">
        <v>76</v>
      </c>
      <c r="D462" t="s">
        <v>15</v>
      </c>
      <c r="E462" t="s">
        <v>245</v>
      </c>
      <c r="F462" t="s">
        <v>246</v>
      </c>
      <c r="G462" t="s">
        <v>18</v>
      </c>
      <c r="H462" s="1">
        <v>42999</v>
      </c>
      <c r="I462" s="2">
        <v>43005.503472222219</v>
      </c>
      <c r="J462" t="s">
        <v>79</v>
      </c>
      <c r="K462" t="s">
        <v>80</v>
      </c>
      <c r="L462" t="s">
        <v>247</v>
      </c>
      <c r="N462" t="s">
        <v>95</v>
      </c>
      <c r="O462" t="s">
        <v>23</v>
      </c>
      <c r="P462" t="s">
        <v>96</v>
      </c>
    </row>
    <row r="463" spans="1:16" ht="14.4" hidden="1" customHeight="1" x14ac:dyDescent="0.3">
      <c r="C463" t="s">
        <v>76</v>
      </c>
      <c r="D463" t="s">
        <v>429</v>
      </c>
      <c r="E463" t="s">
        <v>537</v>
      </c>
      <c r="F463" t="s">
        <v>538</v>
      </c>
      <c r="G463" t="s">
        <v>18</v>
      </c>
      <c r="H463" s="1">
        <v>42999</v>
      </c>
      <c r="I463" s="2">
        <v>43005.503472222219</v>
      </c>
      <c r="J463" t="s">
        <v>432</v>
      </c>
      <c r="K463" t="s">
        <v>80</v>
      </c>
      <c r="L463" t="s">
        <v>444</v>
      </c>
      <c r="N463" t="s">
        <v>88</v>
      </c>
      <c r="O463" t="s">
        <v>23</v>
      </c>
      <c r="P463" t="s">
        <v>536</v>
      </c>
    </row>
    <row r="464" spans="1:16" ht="14.4" customHeight="1" x14ac:dyDescent="0.3">
      <c r="C464" t="s">
        <v>76</v>
      </c>
      <c r="D464" t="s">
        <v>44</v>
      </c>
      <c r="E464" t="s">
        <v>1222</v>
      </c>
      <c r="F464" t="s">
        <v>1223</v>
      </c>
      <c r="G464" t="s">
        <v>41</v>
      </c>
      <c r="H464" s="1">
        <v>42999</v>
      </c>
      <c r="I464" s="2">
        <v>43010.69027777778</v>
      </c>
      <c r="J464" t="s">
        <v>708</v>
      </c>
      <c r="K464" t="s">
        <v>1224</v>
      </c>
      <c r="L464" t="s">
        <v>1225</v>
      </c>
      <c r="M464" t="s">
        <v>73</v>
      </c>
      <c r="N464" t="s">
        <v>88</v>
      </c>
      <c r="O464" t="s">
        <v>23</v>
      </c>
      <c r="P464" t="s">
        <v>52</v>
      </c>
    </row>
    <row r="465" spans="3:16" ht="14.4" customHeight="1" x14ac:dyDescent="0.3">
      <c r="C465" t="s">
        <v>76</v>
      </c>
      <c r="D465" t="s">
        <v>44</v>
      </c>
      <c r="E465" t="s">
        <v>1228</v>
      </c>
      <c r="F465" t="s">
        <v>1229</v>
      </c>
      <c r="G465" t="s">
        <v>18</v>
      </c>
      <c r="H465" s="1">
        <v>42999</v>
      </c>
      <c r="I465" s="2">
        <v>43029.083333333336</v>
      </c>
      <c r="J465" t="s">
        <v>802</v>
      </c>
      <c r="K465" t="s">
        <v>1174</v>
      </c>
      <c r="L465" t="s">
        <v>1175</v>
      </c>
      <c r="M465" t="s">
        <v>73</v>
      </c>
      <c r="N465" t="s">
        <v>95</v>
      </c>
      <c r="O465" t="s">
        <v>23</v>
      </c>
      <c r="P465" t="s">
        <v>96</v>
      </c>
    </row>
    <row r="466" spans="3:16" ht="14.4" customHeight="1" x14ac:dyDescent="0.3">
      <c r="C466" t="s">
        <v>76</v>
      </c>
      <c r="D466" t="s">
        <v>44</v>
      </c>
      <c r="E466" t="s">
        <v>1230</v>
      </c>
      <c r="F466" t="s">
        <v>1231</v>
      </c>
      <c r="G466" t="s">
        <v>18</v>
      </c>
      <c r="H466" s="1">
        <v>42999</v>
      </c>
      <c r="I466" s="2">
        <v>43040.083333333336</v>
      </c>
      <c r="J466" t="s">
        <v>725</v>
      </c>
      <c r="K466" t="s">
        <v>737</v>
      </c>
      <c r="L466" t="s">
        <v>738</v>
      </c>
      <c r="M466" t="s">
        <v>69</v>
      </c>
      <c r="N466" t="s">
        <v>88</v>
      </c>
      <c r="O466" t="s">
        <v>23</v>
      </c>
      <c r="P466" t="s">
        <v>52</v>
      </c>
    </row>
    <row r="467" spans="3:16" ht="14.4" customHeight="1" x14ac:dyDescent="0.3">
      <c r="C467" t="s">
        <v>76</v>
      </c>
      <c r="D467" t="s">
        <v>44</v>
      </c>
      <c r="E467" t="s">
        <v>1232</v>
      </c>
      <c r="F467" t="s">
        <v>1233</v>
      </c>
      <c r="G467" t="s">
        <v>18</v>
      </c>
      <c r="H467" s="1">
        <v>42999</v>
      </c>
      <c r="I467" s="2">
        <v>43026.182638888888</v>
      </c>
      <c r="J467" t="s">
        <v>802</v>
      </c>
      <c r="K467" t="s">
        <v>1234</v>
      </c>
      <c r="L467" t="s">
        <v>1235</v>
      </c>
      <c r="M467" t="s">
        <v>101</v>
      </c>
      <c r="N467" t="s">
        <v>95</v>
      </c>
      <c r="O467" t="s">
        <v>23</v>
      </c>
      <c r="P467" t="s">
        <v>96</v>
      </c>
    </row>
    <row r="468" spans="3:16" ht="14.4" hidden="1" customHeight="1" x14ac:dyDescent="0.3">
      <c r="C468" t="s">
        <v>1642</v>
      </c>
      <c r="D468" t="s">
        <v>15</v>
      </c>
      <c r="E468" t="s">
        <v>1674</v>
      </c>
      <c r="F468" t="s">
        <v>1675</v>
      </c>
      <c r="G468" t="s">
        <v>179</v>
      </c>
      <c r="H468" s="1">
        <v>42999</v>
      </c>
      <c r="I468" s="2">
        <v>43019.475694444445</v>
      </c>
      <c r="J468" t="s">
        <v>28</v>
      </c>
      <c r="K468" t="s">
        <v>1253</v>
      </c>
      <c r="L468" t="s">
        <v>1254</v>
      </c>
      <c r="M468" t="s">
        <v>69</v>
      </c>
    </row>
    <row r="469" spans="3:16" ht="14.4" hidden="1" customHeight="1" x14ac:dyDescent="0.3">
      <c r="C469" t="s">
        <v>1642</v>
      </c>
      <c r="D469" t="s">
        <v>429</v>
      </c>
      <c r="E469" t="s">
        <v>1993</v>
      </c>
      <c r="F469" t="s">
        <v>1994</v>
      </c>
      <c r="G469" t="s">
        <v>18</v>
      </c>
      <c r="H469" s="1">
        <v>42999</v>
      </c>
      <c r="I469" s="2">
        <v>43015.177777777775</v>
      </c>
      <c r="J469" t="s">
        <v>455</v>
      </c>
      <c r="K469" t="s">
        <v>268</v>
      </c>
      <c r="L469" t="s">
        <v>269</v>
      </c>
    </row>
    <row r="470" spans="3:16" ht="14.4" hidden="1" customHeight="1" x14ac:dyDescent="0.3">
      <c r="C470" t="s">
        <v>1642</v>
      </c>
      <c r="D470" t="s">
        <v>429</v>
      </c>
      <c r="E470" t="s">
        <v>1995</v>
      </c>
      <c r="F470" t="s">
        <v>1996</v>
      </c>
      <c r="G470" t="s">
        <v>18</v>
      </c>
      <c r="H470" s="1">
        <v>42999</v>
      </c>
      <c r="I470" s="2">
        <v>43015.177777777775</v>
      </c>
      <c r="J470" t="s">
        <v>455</v>
      </c>
      <c r="K470" t="s">
        <v>1818</v>
      </c>
      <c r="L470" t="s">
        <v>1819</v>
      </c>
    </row>
    <row r="471" spans="3:16" ht="14.4" hidden="1" customHeight="1" x14ac:dyDescent="0.3">
      <c r="C471" t="s">
        <v>1642</v>
      </c>
      <c r="D471" t="s">
        <v>429</v>
      </c>
      <c r="E471" t="s">
        <v>1997</v>
      </c>
      <c r="F471" t="s">
        <v>1998</v>
      </c>
      <c r="G471" t="s">
        <v>18</v>
      </c>
      <c r="H471" s="1">
        <v>42999</v>
      </c>
      <c r="I471" s="2">
        <v>43012.45416666667</v>
      </c>
      <c r="J471" t="s">
        <v>1770</v>
      </c>
      <c r="K471" t="s">
        <v>260</v>
      </c>
      <c r="L471" t="s">
        <v>305</v>
      </c>
    </row>
    <row r="472" spans="3:16" ht="14.4" customHeight="1" x14ac:dyDescent="0.3">
      <c r="C472" t="s">
        <v>1642</v>
      </c>
      <c r="D472" t="s">
        <v>44</v>
      </c>
      <c r="E472" t="s">
        <v>2802</v>
      </c>
      <c r="F472" t="s">
        <v>2803</v>
      </c>
      <c r="G472" t="s">
        <v>18</v>
      </c>
      <c r="H472" s="1">
        <v>42999</v>
      </c>
      <c r="I472" s="2">
        <v>43015.177777777775</v>
      </c>
      <c r="J472" t="s">
        <v>678</v>
      </c>
      <c r="K472" t="s">
        <v>225</v>
      </c>
      <c r="L472" t="s">
        <v>1180</v>
      </c>
    </row>
    <row r="473" spans="3:16" x14ac:dyDescent="0.3">
      <c r="C473" t="s">
        <v>1642</v>
      </c>
      <c r="D473" t="s">
        <v>44</v>
      </c>
      <c r="E473" t="s">
        <v>2804</v>
      </c>
      <c r="F473" t="s">
        <v>2805</v>
      </c>
      <c r="G473" t="s">
        <v>18</v>
      </c>
      <c r="H473" s="1">
        <v>42999</v>
      </c>
      <c r="I473" s="2">
        <v>43026.183333333334</v>
      </c>
      <c r="J473" t="s">
        <v>708</v>
      </c>
      <c r="K473" t="s">
        <v>440</v>
      </c>
      <c r="L473" t="s">
        <v>2806</v>
      </c>
      <c r="M473" t="s">
        <v>57</v>
      </c>
      <c r="N473" t="s">
        <v>88</v>
      </c>
      <c r="O473" t="s">
        <v>51</v>
      </c>
      <c r="P473" t="s">
        <v>89</v>
      </c>
    </row>
    <row r="474" spans="3:16" ht="14.4" hidden="1" customHeight="1" x14ac:dyDescent="0.3">
      <c r="C474" t="s">
        <v>76</v>
      </c>
      <c r="D474" t="s">
        <v>15</v>
      </c>
      <c r="E474" t="s">
        <v>248</v>
      </c>
      <c r="F474" t="s">
        <v>249</v>
      </c>
      <c r="G474" t="s">
        <v>109</v>
      </c>
      <c r="H474" s="1">
        <v>43000</v>
      </c>
      <c r="I474" s="2">
        <v>43105.588194444441</v>
      </c>
      <c r="J474" t="s">
        <v>19</v>
      </c>
      <c r="K474" t="s">
        <v>250</v>
      </c>
      <c r="L474" t="s">
        <v>251</v>
      </c>
      <c r="M474" t="s">
        <v>101</v>
      </c>
      <c r="N474" t="s">
        <v>88</v>
      </c>
      <c r="O474" t="s">
        <v>23</v>
      </c>
      <c r="P474" t="s">
        <v>52</v>
      </c>
    </row>
    <row r="475" spans="3:16" ht="14.4" customHeight="1" x14ac:dyDescent="0.3">
      <c r="C475" t="s">
        <v>76</v>
      </c>
      <c r="D475" t="s">
        <v>44</v>
      </c>
      <c r="E475" t="s">
        <v>1236</v>
      </c>
      <c r="F475" t="s">
        <v>1237</v>
      </c>
      <c r="G475" t="s">
        <v>18</v>
      </c>
      <c r="H475" s="1">
        <v>43000</v>
      </c>
      <c r="I475" s="2">
        <v>43140.084027777775</v>
      </c>
      <c r="J475" t="s">
        <v>1238</v>
      </c>
      <c r="K475" t="s">
        <v>1239</v>
      </c>
      <c r="L475" t="s">
        <v>1240</v>
      </c>
      <c r="M475" t="s">
        <v>73</v>
      </c>
      <c r="N475" t="s">
        <v>88</v>
      </c>
      <c r="O475" t="s">
        <v>23</v>
      </c>
      <c r="P475" t="s">
        <v>52</v>
      </c>
    </row>
    <row r="476" spans="3:16" ht="14.4" customHeight="1" x14ac:dyDescent="0.3">
      <c r="C476" t="s">
        <v>76</v>
      </c>
      <c r="D476" t="s">
        <v>44</v>
      </c>
      <c r="E476" t="s">
        <v>1241</v>
      </c>
      <c r="F476" t="s">
        <v>1242</v>
      </c>
      <c r="G476" t="s">
        <v>18</v>
      </c>
      <c r="H476" s="1">
        <v>43000</v>
      </c>
      <c r="I476" s="2">
        <v>43014.380555555559</v>
      </c>
      <c r="J476" t="s">
        <v>723</v>
      </c>
      <c r="K476" t="s">
        <v>1162</v>
      </c>
      <c r="L476" t="s">
        <v>1163</v>
      </c>
      <c r="M476" t="s">
        <v>137</v>
      </c>
      <c r="N476" t="s">
        <v>88</v>
      </c>
      <c r="O476" t="s">
        <v>23</v>
      </c>
      <c r="P476" t="s">
        <v>52</v>
      </c>
    </row>
    <row r="477" spans="3:16" ht="14.4" customHeight="1" x14ac:dyDescent="0.3">
      <c r="C477" t="s">
        <v>76</v>
      </c>
      <c r="D477" t="s">
        <v>44</v>
      </c>
      <c r="E477" t="s">
        <v>1243</v>
      </c>
      <c r="F477" t="s">
        <v>1244</v>
      </c>
      <c r="G477" t="s">
        <v>18</v>
      </c>
      <c r="H477" s="1">
        <v>43000</v>
      </c>
      <c r="I477" s="2">
        <v>43026.182638888888</v>
      </c>
      <c r="J477" t="s">
        <v>678</v>
      </c>
      <c r="K477" t="s">
        <v>115</v>
      </c>
      <c r="L477" t="s">
        <v>791</v>
      </c>
      <c r="M477" t="s">
        <v>69</v>
      </c>
      <c r="N477" t="s">
        <v>88</v>
      </c>
      <c r="O477" t="s">
        <v>23</v>
      </c>
      <c r="P477" t="s">
        <v>278</v>
      </c>
    </row>
    <row r="478" spans="3:16" ht="14.4" customHeight="1" x14ac:dyDescent="0.3">
      <c r="C478" t="s">
        <v>76</v>
      </c>
      <c r="D478" t="s">
        <v>44</v>
      </c>
      <c r="E478" t="s">
        <v>1245</v>
      </c>
      <c r="F478" t="s">
        <v>1246</v>
      </c>
      <c r="G478" t="s">
        <v>18</v>
      </c>
      <c r="H478" s="1">
        <v>43000</v>
      </c>
      <c r="I478" s="2">
        <v>43016.195833333331</v>
      </c>
      <c r="J478" t="s">
        <v>47</v>
      </c>
      <c r="K478" t="s">
        <v>782</v>
      </c>
      <c r="L478" t="s">
        <v>783</v>
      </c>
      <c r="M478" t="s">
        <v>62</v>
      </c>
      <c r="N478" t="s">
        <v>88</v>
      </c>
      <c r="O478" t="s">
        <v>23</v>
      </c>
      <c r="P478" t="s">
        <v>52</v>
      </c>
    </row>
    <row r="479" spans="3:16" ht="14.4" customHeight="1" x14ac:dyDescent="0.3">
      <c r="C479" t="s">
        <v>76</v>
      </c>
      <c r="D479" t="s">
        <v>44</v>
      </c>
      <c r="E479" t="s">
        <v>1247</v>
      </c>
      <c r="F479" t="s">
        <v>1248</v>
      </c>
      <c r="G479" t="s">
        <v>18</v>
      </c>
      <c r="H479" s="1">
        <v>43000</v>
      </c>
      <c r="I479" s="2">
        <v>43016.195833333331</v>
      </c>
      <c r="J479" t="s">
        <v>47</v>
      </c>
      <c r="K479" t="s">
        <v>782</v>
      </c>
      <c r="L479" t="s">
        <v>783</v>
      </c>
      <c r="M479" t="s">
        <v>82</v>
      </c>
      <c r="N479" t="s">
        <v>88</v>
      </c>
      <c r="O479" t="s">
        <v>23</v>
      </c>
      <c r="P479" t="s">
        <v>52</v>
      </c>
    </row>
    <row r="480" spans="3:16" ht="14.4" hidden="1" customHeight="1" x14ac:dyDescent="0.3">
      <c r="C480" t="s">
        <v>1642</v>
      </c>
      <c r="D480" t="s">
        <v>15</v>
      </c>
      <c r="E480" t="s">
        <v>1676</v>
      </c>
      <c r="F480" t="s">
        <v>1677</v>
      </c>
      <c r="G480" t="s">
        <v>18</v>
      </c>
      <c r="H480" s="1">
        <v>43000</v>
      </c>
      <c r="I480" s="2">
        <v>43124.254166666666</v>
      </c>
      <c r="J480" t="s">
        <v>19</v>
      </c>
      <c r="K480" t="s">
        <v>873</v>
      </c>
      <c r="L480" t="s">
        <v>1678</v>
      </c>
      <c r="M480" t="s">
        <v>94</v>
      </c>
    </row>
    <row r="481" spans="3:16" ht="14.4" hidden="1" customHeight="1" x14ac:dyDescent="0.3">
      <c r="C481" t="s">
        <v>1642</v>
      </c>
      <c r="D481" t="s">
        <v>429</v>
      </c>
      <c r="E481" t="s">
        <v>1999</v>
      </c>
      <c r="F481" t="s">
        <v>2000</v>
      </c>
      <c r="G481" t="s">
        <v>18</v>
      </c>
      <c r="H481" s="1">
        <v>43000</v>
      </c>
      <c r="I481" s="2">
        <v>43016.195833333331</v>
      </c>
      <c r="J481" t="s">
        <v>455</v>
      </c>
      <c r="K481" t="s">
        <v>1536</v>
      </c>
      <c r="L481" t="s">
        <v>1831</v>
      </c>
    </row>
    <row r="482" spans="3:16" ht="14.4" hidden="1" customHeight="1" x14ac:dyDescent="0.3">
      <c r="C482" t="s">
        <v>1642</v>
      </c>
      <c r="D482" t="s">
        <v>429</v>
      </c>
      <c r="E482" t="s">
        <v>2001</v>
      </c>
      <c r="F482" t="s">
        <v>2002</v>
      </c>
      <c r="G482" t="s">
        <v>18</v>
      </c>
      <c r="H482" s="1">
        <v>43000</v>
      </c>
      <c r="I482" s="2">
        <v>43016.195833333331</v>
      </c>
      <c r="J482" t="s">
        <v>455</v>
      </c>
      <c r="K482" t="s">
        <v>387</v>
      </c>
      <c r="L482" t="s">
        <v>2003</v>
      </c>
    </row>
    <row r="483" spans="3:16" ht="14.4" hidden="1" customHeight="1" x14ac:dyDescent="0.3">
      <c r="C483" t="s">
        <v>1642</v>
      </c>
      <c r="D483" t="s">
        <v>429</v>
      </c>
      <c r="E483" t="s">
        <v>2004</v>
      </c>
      <c r="F483" t="s">
        <v>2005</v>
      </c>
      <c r="G483" t="s">
        <v>18</v>
      </c>
      <c r="H483" s="1">
        <v>43000</v>
      </c>
      <c r="I483" s="2">
        <v>43019.177777777775</v>
      </c>
      <c r="J483" t="s">
        <v>455</v>
      </c>
      <c r="K483" t="s">
        <v>268</v>
      </c>
      <c r="L483" t="s">
        <v>269</v>
      </c>
    </row>
    <row r="484" spans="3:16" ht="14.4" hidden="1" customHeight="1" x14ac:dyDescent="0.3">
      <c r="C484" t="s">
        <v>76</v>
      </c>
      <c r="D484" t="s">
        <v>15</v>
      </c>
      <c r="E484" t="s">
        <v>252</v>
      </c>
      <c r="F484" t="s">
        <v>253</v>
      </c>
      <c r="G484" t="s">
        <v>109</v>
      </c>
      <c r="H484" s="1">
        <v>43003</v>
      </c>
      <c r="I484" s="2">
        <v>43005.50277777778</v>
      </c>
      <c r="J484" t="s">
        <v>19</v>
      </c>
      <c r="K484" t="s">
        <v>254</v>
      </c>
      <c r="L484" t="s">
        <v>255</v>
      </c>
      <c r="M484" t="s">
        <v>101</v>
      </c>
      <c r="N484" t="s">
        <v>95</v>
      </c>
      <c r="O484" t="s">
        <v>23</v>
      </c>
      <c r="P484" t="s">
        <v>96</v>
      </c>
    </row>
    <row r="485" spans="3:16" ht="14.4" customHeight="1" x14ac:dyDescent="0.3">
      <c r="C485" t="s">
        <v>76</v>
      </c>
      <c r="D485" t="s">
        <v>44</v>
      </c>
      <c r="E485" t="s">
        <v>1249</v>
      </c>
      <c r="F485" t="s">
        <v>1250</v>
      </c>
      <c r="G485" t="s">
        <v>18</v>
      </c>
      <c r="H485" s="1">
        <v>43003</v>
      </c>
      <c r="I485" s="2">
        <v>43022.083333333336</v>
      </c>
      <c r="J485" t="s">
        <v>47</v>
      </c>
      <c r="K485" t="s">
        <v>889</v>
      </c>
      <c r="L485" t="s">
        <v>890</v>
      </c>
      <c r="M485" t="s">
        <v>768</v>
      </c>
      <c r="N485" t="s">
        <v>88</v>
      </c>
      <c r="O485" t="s">
        <v>23</v>
      </c>
      <c r="P485" t="s">
        <v>52</v>
      </c>
    </row>
    <row r="486" spans="3:16" ht="14.4" hidden="1" customHeight="1" x14ac:dyDescent="0.3">
      <c r="C486" t="s">
        <v>1642</v>
      </c>
      <c r="D486" t="s">
        <v>429</v>
      </c>
      <c r="E486" t="s">
        <v>2006</v>
      </c>
      <c r="F486" t="s">
        <v>2007</v>
      </c>
      <c r="G486" t="s">
        <v>18</v>
      </c>
      <c r="H486" s="1">
        <v>43003</v>
      </c>
      <c r="I486" s="2">
        <v>43019.177777777775</v>
      </c>
      <c r="J486" t="s">
        <v>455</v>
      </c>
      <c r="K486" t="s">
        <v>80</v>
      </c>
      <c r="L486" t="s">
        <v>444</v>
      </c>
    </row>
    <row r="487" spans="3:16" ht="14.4" hidden="1" customHeight="1" x14ac:dyDescent="0.3">
      <c r="C487" t="s">
        <v>1642</v>
      </c>
      <c r="D487" t="s">
        <v>429</v>
      </c>
      <c r="E487" t="s">
        <v>2008</v>
      </c>
      <c r="F487" t="s">
        <v>2009</v>
      </c>
      <c r="G487" t="s">
        <v>18</v>
      </c>
      <c r="H487" s="1">
        <v>43003</v>
      </c>
      <c r="I487" s="2">
        <v>43019.177777777775</v>
      </c>
      <c r="J487" t="s">
        <v>455</v>
      </c>
      <c r="K487" t="s">
        <v>683</v>
      </c>
      <c r="L487" t="s">
        <v>684</v>
      </c>
    </row>
    <row r="488" spans="3:16" ht="14.4" hidden="1" customHeight="1" x14ac:dyDescent="0.3">
      <c r="C488" t="s">
        <v>1642</v>
      </c>
      <c r="D488" t="s">
        <v>429</v>
      </c>
      <c r="E488" t="s">
        <v>2010</v>
      </c>
      <c r="F488" t="s">
        <v>2011</v>
      </c>
      <c r="G488" t="s">
        <v>18</v>
      </c>
      <c r="H488" s="1">
        <v>43003</v>
      </c>
      <c r="I488" s="2">
        <v>43019.177777777775</v>
      </c>
      <c r="J488" t="s">
        <v>455</v>
      </c>
      <c r="K488" t="s">
        <v>683</v>
      </c>
      <c r="L488" t="s">
        <v>684</v>
      </c>
    </row>
    <row r="489" spans="3:16" ht="14.4" hidden="1" customHeight="1" x14ac:dyDescent="0.3">
      <c r="C489" t="s">
        <v>1642</v>
      </c>
      <c r="D489" t="s">
        <v>429</v>
      </c>
      <c r="E489" t="s">
        <v>2012</v>
      </c>
      <c r="F489" t="s">
        <v>2013</v>
      </c>
      <c r="G489" t="s">
        <v>18</v>
      </c>
      <c r="H489" s="1">
        <v>43003</v>
      </c>
      <c r="I489" s="2">
        <v>43019.177777777775</v>
      </c>
      <c r="J489" t="s">
        <v>455</v>
      </c>
      <c r="K489" t="s">
        <v>1818</v>
      </c>
      <c r="L489" t="s">
        <v>1819</v>
      </c>
    </row>
    <row r="490" spans="3:16" ht="14.4" hidden="1" customHeight="1" x14ac:dyDescent="0.3">
      <c r="C490" t="s">
        <v>1642</v>
      </c>
      <c r="D490" t="s">
        <v>429</v>
      </c>
      <c r="E490" t="s">
        <v>2014</v>
      </c>
      <c r="F490" t="s">
        <v>2015</v>
      </c>
      <c r="G490" t="s">
        <v>18</v>
      </c>
      <c r="H490" s="1">
        <v>43003</v>
      </c>
      <c r="I490" s="2">
        <v>43019.177777777775</v>
      </c>
      <c r="J490" t="s">
        <v>455</v>
      </c>
      <c r="K490" t="s">
        <v>1898</v>
      </c>
      <c r="L490" t="s">
        <v>1899</v>
      </c>
    </row>
    <row r="491" spans="3:16" ht="14.4" hidden="1" customHeight="1" x14ac:dyDescent="0.3">
      <c r="C491" t="s">
        <v>1642</v>
      </c>
      <c r="D491" t="s">
        <v>429</v>
      </c>
      <c r="E491" t="s">
        <v>2016</v>
      </c>
      <c r="F491" t="s">
        <v>2017</v>
      </c>
      <c r="G491" t="s">
        <v>18</v>
      </c>
      <c r="H491" s="1">
        <v>43003</v>
      </c>
      <c r="I491" s="2">
        <v>43019.177777777775</v>
      </c>
      <c r="J491" t="s">
        <v>455</v>
      </c>
      <c r="K491" t="s">
        <v>1818</v>
      </c>
      <c r="L491" t="s">
        <v>1819</v>
      </c>
    </row>
    <row r="492" spans="3:16" ht="14.4" hidden="1" customHeight="1" x14ac:dyDescent="0.3">
      <c r="C492" t="s">
        <v>1642</v>
      </c>
      <c r="D492" t="s">
        <v>429</v>
      </c>
      <c r="E492" t="s">
        <v>2018</v>
      </c>
      <c r="F492" t="s">
        <v>2019</v>
      </c>
      <c r="G492" t="s">
        <v>18</v>
      </c>
      <c r="H492" s="1">
        <v>43003</v>
      </c>
      <c r="I492" s="2">
        <v>43019.177777777775</v>
      </c>
      <c r="J492" t="s">
        <v>455</v>
      </c>
      <c r="K492" t="s">
        <v>1818</v>
      </c>
      <c r="L492" t="s">
        <v>1819</v>
      </c>
    </row>
    <row r="493" spans="3:16" ht="14.4" customHeight="1" x14ac:dyDescent="0.3">
      <c r="C493" t="s">
        <v>76</v>
      </c>
      <c r="D493" t="s">
        <v>44</v>
      </c>
      <c r="E493" t="s">
        <v>1251</v>
      </c>
      <c r="F493" t="s">
        <v>1252</v>
      </c>
      <c r="G493" t="s">
        <v>18</v>
      </c>
      <c r="H493" s="1">
        <v>43004</v>
      </c>
      <c r="I493" s="2">
        <v>43005.652083333334</v>
      </c>
      <c r="J493" t="s">
        <v>664</v>
      </c>
      <c r="K493" t="s">
        <v>1253</v>
      </c>
      <c r="L493" t="s">
        <v>1254</v>
      </c>
      <c r="M493" t="s">
        <v>111</v>
      </c>
      <c r="N493" t="s">
        <v>88</v>
      </c>
      <c r="O493" t="s">
        <v>23</v>
      </c>
      <c r="P493" t="s">
        <v>52</v>
      </c>
    </row>
    <row r="494" spans="3:16" ht="14.4" customHeight="1" x14ac:dyDescent="0.3">
      <c r="C494" t="s">
        <v>76</v>
      </c>
      <c r="D494" t="s">
        <v>44</v>
      </c>
      <c r="E494" t="s">
        <v>1255</v>
      </c>
      <c r="F494" t="s">
        <v>1256</v>
      </c>
      <c r="G494" t="s">
        <v>18</v>
      </c>
      <c r="H494" s="1">
        <v>43004</v>
      </c>
      <c r="I494" s="2">
        <v>43061.083333333336</v>
      </c>
      <c r="J494" t="s">
        <v>859</v>
      </c>
      <c r="K494" t="s">
        <v>1257</v>
      </c>
      <c r="L494" t="s">
        <v>1258</v>
      </c>
      <c r="M494" t="s">
        <v>73</v>
      </c>
      <c r="N494" t="s">
        <v>88</v>
      </c>
      <c r="O494" t="s">
        <v>23</v>
      </c>
      <c r="P494" t="s">
        <v>52</v>
      </c>
    </row>
    <row r="495" spans="3:16" ht="14.4" customHeight="1" x14ac:dyDescent="0.3">
      <c r="C495" t="s">
        <v>76</v>
      </c>
      <c r="D495" t="s">
        <v>44</v>
      </c>
      <c r="E495" t="s">
        <v>1259</v>
      </c>
      <c r="F495" t="s">
        <v>1260</v>
      </c>
      <c r="G495" t="s">
        <v>18</v>
      </c>
      <c r="H495" s="1">
        <v>43004</v>
      </c>
      <c r="I495" s="2">
        <v>43023.083333333336</v>
      </c>
      <c r="J495" t="s">
        <v>859</v>
      </c>
      <c r="K495" t="s">
        <v>1257</v>
      </c>
      <c r="L495" t="s">
        <v>1258</v>
      </c>
      <c r="M495" t="s">
        <v>62</v>
      </c>
      <c r="N495" t="s">
        <v>88</v>
      </c>
      <c r="O495" t="s">
        <v>23</v>
      </c>
      <c r="P495" t="s">
        <v>52</v>
      </c>
    </row>
    <row r="496" spans="3:16" ht="14.4" customHeight="1" x14ac:dyDescent="0.3">
      <c r="C496" t="s">
        <v>76</v>
      </c>
      <c r="D496" t="s">
        <v>44</v>
      </c>
      <c r="E496" t="s">
        <v>1261</v>
      </c>
      <c r="F496" t="s">
        <v>1262</v>
      </c>
      <c r="G496" t="s">
        <v>18</v>
      </c>
      <c r="H496" s="1">
        <v>43004</v>
      </c>
      <c r="I496" s="2">
        <v>43021.083333333336</v>
      </c>
      <c r="J496" t="s">
        <v>708</v>
      </c>
      <c r="K496" t="s">
        <v>1263</v>
      </c>
      <c r="L496" t="s">
        <v>696</v>
      </c>
      <c r="M496" t="s">
        <v>117</v>
      </c>
      <c r="N496" t="s">
        <v>95</v>
      </c>
      <c r="O496" t="s">
        <v>23</v>
      </c>
      <c r="P496" t="s">
        <v>96</v>
      </c>
    </row>
    <row r="497" spans="1:16" ht="14.4" customHeight="1" x14ac:dyDescent="0.3">
      <c r="C497" t="s">
        <v>76</v>
      </c>
      <c r="D497" t="s">
        <v>44</v>
      </c>
      <c r="E497" t="s">
        <v>1264</v>
      </c>
      <c r="F497" t="s">
        <v>1265</v>
      </c>
      <c r="G497" t="s">
        <v>18</v>
      </c>
      <c r="H497" s="1">
        <v>43004</v>
      </c>
      <c r="I497" s="2">
        <v>43011.375694444447</v>
      </c>
      <c r="J497" t="s">
        <v>664</v>
      </c>
      <c r="K497" t="s">
        <v>1150</v>
      </c>
      <c r="L497" t="s">
        <v>1266</v>
      </c>
      <c r="M497" t="s">
        <v>111</v>
      </c>
      <c r="N497" t="s">
        <v>22</v>
      </c>
      <c r="O497" t="s">
        <v>23</v>
      </c>
      <c r="P497" t="s">
        <v>1267</v>
      </c>
    </row>
    <row r="498" spans="1:16" ht="14.4" customHeight="1" x14ac:dyDescent="0.3">
      <c r="C498" t="s">
        <v>76</v>
      </c>
      <c r="D498" t="s">
        <v>44</v>
      </c>
      <c r="E498" t="s">
        <v>1268</v>
      </c>
      <c r="F498" t="s">
        <v>1269</v>
      </c>
      <c r="G498" t="s">
        <v>18</v>
      </c>
      <c r="H498" s="1">
        <v>43004</v>
      </c>
      <c r="I498" s="2">
        <v>43034.145138888889</v>
      </c>
      <c r="J498" t="s">
        <v>802</v>
      </c>
      <c r="K498" t="s">
        <v>1270</v>
      </c>
      <c r="L498" t="s">
        <v>1271</v>
      </c>
      <c r="M498" t="s">
        <v>50</v>
      </c>
      <c r="N498" t="s">
        <v>88</v>
      </c>
      <c r="O498" t="s">
        <v>23</v>
      </c>
      <c r="P498" t="s">
        <v>52</v>
      </c>
    </row>
    <row r="499" spans="1:16" ht="14.4" customHeight="1" x14ac:dyDescent="0.3">
      <c r="C499" t="s">
        <v>76</v>
      </c>
      <c r="D499" t="s">
        <v>44</v>
      </c>
      <c r="E499" t="s">
        <v>1272</v>
      </c>
      <c r="F499" t="s">
        <v>1273</v>
      </c>
      <c r="G499" t="s">
        <v>18</v>
      </c>
      <c r="H499" s="1">
        <v>43004</v>
      </c>
      <c r="I499" s="2">
        <v>43022.083333333336</v>
      </c>
      <c r="J499" t="s">
        <v>859</v>
      </c>
      <c r="K499" t="s">
        <v>1274</v>
      </c>
      <c r="L499" t="s">
        <v>696</v>
      </c>
      <c r="M499" t="s">
        <v>73</v>
      </c>
      <c r="N499" t="s">
        <v>88</v>
      </c>
      <c r="O499" t="s">
        <v>23</v>
      </c>
      <c r="P499" t="s">
        <v>52</v>
      </c>
    </row>
    <row r="500" spans="1:16" ht="14.4" hidden="1" customHeight="1" x14ac:dyDescent="0.3">
      <c r="C500" t="s">
        <v>1642</v>
      </c>
      <c r="D500" t="s">
        <v>429</v>
      </c>
      <c r="E500" t="s">
        <v>2020</v>
      </c>
      <c r="F500" t="s">
        <v>2021</v>
      </c>
      <c r="G500" t="s">
        <v>18</v>
      </c>
      <c r="H500" s="1">
        <v>43004</v>
      </c>
      <c r="I500" s="2">
        <v>43020.195138888892</v>
      </c>
      <c r="J500" t="s">
        <v>455</v>
      </c>
      <c r="K500" t="s">
        <v>166</v>
      </c>
      <c r="L500" t="s">
        <v>151</v>
      </c>
    </row>
    <row r="501" spans="1:16" ht="14.4" hidden="1" customHeight="1" x14ac:dyDescent="0.3">
      <c r="C501" t="s">
        <v>1642</v>
      </c>
      <c r="D501" t="s">
        <v>429</v>
      </c>
      <c r="E501" t="s">
        <v>2022</v>
      </c>
      <c r="F501" t="s">
        <v>2023</v>
      </c>
      <c r="G501" t="s">
        <v>179</v>
      </c>
      <c r="H501" s="1">
        <v>43004</v>
      </c>
      <c r="I501" s="2">
        <v>43027.567361111112</v>
      </c>
      <c r="J501" t="s">
        <v>1770</v>
      </c>
      <c r="K501" t="s">
        <v>709</v>
      </c>
      <c r="L501" t="s">
        <v>1858</v>
      </c>
    </row>
    <row r="502" spans="1:16" ht="14.4" hidden="1" customHeight="1" x14ac:dyDescent="0.3">
      <c r="C502" t="s">
        <v>1642</v>
      </c>
      <c r="D502" t="s">
        <v>429</v>
      </c>
      <c r="E502" t="s">
        <v>2024</v>
      </c>
      <c r="F502" t="s">
        <v>2025</v>
      </c>
      <c r="G502" t="s">
        <v>18</v>
      </c>
      <c r="H502" s="1">
        <v>43004</v>
      </c>
      <c r="I502" s="2">
        <v>43021.213888888888</v>
      </c>
      <c r="J502" t="s">
        <v>455</v>
      </c>
      <c r="K502" t="s">
        <v>166</v>
      </c>
      <c r="L502" t="s">
        <v>151</v>
      </c>
      <c r="M502" t="s">
        <v>94</v>
      </c>
      <c r="N502" t="s">
        <v>31</v>
      </c>
      <c r="O502" t="s">
        <v>23</v>
      </c>
      <c r="P502" t="s">
        <v>32</v>
      </c>
    </row>
    <row r="503" spans="1:16" ht="14.4" hidden="1" customHeight="1" x14ac:dyDescent="0.3">
      <c r="C503" t="s">
        <v>1642</v>
      </c>
      <c r="D503" t="s">
        <v>429</v>
      </c>
      <c r="E503" t="s">
        <v>2026</v>
      </c>
      <c r="F503" t="s">
        <v>2027</v>
      </c>
      <c r="G503" t="s">
        <v>18</v>
      </c>
      <c r="H503" s="1">
        <v>43004</v>
      </c>
      <c r="I503" s="2">
        <v>43020.195138888892</v>
      </c>
      <c r="J503" t="s">
        <v>455</v>
      </c>
      <c r="K503" t="s">
        <v>683</v>
      </c>
      <c r="L503" t="s">
        <v>684</v>
      </c>
    </row>
    <row r="504" spans="1:16" ht="14.4" customHeight="1" x14ac:dyDescent="0.3">
      <c r="C504" t="s">
        <v>1642</v>
      </c>
      <c r="D504" t="s">
        <v>44</v>
      </c>
      <c r="E504" t="s">
        <v>2807</v>
      </c>
      <c r="F504" t="s">
        <v>2808</v>
      </c>
      <c r="G504" t="s">
        <v>18</v>
      </c>
      <c r="H504" s="1">
        <v>43004</v>
      </c>
      <c r="I504" s="2">
        <v>43013.486805555556</v>
      </c>
      <c r="J504" t="s">
        <v>664</v>
      </c>
      <c r="K504" t="s">
        <v>2809</v>
      </c>
      <c r="L504" t="s">
        <v>2810</v>
      </c>
      <c r="M504" t="s">
        <v>111</v>
      </c>
    </row>
    <row r="505" spans="1:16" ht="14.4" customHeight="1" x14ac:dyDescent="0.3">
      <c r="C505" t="s">
        <v>76</v>
      </c>
      <c r="D505" t="s">
        <v>44</v>
      </c>
      <c r="E505" t="s">
        <v>1275</v>
      </c>
      <c r="F505" t="s">
        <v>1276</v>
      </c>
      <c r="G505" t="s">
        <v>18</v>
      </c>
      <c r="H505" s="1">
        <v>43005</v>
      </c>
      <c r="I505" s="2">
        <v>43005.503472222219</v>
      </c>
      <c r="J505" t="s">
        <v>664</v>
      </c>
      <c r="K505" t="s">
        <v>286</v>
      </c>
      <c r="L505" t="s">
        <v>287</v>
      </c>
      <c r="M505" t="s">
        <v>111</v>
      </c>
      <c r="N505" t="s">
        <v>88</v>
      </c>
      <c r="O505" t="s">
        <v>23</v>
      </c>
      <c r="P505" t="s">
        <v>52</v>
      </c>
    </row>
    <row r="506" spans="1:16" ht="14.4" customHeight="1" x14ac:dyDescent="0.3">
      <c r="C506" t="s">
        <v>76</v>
      </c>
      <c r="D506" t="s">
        <v>44</v>
      </c>
      <c r="E506" t="s">
        <v>1280</v>
      </c>
      <c r="F506" t="s">
        <v>530</v>
      </c>
      <c r="G506" t="s">
        <v>41</v>
      </c>
      <c r="H506" s="1">
        <v>43005</v>
      </c>
      <c r="I506" s="2">
        <v>43005.505555555559</v>
      </c>
      <c r="K506" t="s">
        <v>1281</v>
      </c>
      <c r="L506" t="s">
        <v>1282</v>
      </c>
      <c r="M506" t="s">
        <v>62</v>
      </c>
      <c r="N506" t="s">
        <v>88</v>
      </c>
      <c r="O506" t="s">
        <v>23</v>
      </c>
      <c r="P506" t="s">
        <v>52</v>
      </c>
    </row>
    <row r="507" spans="1:16" ht="14.4" customHeight="1" x14ac:dyDescent="0.3">
      <c r="C507" t="s">
        <v>76</v>
      </c>
      <c r="D507" t="s">
        <v>44</v>
      </c>
      <c r="E507" t="s">
        <v>1283</v>
      </c>
      <c r="F507" t="s">
        <v>1284</v>
      </c>
      <c r="G507" t="s">
        <v>18</v>
      </c>
      <c r="H507" s="1">
        <v>43005</v>
      </c>
      <c r="I507" s="2">
        <v>43026.181944444441</v>
      </c>
      <c r="J507" t="s">
        <v>47</v>
      </c>
      <c r="K507" t="s">
        <v>440</v>
      </c>
      <c r="L507" t="s">
        <v>441</v>
      </c>
      <c r="M507" t="s">
        <v>137</v>
      </c>
      <c r="N507" t="s">
        <v>88</v>
      </c>
      <c r="O507" t="s">
        <v>23</v>
      </c>
      <c r="P507" t="s">
        <v>52</v>
      </c>
    </row>
    <row r="508" spans="1:16" ht="14.4" customHeight="1" x14ac:dyDescent="0.3">
      <c r="A508">
        <v>32</v>
      </c>
      <c r="B508">
        <v>4</v>
      </c>
      <c r="C508" t="s">
        <v>76</v>
      </c>
      <c r="D508" t="s">
        <v>44</v>
      </c>
      <c r="E508" t="s">
        <v>1277</v>
      </c>
      <c r="F508" t="s">
        <v>1278</v>
      </c>
      <c r="G508" t="s">
        <v>353</v>
      </c>
      <c r="H508" s="1">
        <v>43005</v>
      </c>
      <c r="I508" s="2">
        <v>43133.529166666667</v>
      </c>
      <c r="J508" t="s">
        <v>47</v>
      </c>
      <c r="K508" t="s">
        <v>184</v>
      </c>
      <c r="L508" t="s">
        <v>1279</v>
      </c>
      <c r="M508" t="s">
        <v>73</v>
      </c>
      <c r="N508" t="s">
        <v>31</v>
      </c>
      <c r="O508" t="s">
        <v>23</v>
      </c>
      <c r="P508" t="s">
        <v>32</v>
      </c>
    </row>
    <row r="509" spans="1:16" ht="14.4" hidden="1" customHeight="1" x14ac:dyDescent="0.3">
      <c r="C509" t="s">
        <v>1642</v>
      </c>
      <c r="D509" t="s">
        <v>429</v>
      </c>
      <c r="E509" t="s">
        <v>2028</v>
      </c>
      <c r="F509" t="s">
        <v>2029</v>
      </c>
      <c r="G509" t="s">
        <v>18</v>
      </c>
      <c r="H509" s="1">
        <v>43005</v>
      </c>
      <c r="I509" s="2">
        <v>43021.213888888888</v>
      </c>
      <c r="J509" t="s">
        <v>455</v>
      </c>
      <c r="K509" t="s">
        <v>1818</v>
      </c>
      <c r="L509" t="s">
        <v>1819</v>
      </c>
    </row>
    <row r="510" spans="1:16" ht="14.4" hidden="1" customHeight="1" x14ac:dyDescent="0.3">
      <c r="C510" t="s">
        <v>1642</v>
      </c>
      <c r="D510" t="s">
        <v>429</v>
      </c>
      <c r="E510" t="s">
        <v>2030</v>
      </c>
      <c r="F510" t="s">
        <v>2031</v>
      </c>
      <c r="G510" t="s">
        <v>18</v>
      </c>
      <c r="H510" s="1">
        <v>43005</v>
      </c>
      <c r="I510" s="2">
        <v>43021.213888888888</v>
      </c>
      <c r="J510" t="s">
        <v>455</v>
      </c>
      <c r="K510" t="s">
        <v>322</v>
      </c>
      <c r="L510" t="s">
        <v>323</v>
      </c>
    </row>
    <row r="511" spans="1:16" ht="14.4" customHeight="1" x14ac:dyDescent="0.3">
      <c r="A511">
        <v>32</v>
      </c>
      <c r="B511">
        <v>4</v>
      </c>
      <c r="C511" t="s">
        <v>76</v>
      </c>
      <c r="D511" t="s">
        <v>44</v>
      </c>
      <c r="E511" t="s">
        <v>1285</v>
      </c>
      <c r="F511" t="s">
        <v>1286</v>
      </c>
      <c r="G511" t="s">
        <v>353</v>
      </c>
      <c r="H511" s="1">
        <v>43005</v>
      </c>
      <c r="I511" s="2">
        <v>43040.568749999999</v>
      </c>
      <c r="J511" t="s">
        <v>802</v>
      </c>
      <c r="K511" t="s">
        <v>440</v>
      </c>
      <c r="L511" t="s">
        <v>441</v>
      </c>
      <c r="M511" t="s">
        <v>768</v>
      </c>
      <c r="N511" t="s">
        <v>88</v>
      </c>
      <c r="O511" t="s">
        <v>23</v>
      </c>
      <c r="P511" t="s">
        <v>52</v>
      </c>
    </row>
    <row r="512" spans="1:16" ht="14.4" hidden="1" customHeight="1" x14ac:dyDescent="0.3">
      <c r="C512" t="s">
        <v>76</v>
      </c>
      <c r="D512" t="s">
        <v>15</v>
      </c>
      <c r="E512" t="s">
        <v>256</v>
      </c>
      <c r="F512" t="s">
        <v>257</v>
      </c>
      <c r="G512" t="s">
        <v>109</v>
      </c>
      <c r="H512" s="1">
        <v>43006</v>
      </c>
      <c r="I512" s="2">
        <v>43021.34652777778</v>
      </c>
      <c r="J512" t="s">
        <v>146</v>
      </c>
      <c r="K512" t="s">
        <v>198</v>
      </c>
      <c r="L512" t="s">
        <v>199</v>
      </c>
      <c r="M512" t="s">
        <v>82</v>
      </c>
      <c r="N512" t="s">
        <v>88</v>
      </c>
      <c r="O512" t="s">
        <v>23</v>
      </c>
      <c r="P512" t="s">
        <v>52</v>
      </c>
    </row>
    <row r="513" spans="3:16" ht="14.4" hidden="1" customHeight="1" x14ac:dyDescent="0.3">
      <c r="C513" t="s">
        <v>76</v>
      </c>
      <c r="D513" t="s">
        <v>15</v>
      </c>
      <c r="E513" t="s">
        <v>258</v>
      </c>
      <c r="F513" t="s">
        <v>259</v>
      </c>
      <c r="G513" t="s">
        <v>18</v>
      </c>
      <c r="H513" s="1">
        <v>43006</v>
      </c>
      <c r="I513" s="2">
        <v>43024.488888888889</v>
      </c>
      <c r="J513" t="s">
        <v>19</v>
      </c>
      <c r="K513" t="s">
        <v>260</v>
      </c>
      <c r="L513" t="s">
        <v>261</v>
      </c>
      <c r="M513" t="s">
        <v>117</v>
      </c>
      <c r="N513" t="s">
        <v>88</v>
      </c>
      <c r="O513" t="s">
        <v>23</v>
      </c>
      <c r="P513" t="s">
        <v>52</v>
      </c>
    </row>
    <row r="514" spans="3:16" ht="14.4" customHeight="1" x14ac:dyDescent="0.3">
      <c r="C514" t="s">
        <v>76</v>
      </c>
      <c r="D514" t="s">
        <v>44</v>
      </c>
      <c r="E514" t="s">
        <v>1287</v>
      </c>
      <c r="F514" t="s">
        <v>1288</v>
      </c>
      <c r="G514" t="s">
        <v>18</v>
      </c>
      <c r="H514" s="1">
        <v>43006</v>
      </c>
      <c r="I514" s="2">
        <v>43026.181944444441</v>
      </c>
      <c r="J514" t="s">
        <v>678</v>
      </c>
      <c r="K514" t="s">
        <v>683</v>
      </c>
      <c r="L514" t="s">
        <v>684</v>
      </c>
      <c r="M514" t="s">
        <v>137</v>
      </c>
      <c r="N514" t="s">
        <v>88</v>
      </c>
      <c r="O514" t="s">
        <v>23</v>
      </c>
      <c r="P514" t="s">
        <v>52</v>
      </c>
    </row>
    <row r="515" spans="3:16" ht="14.4" customHeight="1" x14ac:dyDescent="0.3">
      <c r="C515" t="s">
        <v>76</v>
      </c>
      <c r="D515" t="s">
        <v>44</v>
      </c>
      <c r="E515" t="s">
        <v>1289</v>
      </c>
      <c r="F515" t="s">
        <v>1290</v>
      </c>
      <c r="G515" t="s">
        <v>18</v>
      </c>
      <c r="H515" s="1">
        <v>43006</v>
      </c>
      <c r="I515" s="2">
        <v>43070.025694444441</v>
      </c>
      <c r="J515" t="s">
        <v>47</v>
      </c>
      <c r="K515" t="s">
        <v>1224</v>
      </c>
      <c r="L515" t="s">
        <v>1225</v>
      </c>
      <c r="M515" t="s">
        <v>73</v>
      </c>
      <c r="N515" t="s">
        <v>88</v>
      </c>
      <c r="O515" t="s">
        <v>23</v>
      </c>
      <c r="P515" t="s">
        <v>52</v>
      </c>
    </row>
    <row r="516" spans="3:16" ht="14.4" hidden="1" customHeight="1" x14ac:dyDescent="0.3">
      <c r="C516" t="s">
        <v>1642</v>
      </c>
      <c r="D516" t="s">
        <v>429</v>
      </c>
      <c r="E516" t="s">
        <v>2032</v>
      </c>
      <c r="F516" t="s">
        <v>2033</v>
      </c>
      <c r="G516" t="s">
        <v>18</v>
      </c>
      <c r="H516" s="1">
        <v>43006</v>
      </c>
      <c r="I516" s="2">
        <v>43022.114583333336</v>
      </c>
      <c r="J516" t="s">
        <v>455</v>
      </c>
      <c r="K516" t="s">
        <v>440</v>
      </c>
      <c r="L516" t="s">
        <v>1803</v>
      </c>
    </row>
    <row r="517" spans="3:16" ht="14.4" hidden="1" customHeight="1" x14ac:dyDescent="0.3">
      <c r="C517" t="s">
        <v>1642</v>
      </c>
      <c r="D517" t="s">
        <v>429</v>
      </c>
      <c r="E517" t="s">
        <v>2034</v>
      </c>
      <c r="F517" t="s">
        <v>2035</v>
      </c>
      <c r="G517" t="s">
        <v>18</v>
      </c>
      <c r="H517" s="1">
        <v>43006</v>
      </c>
      <c r="I517" s="2">
        <v>43022.114583333336</v>
      </c>
      <c r="J517" t="s">
        <v>455</v>
      </c>
      <c r="K517" t="s">
        <v>683</v>
      </c>
      <c r="L517" t="s">
        <v>684</v>
      </c>
    </row>
    <row r="518" spans="3:16" ht="14.4" hidden="1" customHeight="1" x14ac:dyDescent="0.3">
      <c r="C518" t="s">
        <v>1642</v>
      </c>
      <c r="D518" t="s">
        <v>429</v>
      </c>
      <c r="E518" t="s">
        <v>2036</v>
      </c>
      <c r="F518" t="s">
        <v>2037</v>
      </c>
      <c r="G518" t="s">
        <v>18</v>
      </c>
      <c r="H518" s="1">
        <v>43006</v>
      </c>
      <c r="I518" s="2">
        <v>43022.114583333336</v>
      </c>
      <c r="J518" t="s">
        <v>455</v>
      </c>
      <c r="K518" t="s">
        <v>1536</v>
      </c>
      <c r="L518" t="s">
        <v>1831</v>
      </c>
    </row>
    <row r="519" spans="3:16" ht="14.4" hidden="1" customHeight="1" x14ac:dyDescent="0.3">
      <c r="C519" t="s">
        <v>1642</v>
      </c>
      <c r="D519" t="s">
        <v>429</v>
      </c>
      <c r="E519" t="s">
        <v>2038</v>
      </c>
      <c r="F519" t="s">
        <v>2039</v>
      </c>
      <c r="G519" t="s">
        <v>18</v>
      </c>
      <c r="H519" s="1">
        <v>43006</v>
      </c>
      <c r="I519" s="2">
        <v>43022.114583333336</v>
      </c>
      <c r="J519" t="s">
        <v>455</v>
      </c>
      <c r="K519" t="s">
        <v>2040</v>
      </c>
      <c r="L519" t="s">
        <v>2041</v>
      </c>
    </row>
    <row r="520" spans="3:16" ht="14.4" hidden="1" customHeight="1" x14ac:dyDescent="0.3">
      <c r="C520" t="s">
        <v>1642</v>
      </c>
      <c r="D520" t="s">
        <v>429</v>
      </c>
      <c r="E520" t="s">
        <v>2042</v>
      </c>
      <c r="F520" t="s">
        <v>2043</v>
      </c>
      <c r="G520" t="s">
        <v>18</v>
      </c>
      <c r="H520" s="1">
        <v>43006</v>
      </c>
      <c r="I520" s="2">
        <v>43022.114583333336</v>
      </c>
      <c r="J520" t="s">
        <v>455</v>
      </c>
      <c r="K520" t="s">
        <v>1536</v>
      </c>
      <c r="L520" t="s">
        <v>1831</v>
      </c>
    </row>
    <row r="521" spans="3:16" ht="14.4" hidden="1" customHeight="1" x14ac:dyDescent="0.3">
      <c r="C521" t="s">
        <v>1642</v>
      </c>
      <c r="D521" t="s">
        <v>429</v>
      </c>
      <c r="E521" t="s">
        <v>2044</v>
      </c>
      <c r="F521" t="s">
        <v>2045</v>
      </c>
      <c r="G521" t="s">
        <v>18</v>
      </c>
      <c r="H521" s="1">
        <v>43006</v>
      </c>
      <c r="I521" s="2">
        <v>43022.114583333336</v>
      </c>
      <c r="J521" t="s">
        <v>455</v>
      </c>
      <c r="K521" t="s">
        <v>2046</v>
      </c>
      <c r="L521" t="s">
        <v>2047</v>
      </c>
    </row>
    <row r="522" spans="3:16" ht="14.4" hidden="1" customHeight="1" x14ac:dyDescent="0.3">
      <c r="C522" t="s">
        <v>1642</v>
      </c>
      <c r="D522" t="s">
        <v>429</v>
      </c>
      <c r="E522" t="s">
        <v>2048</v>
      </c>
      <c r="F522" t="s">
        <v>2049</v>
      </c>
      <c r="G522" t="s">
        <v>18</v>
      </c>
      <c r="H522" s="1">
        <v>43006</v>
      </c>
      <c r="I522" s="2">
        <v>43029.199305555558</v>
      </c>
      <c r="J522" t="s">
        <v>455</v>
      </c>
      <c r="K522" t="s">
        <v>322</v>
      </c>
      <c r="L522" t="s">
        <v>323</v>
      </c>
    </row>
    <row r="523" spans="3:16" ht="14.4" hidden="1" customHeight="1" x14ac:dyDescent="0.3">
      <c r="C523" t="s">
        <v>1642</v>
      </c>
      <c r="D523" t="s">
        <v>429</v>
      </c>
      <c r="E523" t="s">
        <v>2050</v>
      </c>
      <c r="F523" t="s">
        <v>2051</v>
      </c>
      <c r="G523" t="s">
        <v>18</v>
      </c>
      <c r="H523" s="1">
        <v>43006</v>
      </c>
      <c r="I523" s="2">
        <v>43026.183333333334</v>
      </c>
      <c r="J523" t="s">
        <v>455</v>
      </c>
      <c r="K523" t="s">
        <v>322</v>
      </c>
      <c r="L523" t="s">
        <v>323</v>
      </c>
    </row>
    <row r="524" spans="3:16" ht="14.4" customHeight="1" x14ac:dyDescent="0.3">
      <c r="C524" t="s">
        <v>76</v>
      </c>
      <c r="D524" t="s">
        <v>44</v>
      </c>
      <c r="E524" t="s">
        <v>1291</v>
      </c>
      <c r="F524" t="s">
        <v>1292</v>
      </c>
      <c r="G524" t="s">
        <v>18</v>
      </c>
      <c r="H524" s="1">
        <v>43007</v>
      </c>
      <c r="I524" s="2">
        <v>43023.083333333336</v>
      </c>
      <c r="J524" t="s">
        <v>779</v>
      </c>
      <c r="K524" t="s">
        <v>1130</v>
      </c>
      <c r="L524" t="s">
        <v>1293</v>
      </c>
      <c r="M524" t="s">
        <v>73</v>
      </c>
      <c r="N524" t="s">
        <v>88</v>
      </c>
      <c r="O524" t="s">
        <v>23</v>
      </c>
      <c r="P524" t="s">
        <v>52</v>
      </c>
    </row>
    <row r="525" spans="3:16" ht="14.4" customHeight="1" x14ac:dyDescent="0.3">
      <c r="C525" t="s">
        <v>76</v>
      </c>
      <c r="D525" t="s">
        <v>44</v>
      </c>
      <c r="E525" t="s">
        <v>1294</v>
      </c>
      <c r="F525" t="s">
        <v>1295</v>
      </c>
      <c r="G525" t="s">
        <v>18</v>
      </c>
      <c r="H525" s="1">
        <v>43007</v>
      </c>
      <c r="I525" s="2">
        <v>43023.083333333336</v>
      </c>
      <c r="J525" t="s">
        <v>779</v>
      </c>
      <c r="K525" t="s">
        <v>1130</v>
      </c>
      <c r="L525" t="s">
        <v>1293</v>
      </c>
      <c r="M525" t="s">
        <v>73</v>
      </c>
      <c r="N525" t="s">
        <v>88</v>
      </c>
      <c r="O525" t="s">
        <v>23</v>
      </c>
      <c r="P525" t="s">
        <v>52</v>
      </c>
    </row>
    <row r="526" spans="3:16" ht="14.4" customHeight="1" x14ac:dyDescent="0.3">
      <c r="C526" t="s">
        <v>76</v>
      </c>
      <c r="D526" t="s">
        <v>44</v>
      </c>
      <c r="E526" t="s">
        <v>1296</v>
      </c>
      <c r="F526" t="s">
        <v>530</v>
      </c>
      <c r="G526" t="s">
        <v>18</v>
      </c>
      <c r="H526" s="1">
        <v>43007</v>
      </c>
      <c r="I526" s="2">
        <v>43023.084027777775</v>
      </c>
      <c r="J526" t="s">
        <v>859</v>
      </c>
      <c r="K526" t="s">
        <v>1297</v>
      </c>
      <c r="L526" t="s">
        <v>1298</v>
      </c>
      <c r="M526" t="s">
        <v>62</v>
      </c>
      <c r="N526" t="s">
        <v>88</v>
      </c>
      <c r="O526" t="s">
        <v>23</v>
      </c>
      <c r="P526" t="s">
        <v>52</v>
      </c>
    </row>
    <row r="527" spans="3:16" ht="14.4" hidden="1" customHeight="1" x14ac:dyDescent="0.3">
      <c r="C527" t="s">
        <v>1642</v>
      </c>
      <c r="D527" t="s">
        <v>429</v>
      </c>
      <c r="E527" t="s">
        <v>2052</v>
      </c>
      <c r="F527" t="s">
        <v>2053</v>
      </c>
      <c r="G527" t="s">
        <v>18</v>
      </c>
      <c r="H527" s="1">
        <v>43007</v>
      </c>
      <c r="I527" s="2">
        <v>43027.208333333336</v>
      </c>
      <c r="J527" t="s">
        <v>455</v>
      </c>
      <c r="K527" t="s">
        <v>683</v>
      </c>
      <c r="L527" t="s">
        <v>684</v>
      </c>
    </row>
    <row r="528" spans="3:16" ht="14.4" hidden="1" customHeight="1" x14ac:dyDescent="0.3">
      <c r="C528" t="s">
        <v>1642</v>
      </c>
      <c r="D528" t="s">
        <v>429</v>
      </c>
      <c r="E528" t="s">
        <v>2054</v>
      </c>
      <c r="F528" t="s">
        <v>2055</v>
      </c>
      <c r="G528" t="s">
        <v>18</v>
      </c>
      <c r="H528" s="1">
        <v>43007</v>
      </c>
      <c r="I528" s="2">
        <v>43026.183333333334</v>
      </c>
      <c r="J528" t="s">
        <v>455</v>
      </c>
      <c r="K528" t="s">
        <v>166</v>
      </c>
      <c r="L528" t="s">
        <v>151</v>
      </c>
    </row>
    <row r="529" spans="3:16" ht="14.4" hidden="1" customHeight="1" x14ac:dyDescent="0.3">
      <c r="C529" t="s">
        <v>1642</v>
      </c>
      <c r="D529" t="s">
        <v>429</v>
      </c>
      <c r="E529" t="s">
        <v>2056</v>
      </c>
      <c r="F529" t="s">
        <v>2057</v>
      </c>
      <c r="G529" t="s">
        <v>18</v>
      </c>
      <c r="H529" s="1">
        <v>43007</v>
      </c>
      <c r="I529" s="2">
        <v>43026.183333333334</v>
      </c>
      <c r="J529" t="s">
        <v>455</v>
      </c>
      <c r="K529" t="s">
        <v>166</v>
      </c>
      <c r="L529" t="s">
        <v>151</v>
      </c>
      <c r="M529" t="s">
        <v>111</v>
      </c>
    </row>
    <row r="530" spans="3:16" ht="14.4" customHeight="1" x14ac:dyDescent="0.3">
      <c r="C530" t="s">
        <v>1642</v>
      </c>
      <c r="D530" t="s">
        <v>44</v>
      </c>
      <c r="E530" t="s">
        <v>2811</v>
      </c>
      <c r="F530" t="s">
        <v>2812</v>
      </c>
      <c r="G530" t="s">
        <v>18</v>
      </c>
      <c r="H530" s="1">
        <v>43008</v>
      </c>
      <c r="I530" s="2">
        <v>43029.199305555558</v>
      </c>
      <c r="J530" t="s">
        <v>708</v>
      </c>
      <c r="K530" t="s">
        <v>2813</v>
      </c>
      <c r="L530" t="s">
        <v>2814</v>
      </c>
      <c r="N530" t="s">
        <v>88</v>
      </c>
      <c r="O530" t="s">
        <v>23</v>
      </c>
      <c r="P530" t="s">
        <v>52</v>
      </c>
    </row>
    <row r="531" spans="3:16" ht="14.4" customHeight="1" x14ac:dyDescent="0.3">
      <c r="C531" t="s">
        <v>1642</v>
      </c>
      <c r="D531" t="s">
        <v>44</v>
      </c>
      <c r="E531" t="s">
        <v>2815</v>
      </c>
      <c r="F531" t="s">
        <v>2816</v>
      </c>
      <c r="G531" t="s">
        <v>18</v>
      </c>
      <c r="H531" s="1">
        <v>43008</v>
      </c>
      <c r="I531" s="2">
        <v>43027.208333333336</v>
      </c>
      <c r="J531" t="s">
        <v>708</v>
      </c>
      <c r="K531" t="s">
        <v>2813</v>
      </c>
      <c r="L531" t="s">
        <v>2814</v>
      </c>
      <c r="M531" t="s">
        <v>57</v>
      </c>
      <c r="N531" t="s">
        <v>88</v>
      </c>
      <c r="O531" t="s">
        <v>23</v>
      </c>
      <c r="P531" t="s">
        <v>52</v>
      </c>
    </row>
    <row r="532" spans="3:16" ht="14.4" customHeight="1" x14ac:dyDescent="0.3">
      <c r="C532" t="s">
        <v>1642</v>
      </c>
      <c r="D532" t="s">
        <v>44</v>
      </c>
      <c r="E532" t="s">
        <v>2817</v>
      </c>
      <c r="F532" t="s">
        <v>2818</v>
      </c>
      <c r="G532" t="s">
        <v>18</v>
      </c>
      <c r="H532" s="1">
        <v>43009</v>
      </c>
      <c r="I532" s="2">
        <v>43029.199305555558</v>
      </c>
      <c r="J532" t="s">
        <v>725</v>
      </c>
      <c r="K532" t="s">
        <v>80</v>
      </c>
      <c r="L532" t="s">
        <v>444</v>
      </c>
      <c r="M532" t="s">
        <v>137</v>
      </c>
    </row>
    <row r="533" spans="3:16" ht="14.4" hidden="1" customHeight="1" x14ac:dyDescent="0.3">
      <c r="C533" t="s">
        <v>1642</v>
      </c>
      <c r="D533" t="s">
        <v>429</v>
      </c>
      <c r="E533" t="s">
        <v>2058</v>
      </c>
      <c r="F533" t="s">
        <v>2059</v>
      </c>
      <c r="G533" t="s">
        <v>18</v>
      </c>
      <c r="H533" s="1">
        <v>43010</v>
      </c>
      <c r="I533" s="2">
        <v>43026.183333333334</v>
      </c>
      <c r="J533" t="s">
        <v>455</v>
      </c>
      <c r="K533" t="s">
        <v>166</v>
      </c>
      <c r="L533" t="s">
        <v>151</v>
      </c>
    </row>
    <row r="534" spans="3:16" ht="14.4" hidden="1" customHeight="1" x14ac:dyDescent="0.3">
      <c r="C534" t="s">
        <v>1642</v>
      </c>
      <c r="D534" t="s">
        <v>429</v>
      </c>
      <c r="E534" t="s">
        <v>2060</v>
      </c>
      <c r="F534" t="s">
        <v>2061</v>
      </c>
      <c r="G534" t="s">
        <v>18</v>
      </c>
      <c r="H534" s="1">
        <v>43010</v>
      </c>
      <c r="I534" s="2">
        <v>43026.183333333334</v>
      </c>
      <c r="J534" t="s">
        <v>455</v>
      </c>
      <c r="K534" t="s">
        <v>487</v>
      </c>
      <c r="L534" t="s">
        <v>488</v>
      </c>
    </row>
    <row r="535" spans="3:16" ht="14.4" hidden="1" customHeight="1" x14ac:dyDescent="0.3">
      <c r="C535" t="s">
        <v>1642</v>
      </c>
      <c r="D535" t="s">
        <v>429</v>
      </c>
      <c r="E535" t="s">
        <v>2062</v>
      </c>
      <c r="F535" t="s">
        <v>2063</v>
      </c>
      <c r="G535" t="s">
        <v>18</v>
      </c>
      <c r="H535" s="1">
        <v>43010</v>
      </c>
      <c r="I535" s="2">
        <v>43026.183333333334</v>
      </c>
      <c r="J535" t="s">
        <v>455</v>
      </c>
      <c r="K535" t="s">
        <v>1818</v>
      </c>
      <c r="L535" t="s">
        <v>1819</v>
      </c>
    </row>
    <row r="536" spans="3:16" ht="14.4" hidden="1" customHeight="1" x14ac:dyDescent="0.3">
      <c r="C536" t="s">
        <v>1642</v>
      </c>
      <c r="D536" t="s">
        <v>429</v>
      </c>
      <c r="E536" t="s">
        <v>2064</v>
      </c>
      <c r="F536" t="s">
        <v>2065</v>
      </c>
      <c r="G536" t="s">
        <v>18</v>
      </c>
      <c r="H536" s="1">
        <v>43010</v>
      </c>
      <c r="I536" s="2">
        <v>43026.183333333334</v>
      </c>
      <c r="J536" t="s">
        <v>455</v>
      </c>
      <c r="K536" t="s">
        <v>1818</v>
      </c>
      <c r="L536" t="s">
        <v>1819</v>
      </c>
    </row>
    <row r="537" spans="3:16" ht="14.4" hidden="1" customHeight="1" x14ac:dyDescent="0.3">
      <c r="C537" t="s">
        <v>1642</v>
      </c>
      <c r="D537" t="s">
        <v>429</v>
      </c>
      <c r="E537" t="s">
        <v>2066</v>
      </c>
      <c r="F537" t="s">
        <v>2067</v>
      </c>
      <c r="G537" t="s">
        <v>18</v>
      </c>
      <c r="H537" s="1">
        <v>43010</v>
      </c>
      <c r="I537" s="2">
        <v>43026.183333333334</v>
      </c>
      <c r="J537" t="s">
        <v>455</v>
      </c>
      <c r="K537" t="s">
        <v>1818</v>
      </c>
      <c r="L537" t="s">
        <v>1819</v>
      </c>
    </row>
    <row r="538" spans="3:16" ht="14.4" hidden="1" customHeight="1" x14ac:dyDescent="0.3">
      <c r="C538" t="s">
        <v>1642</v>
      </c>
      <c r="D538" t="s">
        <v>429</v>
      </c>
      <c r="E538" t="s">
        <v>2068</v>
      </c>
      <c r="F538" t="s">
        <v>2069</v>
      </c>
      <c r="G538" t="s">
        <v>18</v>
      </c>
      <c r="H538" s="1">
        <v>43010</v>
      </c>
      <c r="I538" s="2">
        <v>43026.183333333334</v>
      </c>
      <c r="J538" t="s">
        <v>455</v>
      </c>
      <c r="K538" t="s">
        <v>268</v>
      </c>
      <c r="L538" t="s">
        <v>269</v>
      </c>
    </row>
    <row r="539" spans="3:16" ht="14.4" hidden="1" customHeight="1" x14ac:dyDescent="0.3">
      <c r="C539" t="s">
        <v>1642</v>
      </c>
      <c r="D539" t="s">
        <v>429</v>
      </c>
      <c r="E539" t="s">
        <v>2070</v>
      </c>
      <c r="F539" t="s">
        <v>2071</v>
      </c>
      <c r="G539" t="s">
        <v>18</v>
      </c>
      <c r="H539" s="1">
        <v>43010</v>
      </c>
      <c r="I539" s="2">
        <v>43026.183333333334</v>
      </c>
      <c r="J539" t="s">
        <v>455</v>
      </c>
      <c r="K539" t="s">
        <v>1818</v>
      </c>
      <c r="L539" t="s">
        <v>1819</v>
      </c>
    </row>
    <row r="540" spans="3:16" ht="14.4" hidden="1" customHeight="1" x14ac:dyDescent="0.3">
      <c r="C540" t="s">
        <v>1642</v>
      </c>
      <c r="D540" t="s">
        <v>429</v>
      </c>
      <c r="E540" t="s">
        <v>2072</v>
      </c>
      <c r="F540" t="s">
        <v>2073</v>
      </c>
      <c r="G540" t="s">
        <v>18</v>
      </c>
      <c r="H540" s="1">
        <v>43010</v>
      </c>
      <c r="I540" s="2">
        <v>43026.183333333334</v>
      </c>
      <c r="J540" t="s">
        <v>455</v>
      </c>
      <c r="K540" t="s">
        <v>268</v>
      </c>
      <c r="L540" t="s">
        <v>269</v>
      </c>
    </row>
    <row r="541" spans="3:16" ht="14.4" hidden="1" customHeight="1" x14ac:dyDescent="0.3">
      <c r="C541" t="s">
        <v>76</v>
      </c>
      <c r="D541" t="s">
        <v>15</v>
      </c>
      <c r="E541" t="s">
        <v>262</v>
      </c>
      <c r="F541" t="s">
        <v>263</v>
      </c>
      <c r="G541" t="s">
        <v>18</v>
      </c>
      <c r="H541" s="1">
        <v>43011</v>
      </c>
      <c r="I541" s="2">
        <v>43046.660416666666</v>
      </c>
      <c r="J541" t="s">
        <v>79</v>
      </c>
      <c r="K541" t="s">
        <v>264</v>
      </c>
      <c r="L541" t="s">
        <v>265</v>
      </c>
      <c r="M541" t="s">
        <v>101</v>
      </c>
      <c r="N541" t="s">
        <v>88</v>
      </c>
      <c r="O541" t="s">
        <v>23</v>
      </c>
      <c r="P541" t="s">
        <v>52</v>
      </c>
    </row>
    <row r="542" spans="3:16" ht="14.4" customHeight="1" x14ac:dyDescent="0.3">
      <c r="C542" t="s">
        <v>76</v>
      </c>
      <c r="D542" t="s">
        <v>44</v>
      </c>
      <c r="E542" t="s">
        <v>1299</v>
      </c>
      <c r="F542" t="s">
        <v>1300</v>
      </c>
      <c r="G542" t="s">
        <v>18</v>
      </c>
      <c r="H542" s="1">
        <v>43011</v>
      </c>
      <c r="I542" s="2">
        <v>43027.083333333336</v>
      </c>
      <c r="J542" t="s">
        <v>678</v>
      </c>
      <c r="K542" t="s">
        <v>532</v>
      </c>
      <c r="L542" t="s">
        <v>533</v>
      </c>
      <c r="M542" t="s">
        <v>137</v>
      </c>
      <c r="N542" t="s">
        <v>88</v>
      </c>
      <c r="O542" t="s">
        <v>23</v>
      </c>
      <c r="P542" t="s">
        <v>52</v>
      </c>
    </row>
    <row r="543" spans="3:16" ht="14.4" hidden="1" customHeight="1" x14ac:dyDescent="0.3">
      <c r="C543" t="s">
        <v>1642</v>
      </c>
      <c r="D543" t="s">
        <v>429</v>
      </c>
      <c r="E543" t="s">
        <v>2074</v>
      </c>
      <c r="F543" t="s">
        <v>2075</v>
      </c>
      <c r="G543" t="s">
        <v>18</v>
      </c>
      <c r="H543" s="1">
        <v>43011</v>
      </c>
      <c r="I543" s="2">
        <v>43027.208333333336</v>
      </c>
      <c r="J543" t="s">
        <v>455</v>
      </c>
      <c r="K543" t="s">
        <v>166</v>
      </c>
      <c r="L543" t="s">
        <v>151</v>
      </c>
    </row>
    <row r="544" spans="3:16" ht="14.4" hidden="1" customHeight="1" x14ac:dyDescent="0.3">
      <c r="C544" t="s">
        <v>1642</v>
      </c>
      <c r="D544" t="s">
        <v>429</v>
      </c>
      <c r="E544" t="s">
        <v>2076</v>
      </c>
      <c r="F544" t="s">
        <v>2077</v>
      </c>
      <c r="G544" t="s">
        <v>18</v>
      </c>
      <c r="H544" s="1">
        <v>43011</v>
      </c>
      <c r="I544" s="2">
        <v>43027.208333333336</v>
      </c>
      <c r="J544" t="s">
        <v>455</v>
      </c>
      <c r="K544" t="s">
        <v>2040</v>
      </c>
      <c r="L544" t="s">
        <v>2041</v>
      </c>
    </row>
    <row r="545" spans="3:16" ht="14.4" hidden="1" customHeight="1" x14ac:dyDescent="0.3">
      <c r="C545" t="s">
        <v>1642</v>
      </c>
      <c r="D545" t="s">
        <v>429</v>
      </c>
      <c r="E545" t="s">
        <v>2078</v>
      </c>
      <c r="F545" t="s">
        <v>2079</v>
      </c>
      <c r="G545" t="s">
        <v>18</v>
      </c>
      <c r="H545" s="1">
        <v>43011</v>
      </c>
      <c r="I545" s="2">
        <v>43027.208333333336</v>
      </c>
      <c r="J545" t="s">
        <v>455</v>
      </c>
      <c r="K545" t="s">
        <v>268</v>
      </c>
      <c r="L545" t="s">
        <v>269</v>
      </c>
    </row>
    <row r="546" spans="3:16" ht="14.4" hidden="1" customHeight="1" x14ac:dyDescent="0.3">
      <c r="C546" t="s">
        <v>1642</v>
      </c>
      <c r="D546" t="s">
        <v>429</v>
      </c>
      <c r="E546" t="s">
        <v>2080</v>
      </c>
      <c r="F546" t="s">
        <v>2081</v>
      </c>
      <c r="G546" t="s">
        <v>18</v>
      </c>
      <c r="H546" s="1">
        <v>43011</v>
      </c>
      <c r="I546" s="2">
        <v>43027.208333333336</v>
      </c>
      <c r="J546" t="s">
        <v>455</v>
      </c>
      <c r="K546" t="s">
        <v>541</v>
      </c>
      <c r="L546" t="s">
        <v>542</v>
      </c>
    </row>
    <row r="547" spans="3:16" ht="14.4" hidden="1" customHeight="1" x14ac:dyDescent="0.3">
      <c r="C547" t="s">
        <v>1642</v>
      </c>
      <c r="D547" t="s">
        <v>429</v>
      </c>
      <c r="E547" t="s">
        <v>2082</v>
      </c>
      <c r="F547" t="s">
        <v>2083</v>
      </c>
      <c r="G547" t="s">
        <v>18</v>
      </c>
      <c r="H547" s="1">
        <v>43011</v>
      </c>
      <c r="I547" s="2">
        <v>43028.209027777775</v>
      </c>
      <c r="J547" t="s">
        <v>455</v>
      </c>
      <c r="K547" t="s">
        <v>124</v>
      </c>
      <c r="L547" t="s">
        <v>147</v>
      </c>
    </row>
    <row r="548" spans="3:16" ht="14.4" hidden="1" customHeight="1" x14ac:dyDescent="0.3">
      <c r="C548" t="s">
        <v>1642</v>
      </c>
      <c r="D548" t="s">
        <v>429</v>
      </c>
      <c r="E548" t="s">
        <v>2084</v>
      </c>
      <c r="F548" t="s">
        <v>2085</v>
      </c>
      <c r="G548" t="s">
        <v>18</v>
      </c>
      <c r="H548" s="1">
        <v>43011</v>
      </c>
      <c r="I548" s="2">
        <v>43027.208333333336</v>
      </c>
      <c r="J548" t="s">
        <v>455</v>
      </c>
      <c r="K548" t="s">
        <v>1840</v>
      </c>
      <c r="L548" t="s">
        <v>1841</v>
      </c>
    </row>
    <row r="549" spans="3:16" ht="14.4" hidden="1" customHeight="1" x14ac:dyDescent="0.3">
      <c r="C549" t="s">
        <v>1642</v>
      </c>
      <c r="D549" t="s">
        <v>429</v>
      </c>
      <c r="E549" t="s">
        <v>2086</v>
      </c>
      <c r="F549" t="s">
        <v>2087</v>
      </c>
      <c r="G549" t="s">
        <v>353</v>
      </c>
      <c r="H549" s="1">
        <v>43011</v>
      </c>
      <c r="I549" s="2">
        <v>43040.564583333333</v>
      </c>
      <c r="J549" t="s">
        <v>1952</v>
      </c>
      <c r="K549" t="s">
        <v>458</v>
      </c>
      <c r="L549" t="s">
        <v>459</v>
      </c>
      <c r="M549" t="s">
        <v>57</v>
      </c>
    </row>
    <row r="550" spans="3:16" ht="14.4" hidden="1" customHeight="1" x14ac:dyDescent="0.3">
      <c r="C550" t="s">
        <v>1642</v>
      </c>
      <c r="D550" t="s">
        <v>429</v>
      </c>
      <c r="E550" t="s">
        <v>2088</v>
      </c>
      <c r="F550" t="s">
        <v>2089</v>
      </c>
      <c r="G550" t="s">
        <v>18</v>
      </c>
      <c r="H550" s="1">
        <v>43011</v>
      </c>
      <c r="I550" s="2">
        <v>43027.208333333336</v>
      </c>
      <c r="J550" t="s">
        <v>1952</v>
      </c>
      <c r="K550" t="s">
        <v>2090</v>
      </c>
      <c r="L550" t="s">
        <v>2091</v>
      </c>
    </row>
    <row r="551" spans="3:16" ht="14.4" hidden="1" customHeight="1" x14ac:dyDescent="0.3">
      <c r="C551" t="s">
        <v>1642</v>
      </c>
      <c r="D551" t="s">
        <v>429</v>
      </c>
      <c r="E551" t="s">
        <v>2092</v>
      </c>
      <c r="F551" t="s">
        <v>2093</v>
      </c>
      <c r="G551" t="s">
        <v>18</v>
      </c>
      <c r="H551" s="1">
        <v>43011</v>
      </c>
      <c r="I551" s="2">
        <v>43027.208333333336</v>
      </c>
      <c r="J551" t="s">
        <v>455</v>
      </c>
      <c r="K551" t="s">
        <v>683</v>
      </c>
      <c r="L551" t="s">
        <v>684</v>
      </c>
    </row>
    <row r="552" spans="3:16" ht="14.4" hidden="1" customHeight="1" x14ac:dyDescent="0.3">
      <c r="C552" t="s">
        <v>1642</v>
      </c>
      <c r="D552" t="s">
        <v>429</v>
      </c>
      <c r="E552" t="s">
        <v>2094</v>
      </c>
      <c r="F552" t="s">
        <v>2095</v>
      </c>
      <c r="G552" t="s">
        <v>18</v>
      </c>
      <c r="H552" s="1">
        <v>43011</v>
      </c>
      <c r="I552" s="2">
        <v>43027.208333333336</v>
      </c>
      <c r="J552" t="s">
        <v>455</v>
      </c>
      <c r="K552" t="s">
        <v>268</v>
      </c>
      <c r="L552" t="s">
        <v>269</v>
      </c>
    </row>
    <row r="553" spans="3:16" ht="14.4" hidden="1" customHeight="1" x14ac:dyDescent="0.3">
      <c r="C553" t="s">
        <v>76</v>
      </c>
      <c r="D553" t="s">
        <v>15</v>
      </c>
      <c r="E553" t="s">
        <v>266</v>
      </c>
      <c r="F553" t="s">
        <v>267</v>
      </c>
      <c r="G553" t="s">
        <v>18</v>
      </c>
      <c r="H553" s="1">
        <v>43012</v>
      </c>
      <c r="I553" s="2">
        <v>43111.083333333336</v>
      </c>
      <c r="J553" t="s">
        <v>146</v>
      </c>
      <c r="K553" t="s">
        <v>268</v>
      </c>
      <c r="L553" t="s">
        <v>269</v>
      </c>
      <c r="M553" t="s">
        <v>82</v>
      </c>
      <c r="N553" t="s">
        <v>88</v>
      </c>
      <c r="O553" t="s">
        <v>23</v>
      </c>
      <c r="P553" t="s">
        <v>52</v>
      </c>
    </row>
    <row r="554" spans="3:16" ht="14.4" customHeight="1" x14ac:dyDescent="0.3">
      <c r="C554" t="s">
        <v>76</v>
      </c>
      <c r="D554" t="s">
        <v>44</v>
      </c>
      <c r="E554" t="s">
        <v>1301</v>
      </c>
      <c r="F554" t="s">
        <v>1302</v>
      </c>
      <c r="G554" t="s">
        <v>41</v>
      </c>
      <c r="H554" s="1">
        <v>43012</v>
      </c>
      <c r="I554" s="2">
        <v>43070.025694444441</v>
      </c>
      <c r="J554" t="s">
        <v>859</v>
      </c>
      <c r="K554" t="s">
        <v>1303</v>
      </c>
      <c r="L554" t="s">
        <v>1304</v>
      </c>
      <c r="M554" t="s">
        <v>73</v>
      </c>
      <c r="N554" t="s">
        <v>88</v>
      </c>
      <c r="O554" t="s">
        <v>23</v>
      </c>
      <c r="P554" t="s">
        <v>52</v>
      </c>
    </row>
    <row r="555" spans="3:16" ht="14.4" customHeight="1" x14ac:dyDescent="0.3">
      <c r="C555" t="s">
        <v>76</v>
      </c>
      <c r="D555" t="s">
        <v>44</v>
      </c>
      <c r="E555" t="s">
        <v>1305</v>
      </c>
      <c r="F555" t="s">
        <v>1306</v>
      </c>
      <c r="G555" t="s">
        <v>18</v>
      </c>
      <c r="H555" s="1">
        <v>43012</v>
      </c>
      <c r="I555" s="2">
        <v>43028.084027777775</v>
      </c>
      <c r="J555" t="s">
        <v>47</v>
      </c>
      <c r="K555" t="s">
        <v>1307</v>
      </c>
      <c r="L555" t="s">
        <v>1308</v>
      </c>
      <c r="M555" t="s">
        <v>73</v>
      </c>
      <c r="N555" t="s">
        <v>88</v>
      </c>
      <c r="O555" t="s">
        <v>23</v>
      </c>
      <c r="P555" t="s">
        <v>52</v>
      </c>
    </row>
    <row r="556" spans="3:16" ht="14.4" customHeight="1" x14ac:dyDescent="0.3">
      <c r="C556" t="s">
        <v>76</v>
      </c>
      <c r="D556" t="s">
        <v>44</v>
      </c>
      <c r="E556" t="s">
        <v>1309</v>
      </c>
      <c r="F556" t="s">
        <v>296</v>
      </c>
      <c r="G556" t="s">
        <v>41</v>
      </c>
      <c r="H556" s="1">
        <v>43012</v>
      </c>
      <c r="I556" s="2">
        <v>43012.740277777775</v>
      </c>
      <c r="J556" t="s">
        <v>678</v>
      </c>
      <c r="K556" t="s">
        <v>709</v>
      </c>
      <c r="L556" t="s">
        <v>1197</v>
      </c>
      <c r="M556" t="s">
        <v>62</v>
      </c>
      <c r="N556" t="s">
        <v>88</v>
      </c>
      <c r="O556" t="s">
        <v>23</v>
      </c>
      <c r="P556" t="s">
        <v>52</v>
      </c>
    </row>
    <row r="557" spans="3:16" ht="14.4" customHeight="1" x14ac:dyDescent="0.3">
      <c r="C557" t="s">
        <v>76</v>
      </c>
      <c r="D557" t="s">
        <v>44</v>
      </c>
      <c r="E557" t="s">
        <v>1310</v>
      </c>
      <c r="F557" t="s">
        <v>296</v>
      </c>
      <c r="G557" t="s">
        <v>41</v>
      </c>
      <c r="H557" s="1">
        <v>43012</v>
      </c>
      <c r="I557" s="2">
        <v>43012.745833333334</v>
      </c>
      <c r="K557" t="s">
        <v>709</v>
      </c>
      <c r="L557" t="s">
        <v>1197</v>
      </c>
      <c r="M557" t="s">
        <v>62</v>
      </c>
      <c r="N557" t="s">
        <v>88</v>
      </c>
      <c r="O557" t="s">
        <v>23</v>
      </c>
      <c r="P557" t="s">
        <v>52</v>
      </c>
    </row>
    <row r="558" spans="3:16" ht="14.4" hidden="1" customHeight="1" x14ac:dyDescent="0.3">
      <c r="C558" t="s">
        <v>1642</v>
      </c>
      <c r="D558" t="s">
        <v>15</v>
      </c>
      <c r="E558" t="s">
        <v>1679</v>
      </c>
      <c r="F558" t="s">
        <v>1680</v>
      </c>
      <c r="G558" t="s">
        <v>109</v>
      </c>
      <c r="H558" s="1">
        <v>43012</v>
      </c>
      <c r="I558" s="2">
        <v>43105.557638888888</v>
      </c>
      <c r="J558" t="s">
        <v>28</v>
      </c>
      <c r="K558" t="s">
        <v>1681</v>
      </c>
      <c r="L558" t="s">
        <v>1682</v>
      </c>
      <c r="M558" t="s">
        <v>111</v>
      </c>
    </row>
    <row r="559" spans="3:16" ht="14.4" hidden="1" customHeight="1" x14ac:dyDescent="0.3">
      <c r="C559" t="s">
        <v>1642</v>
      </c>
      <c r="D559" t="s">
        <v>429</v>
      </c>
      <c r="E559" t="s">
        <v>2096</v>
      </c>
      <c r="F559" t="s">
        <v>2097</v>
      </c>
      <c r="G559" t="s">
        <v>18</v>
      </c>
      <c r="H559" s="1">
        <v>43012</v>
      </c>
      <c r="I559" s="2">
        <v>43028.209027777775</v>
      </c>
      <c r="J559" t="s">
        <v>455</v>
      </c>
      <c r="K559" t="s">
        <v>1536</v>
      </c>
      <c r="L559" t="s">
        <v>1831</v>
      </c>
    </row>
    <row r="560" spans="3:16" ht="14.4" hidden="1" customHeight="1" x14ac:dyDescent="0.3">
      <c r="C560" t="s">
        <v>1642</v>
      </c>
      <c r="D560" t="s">
        <v>429</v>
      </c>
      <c r="E560" t="s">
        <v>2098</v>
      </c>
      <c r="F560" t="s">
        <v>2099</v>
      </c>
      <c r="G560" t="s">
        <v>18</v>
      </c>
      <c r="H560" s="1">
        <v>43012</v>
      </c>
      <c r="I560" s="2">
        <v>43028.209027777775</v>
      </c>
      <c r="J560" t="s">
        <v>455</v>
      </c>
      <c r="K560" t="s">
        <v>166</v>
      </c>
      <c r="L560" t="s">
        <v>151</v>
      </c>
    </row>
    <row r="561" spans="3:16" ht="14.4" hidden="1" customHeight="1" x14ac:dyDescent="0.3">
      <c r="C561" t="s">
        <v>1642</v>
      </c>
      <c r="D561" t="s">
        <v>429</v>
      </c>
      <c r="E561" t="s">
        <v>2100</v>
      </c>
      <c r="F561" t="s">
        <v>2101</v>
      </c>
      <c r="G561" t="s">
        <v>18</v>
      </c>
      <c r="H561" s="1">
        <v>43012</v>
      </c>
      <c r="I561" s="2">
        <v>43028.209027777775</v>
      </c>
      <c r="J561" t="s">
        <v>455</v>
      </c>
      <c r="K561" t="s">
        <v>1536</v>
      </c>
      <c r="L561" t="s">
        <v>1831</v>
      </c>
    </row>
    <row r="562" spans="3:16" ht="14.4" hidden="1" customHeight="1" x14ac:dyDescent="0.3">
      <c r="C562" t="s">
        <v>1642</v>
      </c>
      <c r="D562" t="s">
        <v>429</v>
      </c>
      <c r="E562" t="s">
        <v>2102</v>
      </c>
      <c r="F562" t="s">
        <v>2103</v>
      </c>
      <c r="G562" t="s">
        <v>18</v>
      </c>
      <c r="H562" s="1">
        <v>43012</v>
      </c>
      <c r="I562" s="2">
        <v>43028.209027777775</v>
      </c>
      <c r="J562" t="s">
        <v>455</v>
      </c>
      <c r="K562" t="s">
        <v>1818</v>
      </c>
      <c r="L562" t="s">
        <v>1819</v>
      </c>
    </row>
    <row r="563" spans="3:16" ht="14.4" hidden="1" customHeight="1" x14ac:dyDescent="0.3">
      <c r="C563" t="s">
        <v>1642</v>
      </c>
      <c r="D563" t="s">
        <v>429</v>
      </c>
      <c r="E563" t="s">
        <v>2104</v>
      </c>
      <c r="F563" t="s">
        <v>2105</v>
      </c>
      <c r="G563" t="s">
        <v>18</v>
      </c>
      <c r="H563" s="1">
        <v>43012</v>
      </c>
      <c r="I563" s="2">
        <v>43028.209027777775</v>
      </c>
      <c r="J563" t="s">
        <v>455</v>
      </c>
      <c r="K563" t="s">
        <v>2046</v>
      </c>
      <c r="L563" t="s">
        <v>2047</v>
      </c>
    </row>
    <row r="564" spans="3:16" ht="14.4" hidden="1" customHeight="1" x14ac:dyDescent="0.3">
      <c r="C564" t="s">
        <v>1642</v>
      </c>
      <c r="D564" t="s">
        <v>429</v>
      </c>
      <c r="E564" t="s">
        <v>2106</v>
      </c>
      <c r="F564" t="s">
        <v>2107</v>
      </c>
      <c r="G564" t="s">
        <v>18</v>
      </c>
      <c r="H564" s="1">
        <v>43012</v>
      </c>
      <c r="I564" s="2">
        <v>43028.209027777775</v>
      </c>
      <c r="J564" t="s">
        <v>455</v>
      </c>
      <c r="K564" t="s">
        <v>1818</v>
      </c>
      <c r="L564" t="s">
        <v>1819</v>
      </c>
    </row>
    <row r="565" spans="3:16" ht="14.4" hidden="1" customHeight="1" x14ac:dyDescent="0.3">
      <c r="C565" t="s">
        <v>1642</v>
      </c>
      <c r="D565" t="s">
        <v>429</v>
      </c>
      <c r="E565" t="s">
        <v>2108</v>
      </c>
      <c r="F565" t="s">
        <v>2109</v>
      </c>
      <c r="G565" t="s">
        <v>18</v>
      </c>
      <c r="H565" s="1">
        <v>43012</v>
      </c>
      <c r="I565" s="2">
        <v>43028.209027777775</v>
      </c>
      <c r="J565" t="s">
        <v>455</v>
      </c>
      <c r="K565" t="s">
        <v>541</v>
      </c>
      <c r="L565" t="s">
        <v>542</v>
      </c>
    </row>
    <row r="566" spans="3:16" ht="14.4" hidden="1" customHeight="1" x14ac:dyDescent="0.3">
      <c r="C566" t="s">
        <v>1642</v>
      </c>
      <c r="D566" t="s">
        <v>429</v>
      </c>
      <c r="E566" t="s">
        <v>2110</v>
      </c>
      <c r="F566" t="s">
        <v>2111</v>
      </c>
      <c r="G566" t="s">
        <v>18</v>
      </c>
      <c r="H566" s="1">
        <v>43012</v>
      </c>
      <c r="I566" s="2">
        <v>43028.209027777775</v>
      </c>
      <c r="J566" t="s">
        <v>455</v>
      </c>
      <c r="K566" t="s">
        <v>1818</v>
      </c>
      <c r="L566" t="s">
        <v>1819</v>
      </c>
    </row>
    <row r="567" spans="3:16" ht="14.4" hidden="1" customHeight="1" x14ac:dyDescent="0.3">
      <c r="C567" t="s">
        <v>1642</v>
      </c>
      <c r="D567" t="s">
        <v>429</v>
      </c>
      <c r="E567" t="s">
        <v>2112</v>
      </c>
      <c r="F567" t="s">
        <v>2113</v>
      </c>
      <c r="G567" t="s">
        <v>18</v>
      </c>
      <c r="H567" s="1">
        <v>43012</v>
      </c>
      <c r="I567" s="2">
        <v>43028.209027777775</v>
      </c>
      <c r="J567" t="s">
        <v>1770</v>
      </c>
      <c r="K567" t="s">
        <v>487</v>
      </c>
      <c r="L567" t="s">
        <v>488</v>
      </c>
    </row>
    <row r="568" spans="3:16" ht="14.4" hidden="1" customHeight="1" x14ac:dyDescent="0.3">
      <c r="C568" t="s">
        <v>1642</v>
      </c>
      <c r="D568" t="s">
        <v>429</v>
      </c>
      <c r="E568" t="s">
        <v>2114</v>
      </c>
      <c r="F568" t="s">
        <v>2115</v>
      </c>
      <c r="G568" t="s">
        <v>18</v>
      </c>
      <c r="H568" s="1">
        <v>43012</v>
      </c>
      <c r="I568" s="2">
        <v>43028.209027777775</v>
      </c>
      <c r="J568" t="s">
        <v>455</v>
      </c>
      <c r="K568" t="s">
        <v>2040</v>
      </c>
      <c r="L568" t="s">
        <v>2041</v>
      </c>
    </row>
    <row r="569" spans="3:16" ht="14.4" hidden="1" customHeight="1" x14ac:dyDescent="0.3">
      <c r="C569" t="s">
        <v>1642</v>
      </c>
      <c r="D569" t="s">
        <v>429</v>
      </c>
      <c r="E569" t="s">
        <v>2116</v>
      </c>
      <c r="F569" t="s">
        <v>2117</v>
      </c>
      <c r="G569" t="s">
        <v>18</v>
      </c>
      <c r="H569" s="1">
        <v>43012</v>
      </c>
      <c r="I569" s="2">
        <v>43028.209027777775</v>
      </c>
      <c r="J569" t="s">
        <v>455</v>
      </c>
      <c r="K569" t="s">
        <v>322</v>
      </c>
      <c r="L569" t="s">
        <v>323</v>
      </c>
    </row>
    <row r="570" spans="3:16" ht="14.4" hidden="1" customHeight="1" x14ac:dyDescent="0.3">
      <c r="C570" t="s">
        <v>1642</v>
      </c>
      <c r="D570" t="s">
        <v>429</v>
      </c>
      <c r="E570" t="s">
        <v>2118</v>
      </c>
      <c r="F570" t="s">
        <v>2119</v>
      </c>
      <c r="G570" t="s">
        <v>18</v>
      </c>
      <c r="H570" s="1">
        <v>43012</v>
      </c>
      <c r="I570" s="2">
        <v>43028.209027777775</v>
      </c>
      <c r="J570" t="s">
        <v>455</v>
      </c>
      <c r="K570" t="s">
        <v>268</v>
      </c>
      <c r="L570" t="s">
        <v>269</v>
      </c>
    </row>
    <row r="571" spans="3:16" ht="14.4" customHeight="1" x14ac:dyDescent="0.3">
      <c r="C571" t="s">
        <v>1642</v>
      </c>
      <c r="D571" t="s">
        <v>44</v>
      </c>
      <c r="E571" t="s">
        <v>2819</v>
      </c>
      <c r="F571" t="s">
        <v>2820</v>
      </c>
      <c r="G571" t="s">
        <v>18</v>
      </c>
      <c r="H571" s="1">
        <v>43012</v>
      </c>
      <c r="I571" s="2">
        <v>43033.164583333331</v>
      </c>
      <c r="J571" t="s">
        <v>725</v>
      </c>
      <c r="K571" t="s">
        <v>737</v>
      </c>
      <c r="L571" t="s">
        <v>738</v>
      </c>
      <c r="M571" t="s">
        <v>69</v>
      </c>
    </row>
    <row r="572" spans="3:16" ht="14.4" hidden="1" customHeight="1" x14ac:dyDescent="0.3">
      <c r="C572" t="s">
        <v>76</v>
      </c>
      <c r="D572" t="s">
        <v>15</v>
      </c>
      <c r="E572" t="s">
        <v>270</v>
      </c>
      <c r="F572" t="s">
        <v>271</v>
      </c>
      <c r="G572" t="s">
        <v>18</v>
      </c>
      <c r="H572" s="1">
        <v>43013</v>
      </c>
      <c r="I572" s="2">
        <v>43105.588888888888</v>
      </c>
      <c r="J572" t="s">
        <v>19</v>
      </c>
      <c r="K572" t="s">
        <v>272</v>
      </c>
      <c r="L572" t="s">
        <v>273</v>
      </c>
      <c r="N572" t="s">
        <v>95</v>
      </c>
      <c r="O572" t="s">
        <v>23</v>
      </c>
      <c r="P572" t="s">
        <v>96</v>
      </c>
    </row>
    <row r="573" spans="3:16" ht="14.4" hidden="1" customHeight="1" x14ac:dyDescent="0.3">
      <c r="C573" t="s">
        <v>76</v>
      </c>
      <c r="D573" t="s">
        <v>15</v>
      </c>
      <c r="E573" t="s">
        <v>274</v>
      </c>
      <c r="F573" t="s">
        <v>275</v>
      </c>
      <c r="G573" t="s">
        <v>179</v>
      </c>
      <c r="H573" s="1">
        <v>43013</v>
      </c>
      <c r="I573" s="2">
        <v>43080.499305555553</v>
      </c>
      <c r="J573" t="s">
        <v>28</v>
      </c>
      <c r="K573" t="s">
        <v>276</v>
      </c>
      <c r="L573" t="s">
        <v>277</v>
      </c>
      <c r="M573" t="s">
        <v>111</v>
      </c>
      <c r="N573" t="s">
        <v>88</v>
      </c>
      <c r="O573" t="s">
        <v>23</v>
      </c>
      <c r="P573" t="s">
        <v>278</v>
      </c>
    </row>
    <row r="574" spans="3:16" ht="14.4" customHeight="1" x14ac:dyDescent="0.3">
      <c r="C574" t="s">
        <v>76</v>
      </c>
      <c r="D574" t="s">
        <v>44</v>
      </c>
      <c r="E574" t="s">
        <v>1311</v>
      </c>
      <c r="F574" t="s">
        <v>1312</v>
      </c>
      <c r="G574" t="s">
        <v>18</v>
      </c>
      <c r="H574" s="1">
        <v>43013</v>
      </c>
      <c r="I574" s="2">
        <v>43035.083333333336</v>
      </c>
      <c r="J574" t="s">
        <v>725</v>
      </c>
      <c r="K574" t="s">
        <v>532</v>
      </c>
      <c r="L574" t="s">
        <v>533</v>
      </c>
      <c r="M574" t="s">
        <v>137</v>
      </c>
      <c r="N574" t="s">
        <v>88</v>
      </c>
      <c r="O574" t="s">
        <v>23</v>
      </c>
      <c r="P574" t="s">
        <v>52</v>
      </c>
    </row>
    <row r="575" spans="3:16" ht="14.4" customHeight="1" x14ac:dyDescent="0.3">
      <c r="C575" t="s">
        <v>76</v>
      </c>
      <c r="D575" t="s">
        <v>44</v>
      </c>
      <c r="E575" t="s">
        <v>1313</v>
      </c>
      <c r="F575" t="s">
        <v>1314</v>
      </c>
      <c r="G575" t="s">
        <v>18</v>
      </c>
      <c r="H575" s="1">
        <v>43013</v>
      </c>
      <c r="I575" s="2">
        <v>43029.084027777775</v>
      </c>
      <c r="J575" t="s">
        <v>47</v>
      </c>
      <c r="K575" t="s">
        <v>699</v>
      </c>
      <c r="L575" t="s">
        <v>700</v>
      </c>
      <c r="M575" t="s">
        <v>73</v>
      </c>
      <c r="N575" t="s">
        <v>88</v>
      </c>
      <c r="O575" t="s">
        <v>23</v>
      </c>
      <c r="P575" t="s">
        <v>52</v>
      </c>
    </row>
    <row r="576" spans="3:16" ht="14.4" customHeight="1" x14ac:dyDescent="0.3">
      <c r="C576" t="s">
        <v>76</v>
      </c>
      <c r="D576" t="s">
        <v>44</v>
      </c>
      <c r="E576" t="s">
        <v>1315</v>
      </c>
      <c r="F576" t="s">
        <v>1316</v>
      </c>
      <c r="G576" t="s">
        <v>18</v>
      </c>
      <c r="H576" s="1">
        <v>43013</v>
      </c>
      <c r="I576" s="2">
        <v>43033.162499999999</v>
      </c>
      <c r="J576" t="s">
        <v>47</v>
      </c>
      <c r="K576" t="s">
        <v>1317</v>
      </c>
      <c r="L576" t="s">
        <v>709</v>
      </c>
      <c r="M576" t="s">
        <v>1318</v>
      </c>
      <c r="N576" t="s">
        <v>88</v>
      </c>
      <c r="O576" t="s">
        <v>23</v>
      </c>
      <c r="P576" t="s">
        <v>52</v>
      </c>
    </row>
    <row r="577" spans="3:16" ht="14.4" customHeight="1" x14ac:dyDescent="0.3">
      <c r="C577" t="s">
        <v>76</v>
      </c>
      <c r="D577" t="s">
        <v>44</v>
      </c>
      <c r="E577" t="s">
        <v>1319</v>
      </c>
      <c r="F577" t="s">
        <v>1320</v>
      </c>
      <c r="G577" t="s">
        <v>18</v>
      </c>
      <c r="H577" s="1">
        <v>43013</v>
      </c>
      <c r="I577" s="2">
        <v>43018.697916666664</v>
      </c>
      <c r="J577" t="s">
        <v>28</v>
      </c>
      <c r="K577" t="s">
        <v>669</v>
      </c>
      <c r="L577" t="s">
        <v>670</v>
      </c>
      <c r="N577" t="s">
        <v>88</v>
      </c>
      <c r="O577" t="s">
        <v>23</v>
      </c>
      <c r="P577" t="s">
        <v>52</v>
      </c>
    </row>
    <row r="578" spans="3:16" ht="14.4" customHeight="1" x14ac:dyDescent="0.3">
      <c r="C578" t="s">
        <v>76</v>
      </c>
      <c r="D578" t="s">
        <v>44</v>
      </c>
      <c r="E578" t="s">
        <v>1321</v>
      </c>
      <c r="F578" t="s">
        <v>1322</v>
      </c>
      <c r="G578" t="s">
        <v>18</v>
      </c>
      <c r="H578" s="1">
        <v>43013</v>
      </c>
      <c r="I578" s="2">
        <v>43029.083333333336</v>
      </c>
      <c r="J578" t="s">
        <v>47</v>
      </c>
      <c r="K578" t="s">
        <v>889</v>
      </c>
      <c r="L578" t="s">
        <v>890</v>
      </c>
      <c r="M578" t="s">
        <v>62</v>
      </c>
      <c r="N578" t="s">
        <v>88</v>
      </c>
      <c r="O578" t="s">
        <v>23</v>
      </c>
      <c r="P578" t="s">
        <v>52</v>
      </c>
    </row>
    <row r="579" spans="3:16" ht="14.4" hidden="1" customHeight="1" x14ac:dyDescent="0.3">
      <c r="C579" t="s">
        <v>1642</v>
      </c>
      <c r="D579" t="s">
        <v>15</v>
      </c>
      <c r="E579" t="s">
        <v>1683</v>
      </c>
      <c r="F579" t="s">
        <v>1684</v>
      </c>
      <c r="G579" t="s">
        <v>109</v>
      </c>
      <c r="H579" s="1">
        <v>43013</v>
      </c>
      <c r="I579" s="2">
        <v>43019.474999999999</v>
      </c>
      <c r="J579" t="s">
        <v>28</v>
      </c>
      <c r="K579" t="s">
        <v>1685</v>
      </c>
      <c r="L579" t="s">
        <v>1686</v>
      </c>
      <c r="M579" t="s">
        <v>111</v>
      </c>
    </row>
    <row r="580" spans="3:16" ht="14.4" hidden="1" customHeight="1" x14ac:dyDescent="0.3">
      <c r="C580" t="s">
        <v>1642</v>
      </c>
      <c r="D580" t="s">
        <v>429</v>
      </c>
      <c r="E580" t="s">
        <v>2120</v>
      </c>
      <c r="F580" t="s">
        <v>2121</v>
      </c>
      <c r="G580" t="s">
        <v>18</v>
      </c>
      <c r="H580" s="1">
        <v>43013</v>
      </c>
      <c r="I580" s="2">
        <v>43029.199305555558</v>
      </c>
      <c r="J580" t="s">
        <v>455</v>
      </c>
      <c r="K580" t="s">
        <v>166</v>
      </c>
      <c r="L580" t="s">
        <v>151</v>
      </c>
    </row>
    <row r="581" spans="3:16" ht="14.4" hidden="1" customHeight="1" x14ac:dyDescent="0.3">
      <c r="C581" t="s">
        <v>1642</v>
      </c>
      <c r="D581" t="s">
        <v>429</v>
      </c>
      <c r="E581" t="s">
        <v>2122</v>
      </c>
      <c r="F581" t="s">
        <v>2123</v>
      </c>
      <c r="G581" t="s">
        <v>18</v>
      </c>
      <c r="H581" s="1">
        <v>43013</v>
      </c>
      <c r="I581" s="2">
        <v>43029.199305555558</v>
      </c>
      <c r="J581" t="s">
        <v>455</v>
      </c>
      <c r="K581" t="s">
        <v>2046</v>
      </c>
      <c r="L581" t="s">
        <v>2047</v>
      </c>
    </row>
    <row r="582" spans="3:16" ht="14.4" hidden="1" customHeight="1" x14ac:dyDescent="0.3">
      <c r="C582" t="s">
        <v>1642</v>
      </c>
      <c r="D582" t="s">
        <v>429</v>
      </c>
      <c r="E582" t="s">
        <v>2124</v>
      </c>
      <c r="F582" t="s">
        <v>2125</v>
      </c>
      <c r="G582" t="s">
        <v>18</v>
      </c>
      <c r="H582" s="1">
        <v>43013</v>
      </c>
      <c r="I582" s="2">
        <v>43029.199305555558</v>
      </c>
      <c r="J582" t="s">
        <v>455</v>
      </c>
      <c r="K582" t="s">
        <v>487</v>
      </c>
      <c r="L582" t="s">
        <v>488</v>
      </c>
    </row>
    <row r="583" spans="3:16" ht="14.4" hidden="1" customHeight="1" x14ac:dyDescent="0.3">
      <c r="C583" t="s">
        <v>1642</v>
      </c>
      <c r="D583" t="s">
        <v>429</v>
      </c>
      <c r="E583" t="s">
        <v>2126</v>
      </c>
      <c r="F583" t="s">
        <v>2127</v>
      </c>
      <c r="G583" t="s">
        <v>18</v>
      </c>
      <c r="H583" s="1">
        <v>43013</v>
      </c>
      <c r="I583" s="2">
        <v>43029.199305555558</v>
      </c>
      <c r="J583" t="s">
        <v>455</v>
      </c>
      <c r="K583" t="s">
        <v>2040</v>
      </c>
      <c r="L583" t="s">
        <v>2041</v>
      </c>
    </row>
    <row r="584" spans="3:16" ht="14.4" hidden="1" customHeight="1" x14ac:dyDescent="0.3">
      <c r="C584" t="s">
        <v>1642</v>
      </c>
      <c r="D584" t="s">
        <v>429</v>
      </c>
      <c r="E584" t="s">
        <v>2128</v>
      </c>
      <c r="F584" t="s">
        <v>2129</v>
      </c>
      <c r="G584" t="s">
        <v>18</v>
      </c>
      <c r="H584" s="1">
        <v>43013</v>
      </c>
      <c r="I584" s="2">
        <v>43029.199305555558</v>
      </c>
      <c r="J584" t="s">
        <v>455</v>
      </c>
      <c r="K584" t="s">
        <v>1536</v>
      </c>
      <c r="L584" t="s">
        <v>1831</v>
      </c>
    </row>
    <row r="585" spans="3:16" ht="14.4" hidden="1" customHeight="1" x14ac:dyDescent="0.3">
      <c r="C585" t="s">
        <v>1642</v>
      </c>
      <c r="D585" t="s">
        <v>429</v>
      </c>
      <c r="E585" t="s">
        <v>2130</v>
      </c>
      <c r="F585" t="s">
        <v>2131</v>
      </c>
      <c r="G585" t="s">
        <v>18</v>
      </c>
      <c r="H585" s="1">
        <v>43013</v>
      </c>
      <c r="I585" s="2">
        <v>43029.199305555558</v>
      </c>
      <c r="J585" t="s">
        <v>455</v>
      </c>
      <c r="K585" t="s">
        <v>80</v>
      </c>
      <c r="L585" t="s">
        <v>444</v>
      </c>
    </row>
    <row r="586" spans="3:16" ht="14.4" hidden="1" customHeight="1" x14ac:dyDescent="0.3">
      <c r="C586" t="s">
        <v>1642</v>
      </c>
      <c r="D586" t="s">
        <v>429</v>
      </c>
      <c r="E586" t="s">
        <v>2132</v>
      </c>
      <c r="F586" t="s">
        <v>2133</v>
      </c>
      <c r="G586" t="s">
        <v>18</v>
      </c>
      <c r="H586" s="1">
        <v>43013</v>
      </c>
      <c r="I586" s="2">
        <v>43029.199305555558</v>
      </c>
      <c r="J586" t="s">
        <v>455</v>
      </c>
      <c r="K586" t="s">
        <v>1818</v>
      </c>
      <c r="L586" t="s">
        <v>1819</v>
      </c>
    </row>
    <row r="587" spans="3:16" ht="14.4" hidden="1" customHeight="1" x14ac:dyDescent="0.3">
      <c r="C587" t="s">
        <v>1642</v>
      </c>
      <c r="D587" t="s">
        <v>429</v>
      </c>
      <c r="E587" t="s">
        <v>2134</v>
      </c>
      <c r="F587" t="s">
        <v>2135</v>
      </c>
      <c r="G587" t="s">
        <v>18</v>
      </c>
      <c r="H587" s="1">
        <v>43013</v>
      </c>
      <c r="I587" s="2">
        <v>43029.199305555558</v>
      </c>
      <c r="J587" t="s">
        <v>455</v>
      </c>
      <c r="K587" t="s">
        <v>1818</v>
      </c>
      <c r="L587" t="s">
        <v>1819</v>
      </c>
    </row>
    <row r="588" spans="3:16" ht="14.4" hidden="1" customHeight="1" x14ac:dyDescent="0.3">
      <c r="C588" t="s">
        <v>1642</v>
      </c>
      <c r="D588" t="s">
        <v>429</v>
      </c>
      <c r="E588" t="s">
        <v>2136</v>
      </c>
      <c r="F588" t="s">
        <v>2137</v>
      </c>
      <c r="G588" t="s">
        <v>18</v>
      </c>
      <c r="H588" s="1">
        <v>43013</v>
      </c>
      <c r="I588" s="2">
        <v>43118.289583333331</v>
      </c>
      <c r="J588" t="s">
        <v>509</v>
      </c>
      <c r="K588" t="s">
        <v>48</v>
      </c>
      <c r="L588" t="s">
        <v>49</v>
      </c>
      <c r="N588" t="s">
        <v>95</v>
      </c>
      <c r="O588" t="s">
        <v>23</v>
      </c>
      <c r="P588" t="s">
        <v>96</v>
      </c>
    </row>
    <row r="589" spans="3:16" ht="14.4" hidden="1" customHeight="1" x14ac:dyDescent="0.3">
      <c r="C589" t="s">
        <v>1642</v>
      </c>
      <c r="D589" t="s">
        <v>429</v>
      </c>
      <c r="E589" t="s">
        <v>2138</v>
      </c>
      <c r="F589" t="s">
        <v>2139</v>
      </c>
      <c r="G589" t="s">
        <v>18</v>
      </c>
      <c r="H589" s="1">
        <v>43013</v>
      </c>
      <c r="I589" s="2">
        <v>43029.199305555558</v>
      </c>
      <c r="J589" t="s">
        <v>455</v>
      </c>
      <c r="K589" t="s">
        <v>80</v>
      </c>
      <c r="L589" t="s">
        <v>444</v>
      </c>
    </row>
    <row r="590" spans="3:16" ht="14.4" hidden="1" customHeight="1" x14ac:dyDescent="0.3">
      <c r="C590" t="s">
        <v>1642</v>
      </c>
      <c r="D590" t="s">
        <v>429</v>
      </c>
      <c r="E590" t="s">
        <v>2140</v>
      </c>
      <c r="F590" t="s">
        <v>2141</v>
      </c>
      <c r="G590" t="s">
        <v>41</v>
      </c>
      <c r="H590" s="1">
        <v>43013</v>
      </c>
      <c r="I590" s="2">
        <v>43013.789583333331</v>
      </c>
      <c r="J590" t="s">
        <v>1770</v>
      </c>
      <c r="K590" t="s">
        <v>80</v>
      </c>
      <c r="L590" t="s">
        <v>444</v>
      </c>
    </row>
    <row r="591" spans="3:16" ht="14.4" customHeight="1" x14ac:dyDescent="0.3">
      <c r="C591" t="s">
        <v>1642</v>
      </c>
      <c r="D591" t="s">
        <v>44</v>
      </c>
      <c r="E591" t="s">
        <v>2821</v>
      </c>
      <c r="F591" t="s">
        <v>2822</v>
      </c>
      <c r="G591" t="s">
        <v>18</v>
      </c>
      <c r="H591" s="1">
        <v>43013</v>
      </c>
      <c r="I591" s="2">
        <v>43033.164583333331</v>
      </c>
      <c r="J591" t="s">
        <v>47</v>
      </c>
      <c r="K591" t="s">
        <v>48</v>
      </c>
      <c r="L591" t="s">
        <v>49</v>
      </c>
      <c r="M591" t="s">
        <v>82</v>
      </c>
      <c r="N591" t="s">
        <v>88</v>
      </c>
      <c r="O591" t="s">
        <v>23</v>
      </c>
      <c r="P591" t="s">
        <v>2823</v>
      </c>
    </row>
    <row r="592" spans="3:16" ht="14.4" customHeight="1" x14ac:dyDescent="0.3">
      <c r="C592" t="s">
        <v>1642</v>
      </c>
      <c r="D592" t="s">
        <v>44</v>
      </c>
      <c r="E592" t="s">
        <v>2824</v>
      </c>
      <c r="F592" t="s">
        <v>2825</v>
      </c>
      <c r="G592" t="s">
        <v>18</v>
      </c>
      <c r="H592" s="1">
        <v>43013</v>
      </c>
      <c r="I592" s="2">
        <v>43033.164583333331</v>
      </c>
      <c r="J592" t="s">
        <v>47</v>
      </c>
      <c r="K592" t="s">
        <v>1317</v>
      </c>
      <c r="L592" t="s">
        <v>709</v>
      </c>
    </row>
    <row r="593" spans="1:16" ht="14.4" hidden="1" customHeight="1" x14ac:dyDescent="0.3">
      <c r="C593" t="s">
        <v>76</v>
      </c>
      <c r="D593" t="s">
        <v>15</v>
      </c>
      <c r="E593" t="s">
        <v>279</v>
      </c>
      <c r="F593" t="s">
        <v>280</v>
      </c>
      <c r="G593" t="s">
        <v>109</v>
      </c>
      <c r="H593" s="1">
        <v>43014</v>
      </c>
      <c r="I593" s="2">
        <v>43132.447916666664</v>
      </c>
      <c r="J593" t="s">
        <v>19</v>
      </c>
      <c r="K593" t="s">
        <v>281</v>
      </c>
      <c r="L593" t="s">
        <v>282</v>
      </c>
      <c r="M593" t="s">
        <v>283</v>
      </c>
      <c r="N593" t="s">
        <v>88</v>
      </c>
      <c r="O593" t="s">
        <v>23</v>
      </c>
      <c r="P593" t="s">
        <v>52</v>
      </c>
    </row>
    <row r="594" spans="1:16" ht="14.4" customHeight="1" x14ac:dyDescent="0.3">
      <c r="C594" t="s">
        <v>76</v>
      </c>
      <c r="D594" t="s">
        <v>44</v>
      </c>
      <c r="E594" t="s">
        <v>1323</v>
      </c>
      <c r="F594" t="s">
        <v>1324</v>
      </c>
      <c r="G594" t="s">
        <v>18</v>
      </c>
      <c r="H594" s="1">
        <v>43014</v>
      </c>
      <c r="I594" s="2">
        <v>43033.163194444445</v>
      </c>
      <c r="J594" t="s">
        <v>47</v>
      </c>
      <c r="K594" t="s">
        <v>1325</v>
      </c>
      <c r="L594" t="s">
        <v>1326</v>
      </c>
      <c r="N594" t="s">
        <v>31</v>
      </c>
      <c r="O594" t="s">
        <v>23</v>
      </c>
      <c r="P594" t="s">
        <v>32</v>
      </c>
    </row>
    <row r="595" spans="1:16" ht="14.4" customHeight="1" x14ac:dyDescent="0.3">
      <c r="A595">
        <v>8</v>
      </c>
      <c r="B595">
        <v>3</v>
      </c>
      <c r="C595" t="s">
        <v>1642</v>
      </c>
      <c r="D595" t="s">
        <v>44</v>
      </c>
      <c r="E595" t="s">
        <v>2826</v>
      </c>
      <c r="F595" t="s">
        <v>2827</v>
      </c>
      <c r="G595" t="s">
        <v>179</v>
      </c>
      <c r="H595" s="1">
        <v>43014</v>
      </c>
      <c r="I595" s="2">
        <v>43138.476388888892</v>
      </c>
      <c r="J595" t="s">
        <v>140</v>
      </c>
      <c r="K595" t="s">
        <v>264</v>
      </c>
      <c r="L595" t="s">
        <v>2828</v>
      </c>
      <c r="M595" t="s">
        <v>57</v>
      </c>
    </row>
    <row r="596" spans="1:16" ht="14.4" hidden="1" customHeight="1" x14ac:dyDescent="0.3">
      <c r="C596" t="s">
        <v>1642</v>
      </c>
      <c r="D596" t="s">
        <v>429</v>
      </c>
      <c r="E596" t="s">
        <v>2142</v>
      </c>
      <c r="F596" t="s">
        <v>2143</v>
      </c>
      <c r="G596" t="s">
        <v>18</v>
      </c>
      <c r="H596" s="1">
        <v>43014</v>
      </c>
      <c r="I596" s="2">
        <v>43030.179166666669</v>
      </c>
      <c r="J596" t="s">
        <v>455</v>
      </c>
      <c r="K596" t="s">
        <v>1818</v>
      </c>
      <c r="L596" t="s">
        <v>1819</v>
      </c>
    </row>
    <row r="597" spans="1:16" ht="14.4" customHeight="1" x14ac:dyDescent="0.3">
      <c r="C597" t="s">
        <v>1642</v>
      </c>
      <c r="D597" t="s">
        <v>44</v>
      </c>
      <c r="E597" t="s">
        <v>2829</v>
      </c>
      <c r="F597" t="s">
        <v>2830</v>
      </c>
      <c r="G597" t="s">
        <v>18</v>
      </c>
      <c r="H597" s="1">
        <v>43014</v>
      </c>
      <c r="I597" s="2">
        <v>43045.114583333336</v>
      </c>
      <c r="J597" t="s">
        <v>47</v>
      </c>
      <c r="K597" t="s">
        <v>376</v>
      </c>
      <c r="L597" t="s">
        <v>2831</v>
      </c>
      <c r="M597" t="s">
        <v>57</v>
      </c>
      <c r="N597" t="s">
        <v>95</v>
      </c>
      <c r="O597" t="s">
        <v>23</v>
      </c>
      <c r="P597" t="s">
        <v>96</v>
      </c>
    </row>
    <row r="598" spans="1:16" ht="14.4" hidden="1" customHeight="1" x14ac:dyDescent="0.3">
      <c r="C598" t="s">
        <v>76</v>
      </c>
      <c r="D598" t="s">
        <v>15</v>
      </c>
      <c r="E598" t="s">
        <v>284</v>
      </c>
      <c r="F598" t="s">
        <v>285</v>
      </c>
      <c r="G598" t="s">
        <v>18</v>
      </c>
      <c r="H598" s="1">
        <v>43017</v>
      </c>
      <c r="I598" s="2">
        <v>43047.63958333333</v>
      </c>
      <c r="J598" t="s">
        <v>28</v>
      </c>
      <c r="K598" t="s">
        <v>286</v>
      </c>
      <c r="L598" t="s">
        <v>287</v>
      </c>
      <c r="N598" t="s">
        <v>288</v>
      </c>
      <c r="O598" t="s">
        <v>289</v>
      </c>
      <c r="P598" t="s">
        <v>290</v>
      </c>
    </row>
    <row r="599" spans="1:16" ht="14.4" hidden="1" customHeight="1" x14ac:dyDescent="0.3">
      <c r="C599" t="s">
        <v>1642</v>
      </c>
      <c r="D599" t="s">
        <v>429</v>
      </c>
      <c r="E599" t="s">
        <v>2144</v>
      </c>
      <c r="F599" t="s">
        <v>2145</v>
      </c>
      <c r="G599" t="s">
        <v>18</v>
      </c>
      <c r="H599" s="1">
        <v>43017</v>
      </c>
      <c r="I599" s="2">
        <v>43033.164583333331</v>
      </c>
      <c r="J599" t="s">
        <v>455</v>
      </c>
      <c r="K599" t="s">
        <v>487</v>
      </c>
      <c r="L599" t="s">
        <v>488</v>
      </c>
    </row>
    <row r="600" spans="1:16" ht="14.4" hidden="1" customHeight="1" x14ac:dyDescent="0.3">
      <c r="C600" t="s">
        <v>1642</v>
      </c>
      <c r="D600" t="s">
        <v>429</v>
      </c>
      <c r="E600" t="s">
        <v>2146</v>
      </c>
      <c r="F600" t="s">
        <v>2147</v>
      </c>
      <c r="G600" t="s">
        <v>18</v>
      </c>
      <c r="H600" s="1">
        <v>43017</v>
      </c>
      <c r="I600" s="2">
        <v>43033.164583333331</v>
      </c>
      <c r="J600" t="s">
        <v>455</v>
      </c>
      <c r="K600" t="s">
        <v>541</v>
      </c>
      <c r="L600" t="s">
        <v>542</v>
      </c>
    </row>
    <row r="601" spans="1:16" ht="14.4" hidden="1" customHeight="1" x14ac:dyDescent="0.3">
      <c r="C601" t="s">
        <v>1642</v>
      </c>
      <c r="D601" t="s">
        <v>429</v>
      </c>
      <c r="E601" t="s">
        <v>2148</v>
      </c>
      <c r="F601" t="s">
        <v>2149</v>
      </c>
      <c r="G601" t="s">
        <v>18</v>
      </c>
      <c r="H601" s="1">
        <v>43017</v>
      </c>
      <c r="I601" s="2">
        <v>43033.164583333331</v>
      </c>
      <c r="J601" t="s">
        <v>455</v>
      </c>
      <c r="K601" t="s">
        <v>1818</v>
      </c>
      <c r="L601" t="s">
        <v>1819</v>
      </c>
    </row>
    <row r="602" spans="1:16" ht="14.4" hidden="1" customHeight="1" x14ac:dyDescent="0.3">
      <c r="C602" t="s">
        <v>1642</v>
      </c>
      <c r="D602" t="s">
        <v>429</v>
      </c>
      <c r="E602" t="s">
        <v>2150</v>
      </c>
      <c r="F602" t="s">
        <v>2151</v>
      </c>
      <c r="G602" t="s">
        <v>18</v>
      </c>
      <c r="H602" s="1">
        <v>43017</v>
      </c>
      <c r="I602" s="2">
        <v>43033.164583333331</v>
      </c>
      <c r="J602" t="s">
        <v>455</v>
      </c>
      <c r="K602" t="s">
        <v>342</v>
      </c>
      <c r="L602" t="s">
        <v>610</v>
      </c>
    </row>
    <row r="603" spans="1:16" ht="14.4" hidden="1" customHeight="1" x14ac:dyDescent="0.3">
      <c r="C603" t="s">
        <v>1642</v>
      </c>
      <c r="D603" t="s">
        <v>429</v>
      </c>
      <c r="E603" t="s">
        <v>2152</v>
      </c>
      <c r="F603" t="s">
        <v>2153</v>
      </c>
      <c r="G603" t="s">
        <v>18</v>
      </c>
      <c r="H603" s="1">
        <v>43017</v>
      </c>
      <c r="I603" s="2">
        <v>43033.164583333331</v>
      </c>
      <c r="J603" t="s">
        <v>455</v>
      </c>
      <c r="K603" t="s">
        <v>322</v>
      </c>
      <c r="L603" t="s">
        <v>323</v>
      </c>
    </row>
    <row r="604" spans="1:16" ht="14.4" hidden="1" customHeight="1" x14ac:dyDescent="0.3">
      <c r="C604" t="s">
        <v>1642</v>
      </c>
      <c r="D604" t="s">
        <v>429</v>
      </c>
      <c r="E604" t="s">
        <v>2154</v>
      </c>
      <c r="F604" t="s">
        <v>2155</v>
      </c>
      <c r="G604" t="s">
        <v>18</v>
      </c>
      <c r="H604" s="1">
        <v>43017</v>
      </c>
      <c r="I604" s="2">
        <v>43033.164583333331</v>
      </c>
      <c r="J604" t="s">
        <v>455</v>
      </c>
      <c r="K604" t="s">
        <v>1707</v>
      </c>
      <c r="L604" t="s">
        <v>1708</v>
      </c>
    </row>
    <row r="605" spans="1:16" ht="14.4" hidden="1" customHeight="1" x14ac:dyDescent="0.3">
      <c r="C605" t="s">
        <v>1642</v>
      </c>
      <c r="D605" t="s">
        <v>429</v>
      </c>
      <c r="E605" t="s">
        <v>2156</v>
      </c>
      <c r="F605" t="s">
        <v>2157</v>
      </c>
      <c r="G605" t="s">
        <v>18</v>
      </c>
      <c r="H605" s="1">
        <v>43017</v>
      </c>
      <c r="I605" s="2">
        <v>43033.164583333331</v>
      </c>
      <c r="J605" t="s">
        <v>455</v>
      </c>
      <c r="K605" t="s">
        <v>268</v>
      </c>
      <c r="L605" t="s">
        <v>269</v>
      </c>
    </row>
    <row r="606" spans="1:16" ht="14.4" customHeight="1" x14ac:dyDescent="0.3">
      <c r="C606" t="s">
        <v>1642</v>
      </c>
      <c r="D606" t="s">
        <v>44</v>
      </c>
      <c r="E606" t="s">
        <v>2832</v>
      </c>
      <c r="F606" t="s">
        <v>2833</v>
      </c>
      <c r="G606" t="s">
        <v>41</v>
      </c>
      <c r="H606" s="1">
        <v>43017</v>
      </c>
      <c r="I606" s="2">
        <v>43019.624305555553</v>
      </c>
      <c r="J606" t="s">
        <v>725</v>
      </c>
      <c r="K606" t="s">
        <v>80</v>
      </c>
      <c r="L606" t="s">
        <v>444</v>
      </c>
      <c r="M606" t="s">
        <v>137</v>
      </c>
    </row>
    <row r="607" spans="1:16" ht="14.4" hidden="1" customHeight="1" x14ac:dyDescent="0.3">
      <c r="C607" t="s">
        <v>76</v>
      </c>
      <c r="D607" t="s">
        <v>15</v>
      </c>
      <c r="E607" t="s">
        <v>291</v>
      </c>
      <c r="F607" t="s">
        <v>292</v>
      </c>
      <c r="G607" t="s">
        <v>18</v>
      </c>
      <c r="H607" s="1">
        <v>43018</v>
      </c>
      <c r="I607" s="2">
        <v>43020.339583333334</v>
      </c>
      <c r="J607" t="s">
        <v>293</v>
      </c>
      <c r="K607" t="s">
        <v>86</v>
      </c>
      <c r="L607" t="s">
        <v>294</v>
      </c>
      <c r="M607" t="s">
        <v>73</v>
      </c>
      <c r="N607" t="s">
        <v>88</v>
      </c>
      <c r="O607" t="s">
        <v>23</v>
      </c>
      <c r="P607" t="s">
        <v>52</v>
      </c>
    </row>
    <row r="608" spans="1:16" ht="14.4" customHeight="1" x14ac:dyDescent="0.3">
      <c r="C608" t="s">
        <v>76</v>
      </c>
      <c r="D608" t="s">
        <v>44</v>
      </c>
      <c r="E608" t="s">
        <v>1327</v>
      </c>
      <c r="F608" t="s">
        <v>1328</v>
      </c>
      <c r="G608" t="s">
        <v>18</v>
      </c>
      <c r="H608" s="1">
        <v>43018</v>
      </c>
      <c r="I608" s="2">
        <v>43036.083333333336</v>
      </c>
      <c r="J608" t="s">
        <v>802</v>
      </c>
      <c r="K608" t="s">
        <v>1174</v>
      </c>
      <c r="L608" t="s">
        <v>1175</v>
      </c>
      <c r="M608" t="s">
        <v>73</v>
      </c>
      <c r="N608" t="s">
        <v>31</v>
      </c>
      <c r="O608" t="s">
        <v>23</v>
      </c>
      <c r="P608" t="s">
        <v>32</v>
      </c>
    </row>
    <row r="609" spans="3:16" ht="14.4" hidden="1" customHeight="1" x14ac:dyDescent="0.3">
      <c r="C609" t="s">
        <v>1642</v>
      </c>
      <c r="D609" t="s">
        <v>15</v>
      </c>
      <c r="E609" t="s">
        <v>1687</v>
      </c>
      <c r="F609" t="s">
        <v>1688</v>
      </c>
      <c r="G609" t="s">
        <v>18</v>
      </c>
      <c r="H609" s="1">
        <v>43018</v>
      </c>
      <c r="I609" s="2">
        <v>43074.645138888889</v>
      </c>
      <c r="J609" t="s">
        <v>28</v>
      </c>
      <c r="K609" t="s">
        <v>286</v>
      </c>
      <c r="L609" t="s">
        <v>287</v>
      </c>
    </row>
    <row r="610" spans="3:16" ht="14.4" hidden="1" customHeight="1" x14ac:dyDescent="0.3">
      <c r="C610" t="s">
        <v>1642</v>
      </c>
      <c r="D610" t="s">
        <v>429</v>
      </c>
      <c r="E610" t="s">
        <v>2158</v>
      </c>
      <c r="F610" t="s">
        <v>2159</v>
      </c>
      <c r="G610" t="s">
        <v>18</v>
      </c>
      <c r="H610" s="1">
        <v>43018</v>
      </c>
      <c r="I610" s="2">
        <v>43034.146527777775</v>
      </c>
      <c r="J610" t="s">
        <v>1770</v>
      </c>
      <c r="K610" t="s">
        <v>487</v>
      </c>
      <c r="L610" t="s">
        <v>488</v>
      </c>
    </row>
    <row r="611" spans="3:16" ht="14.4" hidden="1" customHeight="1" x14ac:dyDescent="0.3">
      <c r="C611" t="s">
        <v>1642</v>
      </c>
      <c r="D611" t="s">
        <v>429</v>
      </c>
      <c r="E611" t="s">
        <v>2160</v>
      </c>
      <c r="F611" t="s">
        <v>2161</v>
      </c>
      <c r="G611" t="s">
        <v>18</v>
      </c>
      <c r="H611" s="1">
        <v>43018</v>
      </c>
      <c r="I611" s="2">
        <v>43034.146527777775</v>
      </c>
      <c r="J611" t="s">
        <v>455</v>
      </c>
      <c r="K611" t="s">
        <v>166</v>
      </c>
      <c r="L611" t="s">
        <v>151</v>
      </c>
    </row>
    <row r="612" spans="3:16" ht="14.4" hidden="1" customHeight="1" x14ac:dyDescent="0.3">
      <c r="C612" t="s">
        <v>1642</v>
      </c>
      <c r="D612" t="s">
        <v>429</v>
      </c>
      <c r="E612" t="s">
        <v>2162</v>
      </c>
      <c r="F612" t="s">
        <v>2163</v>
      </c>
      <c r="G612" t="s">
        <v>18</v>
      </c>
      <c r="H612" s="1">
        <v>43018</v>
      </c>
      <c r="I612" s="2">
        <v>43035.114583333336</v>
      </c>
      <c r="J612" t="s">
        <v>1770</v>
      </c>
      <c r="K612" t="s">
        <v>458</v>
      </c>
      <c r="L612" t="s">
        <v>459</v>
      </c>
    </row>
    <row r="613" spans="3:16" ht="14.4" customHeight="1" x14ac:dyDescent="0.3">
      <c r="C613" t="s">
        <v>1642</v>
      </c>
      <c r="D613" t="s">
        <v>44</v>
      </c>
      <c r="E613" t="s">
        <v>2834</v>
      </c>
      <c r="F613" t="s">
        <v>2835</v>
      </c>
      <c r="G613" t="s">
        <v>18</v>
      </c>
      <c r="H613" s="1">
        <v>43018</v>
      </c>
      <c r="I613" s="2">
        <v>43068.185416666667</v>
      </c>
      <c r="J613" t="s">
        <v>678</v>
      </c>
      <c r="K613" t="s">
        <v>166</v>
      </c>
      <c r="L613" t="s">
        <v>1053</v>
      </c>
      <c r="M613" t="s">
        <v>73</v>
      </c>
    </row>
    <row r="614" spans="3:16" ht="14.4" customHeight="1" x14ac:dyDescent="0.3">
      <c r="C614" t="s">
        <v>1642</v>
      </c>
      <c r="D614" t="s">
        <v>44</v>
      </c>
      <c r="E614" t="s">
        <v>2836</v>
      </c>
      <c r="F614" t="s">
        <v>2837</v>
      </c>
      <c r="G614" t="s">
        <v>18</v>
      </c>
      <c r="H614" s="1">
        <v>43018</v>
      </c>
      <c r="I614" s="2">
        <v>43068.185416666667</v>
      </c>
      <c r="J614" t="s">
        <v>678</v>
      </c>
      <c r="K614" t="s">
        <v>166</v>
      </c>
      <c r="L614" t="s">
        <v>1053</v>
      </c>
      <c r="M614" t="s">
        <v>73</v>
      </c>
    </row>
    <row r="615" spans="3:16" ht="14.4" customHeight="1" x14ac:dyDescent="0.3">
      <c r="C615" t="s">
        <v>1642</v>
      </c>
      <c r="D615" t="s">
        <v>44</v>
      </c>
      <c r="E615" t="s">
        <v>2838</v>
      </c>
      <c r="F615" t="s">
        <v>2839</v>
      </c>
      <c r="G615" t="s">
        <v>18</v>
      </c>
      <c r="H615" s="1">
        <v>43018</v>
      </c>
      <c r="I615" s="2">
        <v>43042.114583333336</v>
      </c>
      <c r="J615" t="s">
        <v>725</v>
      </c>
      <c r="K615" t="s">
        <v>166</v>
      </c>
      <c r="L615" t="s">
        <v>1053</v>
      </c>
      <c r="M615" t="s">
        <v>73</v>
      </c>
    </row>
    <row r="616" spans="3:16" ht="14.4" hidden="1" customHeight="1" x14ac:dyDescent="0.3">
      <c r="C616" t="s">
        <v>14</v>
      </c>
      <c r="D616" t="s">
        <v>15</v>
      </c>
      <c r="E616" t="s">
        <v>25</v>
      </c>
      <c r="F616" t="s">
        <v>26</v>
      </c>
      <c r="G616" t="s">
        <v>27</v>
      </c>
      <c r="H616" s="1">
        <v>43019</v>
      </c>
      <c r="I616" s="2">
        <v>43088.51666666667</v>
      </c>
      <c r="J616" t="s">
        <v>28</v>
      </c>
      <c r="K616" t="s">
        <v>29</v>
      </c>
      <c r="L616" t="s">
        <v>30</v>
      </c>
      <c r="N616" t="s">
        <v>31</v>
      </c>
      <c r="O616" t="s">
        <v>23</v>
      </c>
      <c r="P616" t="s">
        <v>32</v>
      </c>
    </row>
    <row r="617" spans="3:16" ht="14.4" hidden="1" customHeight="1" x14ac:dyDescent="0.3">
      <c r="C617" t="s">
        <v>14</v>
      </c>
      <c r="D617" t="s">
        <v>15</v>
      </c>
      <c r="E617" t="s">
        <v>33</v>
      </c>
      <c r="F617" t="s">
        <v>34</v>
      </c>
      <c r="G617" t="s">
        <v>27</v>
      </c>
      <c r="H617" s="1">
        <v>43019</v>
      </c>
      <c r="I617" s="2">
        <v>43088.515972222223</v>
      </c>
      <c r="J617" t="s">
        <v>28</v>
      </c>
      <c r="K617" t="s">
        <v>29</v>
      </c>
      <c r="L617" t="s">
        <v>30</v>
      </c>
      <c r="N617" t="s">
        <v>31</v>
      </c>
      <c r="O617" t="s">
        <v>23</v>
      </c>
      <c r="P617" t="s">
        <v>32</v>
      </c>
    </row>
    <row r="618" spans="3:16" ht="14.4" hidden="1" customHeight="1" x14ac:dyDescent="0.3">
      <c r="C618" t="s">
        <v>14</v>
      </c>
      <c r="D618" t="s">
        <v>15</v>
      </c>
      <c r="E618" t="s">
        <v>35</v>
      </c>
      <c r="F618" t="s">
        <v>36</v>
      </c>
      <c r="G618" t="s">
        <v>27</v>
      </c>
      <c r="H618" s="1">
        <v>43019</v>
      </c>
      <c r="I618" s="2">
        <v>43088.515972222223</v>
      </c>
      <c r="J618" t="s">
        <v>28</v>
      </c>
      <c r="K618" t="s">
        <v>29</v>
      </c>
      <c r="L618" t="s">
        <v>30</v>
      </c>
      <c r="N618" t="s">
        <v>31</v>
      </c>
      <c r="O618" t="s">
        <v>23</v>
      </c>
      <c r="P618" t="s">
        <v>32</v>
      </c>
    </row>
    <row r="619" spans="3:16" ht="14.4" hidden="1" customHeight="1" x14ac:dyDescent="0.3">
      <c r="C619" t="s">
        <v>14</v>
      </c>
      <c r="D619" t="s">
        <v>15</v>
      </c>
      <c r="E619" t="s">
        <v>37</v>
      </c>
      <c r="F619" t="s">
        <v>38</v>
      </c>
      <c r="G619" t="s">
        <v>27</v>
      </c>
      <c r="H619" s="1">
        <v>43019</v>
      </c>
      <c r="I619" s="2">
        <v>43088.515277777777</v>
      </c>
      <c r="J619" t="s">
        <v>28</v>
      </c>
      <c r="K619" t="s">
        <v>29</v>
      </c>
      <c r="L619" t="s">
        <v>30</v>
      </c>
      <c r="N619" t="s">
        <v>31</v>
      </c>
      <c r="O619" t="s">
        <v>23</v>
      </c>
      <c r="P619" t="s">
        <v>32</v>
      </c>
    </row>
    <row r="620" spans="3:16" ht="14.4" hidden="1" customHeight="1" x14ac:dyDescent="0.3">
      <c r="C620" t="s">
        <v>14</v>
      </c>
      <c r="D620" t="s">
        <v>15</v>
      </c>
      <c r="E620" t="s">
        <v>39</v>
      </c>
      <c r="F620" t="s">
        <v>40</v>
      </c>
      <c r="G620" t="s">
        <v>41</v>
      </c>
      <c r="H620" s="1">
        <v>43019</v>
      </c>
      <c r="I620" s="2">
        <v>43124.672222222223</v>
      </c>
      <c r="J620" t="s">
        <v>28</v>
      </c>
      <c r="K620" t="s">
        <v>29</v>
      </c>
      <c r="L620" t="s">
        <v>30</v>
      </c>
      <c r="N620" t="s">
        <v>31</v>
      </c>
      <c r="O620" t="s">
        <v>23</v>
      </c>
      <c r="P620" t="s">
        <v>32</v>
      </c>
    </row>
    <row r="621" spans="3:16" ht="14.4" hidden="1" customHeight="1" x14ac:dyDescent="0.3">
      <c r="C621" t="s">
        <v>76</v>
      </c>
      <c r="D621" t="s">
        <v>429</v>
      </c>
      <c r="E621" t="s">
        <v>539</v>
      </c>
      <c r="F621" t="s">
        <v>540</v>
      </c>
      <c r="G621" t="s">
        <v>18</v>
      </c>
      <c r="H621" s="1">
        <v>43019</v>
      </c>
      <c r="I621" s="2">
        <v>43035.083333333336</v>
      </c>
      <c r="J621" t="s">
        <v>455</v>
      </c>
      <c r="K621" t="s">
        <v>541</v>
      </c>
      <c r="L621" t="s">
        <v>542</v>
      </c>
      <c r="N621" t="s">
        <v>88</v>
      </c>
      <c r="O621" t="s">
        <v>324</v>
      </c>
      <c r="P621" t="s">
        <v>543</v>
      </c>
    </row>
    <row r="622" spans="3:16" ht="14.4" customHeight="1" x14ac:dyDescent="0.3">
      <c r="C622" t="s">
        <v>76</v>
      </c>
      <c r="D622" t="s">
        <v>44</v>
      </c>
      <c r="E622" t="s">
        <v>1329</v>
      </c>
      <c r="F622" t="s">
        <v>1330</v>
      </c>
      <c r="G622" t="s">
        <v>18</v>
      </c>
      <c r="H622" s="1">
        <v>43019</v>
      </c>
      <c r="I622" s="2">
        <v>43054.083333333336</v>
      </c>
      <c r="J622" t="s">
        <v>802</v>
      </c>
      <c r="K622" t="s">
        <v>949</v>
      </c>
      <c r="L622" t="s">
        <v>950</v>
      </c>
      <c r="M622" t="s">
        <v>50</v>
      </c>
      <c r="N622" t="s">
        <v>22</v>
      </c>
      <c r="O622" t="s">
        <v>23</v>
      </c>
      <c r="P622" t="s">
        <v>1267</v>
      </c>
    </row>
    <row r="623" spans="3:16" ht="14.4" customHeight="1" x14ac:dyDescent="0.3">
      <c r="C623" t="s">
        <v>1642</v>
      </c>
      <c r="D623" t="s">
        <v>44</v>
      </c>
      <c r="E623" t="s">
        <v>2840</v>
      </c>
      <c r="F623" t="s">
        <v>2841</v>
      </c>
      <c r="G623" t="s">
        <v>18</v>
      </c>
      <c r="H623" s="1">
        <v>43019</v>
      </c>
      <c r="I623" s="2">
        <v>43037.114583333336</v>
      </c>
      <c r="J623" t="s">
        <v>802</v>
      </c>
      <c r="K623" t="s">
        <v>225</v>
      </c>
      <c r="L623" t="s">
        <v>226</v>
      </c>
      <c r="M623" t="s">
        <v>50</v>
      </c>
    </row>
    <row r="624" spans="3:16" ht="14.4" customHeight="1" x14ac:dyDescent="0.3">
      <c r="C624" t="s">
        <v>1642</v>
      </c>
      <c r="D624" t="s">
        <v>44</v>
      </c>
      <c r="E624" t="s">
        <v>2842</v>
      </c>
      <c r="F624" t="s">
        <v>2843</v>
      </c>
      <c r="G624" t="s">
        <v>18</v>
      </c>
      <c r="H624" s="1">
        <v>43019</v>
      </c>
      <c r="I624" s="2">
        <v>43071.154166666667</v>
      </c>
      <c r="J624" t="s">
        <v>725</v>
      </c>
      <c r="K624" t="s">
        <v>1134</v>
      </c>
      <c r="L624" t="s">
        <v>1135</v>
      </c>
      <c r="M624" t="s">
        <v>137</v>
      </c>
    </row>
    <row r="625" spans="1:16" ht="14.4" customHeight="1" x14ac:dyDescent="0.3">
      <c r="C625" t="s">
        <v>1642</v>
      </c>
      <c r="D625" t="s">
        <v>44</v>
      </c>
      <c r="E625" t="s">
        <v>2844</v>
      </c>
      <c r="F625" t="s">
        <v>2845</v>
      </c>
      <c r="G625" t="s">
        <v>18</v>
      </c>
      <c r="H625" s="1">
        <v>43019</v>
      </c>
      <c r="I625" s="2">
        <v>43083.163194444445</v>
      </c>
      <c r="J625" t="s">
        <v>725</v>
      </c>
      <c r="K625" t="s">
        <v>80</v>
      </c>
      <c r="L625" t="s">
        <v>444</v>
      </c>
      <c r="M625" t="s">
        <v>137</v>
      </c>
    </row>
    <row r="626" spans="1:16" ht="14.4" customHeight="1" x14ac:dyDescent="0.3">
      <c r="C626" t="s">
        <v>76</v>
      </c>
      <c r="D626" t="s">
        <v>44</v>
      </c>
      <c r="E626" t="s">
        <v>1331</v>
      </c>
      <c r="F626" t="s">
        <v>1332</v>
      </c>
      <c r="G626" t="s">
        <v>18</v>
      </c>
      <c r="H626" s="1">
        <v>43020</v>
      </c>
      <c r="I626" s="2">
        <v>43070.083333333336</v>
      </c>
      <c r="J626" t="s">
        <v>802</v>
      </c>
      <c r="K626" t="s">
        <v>1174</v>
      </c>
      <c r="L626" t="s">
        <v>1175</v>
      </c>
      <c r="M626" t="s">
        <v>82</v>
      </c>
      <c r="N626" t="s">
        <v>22</v>
      </c>
      <c r="O626" t="s">
        <v>23</v>
      </c>
      <c r="P626" t="s">
        <v>1267</v>
      </c>
    </row>
    <row r="627" spans="1:16" ht="14.4" hidden="1" customHeight="1" x14ac:dyDescent="0.3">
      <c r="C627" t="s">
        <v>1642</v>
      </c>
      <c r="D627" t="s">
        <v>429</v>
      </c>
      <c r="E627" t="s">
        <v>2164</v>
      </c>
      <c r="F627" t="s">
        <v>2165</v>
      </c>
      <c r="G627" t="s">
        <v>18</v>
      </c>
      <c r="H627" s="1">
        <v>43020</v>
      </c>
      <c r="I627" s="2">
        <v>43036.114583333336</v>
      </c>
      <c r="J627" t="s">
        <v>455</v>
      </c>
      <c r="K627" t="s">
        <v>268</v>
      </c>
      <c r="L627" t="s">
        <v>269</v>
      </c>
    </row>
    <row r="628" spans="1:16" ht="14.4" hidden="1" customHeight="1" x14ac:dyDescent="0.3">
      <c r="C628" t="s">
        <v>1642</v>
      </c>
      <c r="D628" t="s">
        <v>429</v>
      </c>
      <c r="E628" t="s">
        <v>2166</v>
      </c>
      <c r="F628" t="s">
        <v>2167</v>
      </c>
      <c r="G628" t="s">
        <v>18</v>
      </c>
      <c r="H628" s="1">
        <v>43020</v>
      </c>
      <c r="I628" s="2">
        <v>43036.114583333336</v>
      </c>
      <c r="J628" t="s">
        <v>455</v>
      </c>
      <c r="K628" t="s">
        <v>497</v>
      </c>
      <c r="L628" t="s">
        <v>498</v>
      </c>
    </row>
    <row r="629" spans="1:16" ht="14.4" hidden="1" customHeight="1" x14ac:dyDescent="0.3">
      <c r="C629" t="s">
        <v>1642</v>
      </c>
      <c r="D629" t="s">
        <v>429</v>
      </c>
      <c r="E629" t="s">
        <v>2168</v>
      </c>
      <c r="F629" t="s">
        <v>2169</v>
      </c>
      <c r="G629" t="s">
        <v>18</v>
      </c>
      <c r="H629" s="1">
        <v>43020</v>
      </c>
      <c r="I629" s="2">
        <v>43036.114583333336</v>
      </c>
      <c r="J629" t="s">
        <v>455</v>
      </c>
      <c r="K629" t="s">
        <v>1536</v>
      </c>
      <c r="L629" t="s">
        <v>1831</v>
      </c>
    </row>
    <row r="630" spans="1:16" ht="14.4" hidden="1" customHeight="1" x14ac:dyDescent="0.3">
      <c r="C630" t="s">
        <v>1642</v>
      </c>
      <c r="D630" t="s">
        <v>429</v>
      </c>
      <c r="E630" t="s">
        <v>2170</v>
      </c>
      <c r="F630" t="s">
        <v>2171</v>
      </c>
      <c r="G630" t="s">
        <v>18</v>
      </c>
      <c r="H630" s="1">
        <v>43020</v>
      </c>
      <c r="I630" s="2">
        <v>43036.114583333336</v>
      </c>
      <c r="J630" t="s">
        <v>455</v>
      </c>
      <c r="K630" t="s">
        <v>440</v>
      </c>
      <c r="L630" t="s">
        <v>1803</v>
      </c>
    </row>
    <row r="631" spans="1:16" ht="14.4" customHeight="1" x14ac:dyDescent="0.3">
      <c r="C631" t="s">
        <v>1642</v>
      </c>
      <c r="D631" t="s">
        <v>44</v>
      </c>
      <c r="E631" t="s">
        <v>2846</v>
      </c>
      <c r="F631" t="s">
        <v>2847</v>
      </c>
      <c r="G631" t="s">
        <v>18</v>
      </c>
      <c r="H631" s="1">
        <v>43020</v>
      </c>
      <c r="I631" s="2">
        <v>43037.114583333336</v>
      </c>
      <c r="J631" t="s">
        <v>725</v>
      </c>
      <c r="K631" t="s">
        <v>80</v>
      </c>
      <c r="L631" t="s">
        <v>444</v>
      </c>
    </row>
    <row r="632" spans="1:16" ht="14.4" customHeight="1" x14ac:dyDescent="0.3">
      <c r="C632" t="s">
        <v>76</v>
      </c>
      <c r="D632" t="s">
        <v>44</v>
      </c>
      <c r="E632" t="s">
        <v>1333</v>
      </c>
      <c r="F632" t="s">
        <v>1334</v>
      </c>
      <c r="G632" t="s">
        <v>18</v>
      </c>
      <c r="H632" s="1">
        <v>43021</v>
      </c>
      <c r="I632" s="2">
        <v>43154.083333333336</v>
      </c>
      <c r="J632" t="s">
        <v>802</v>
      </c>
      <c r="K632" t="s">
        <v>1317</v>
      </c>
      <c r="L632" t="s">
        <v>709</v>
      </c>
      <c r="M632" t="s">
        <v>73</v>
      </c>
      <c r="N632" t="s">
        <v>88</v>
      </c>
      <c r="O632" t="s">
        <v>23</v>
      </c>
      <c r="P632" t="s">
        <v>52</v>
      </c>
    </row>
    <row r="633" spans="1:16" ht="14.4" hidden="1" customHeight="1" x14ac:dyDescent="0.3">
      <c r="C633" t="s">
        <v>1642</v>
      </c>
      <c r="D633" t="s">
        <v>429</v>
      </c>
      <c r="E633" t="s">
        <v>2172</v>
      </c>
      <c r="F633" t="s">
        <v>2173</v>
      </c>
      <c r="G633" t="s">
        <v>18</v>
      </c>
      <c r="H633" s="1">
        <v>43021</v>
      </c>
      <c r="I633" s="2">
        <v>43037.114583333336</v>
      </c>
      <c r="J633" t="s">
        <v>455</v>
      </c>
      <c r="K633" t="s">
        <v>166</v>
      </c>
      <c r="L633" t="s">
        <v>151</v>
      </c>
    </row>
    <row r="634" spans="1:16" ht="14.4" hidden="1" customHeight="1" x14ac:dyDescent="0.3">
      <c r="C634" t="s">
        <v>1642</v>
      </c>
      <c r="D634" t="s">
        <v>429</v>
      </c>
      <c r="E634" t="s">
        <v>2174</v>
      </c>
      <c r="F634" t="s">
        <v>2175</v>
      </c>
      <c r="G634" t="s">
        <v>18</v>
      </c>
      <c r="H634" s="1">
        <v>43021</v>
      </c>
      <c r="I634" s="2">
        <v>43037.114583333336</v>
      </c>
      <c r="J634" t="s">
        <v>455</v>
      </c>
      <c r="K634" t="s">
        <v>1818</v>
      </c>
      <c r="L634" t="s">
        <v>1819</v>
      </c>
    </row>
    <row r="635" spans="1:16" ht="14.4" hidden="1" customHeight="1" x14ac:dyDescent="0.3">
      <c r="C635" t="s">
        <v>1642</v>
      </c>
      <c r="D635" t="s">
        <v>429</v>
      </c>
      <c r="E635" t="s">
        <v>2176</v>
      </c>
      <c r="F635" t="s">
        <v>2173</v>
      </c>
      <c r="G635" t="s">
        <v>18</v>
      </c>
      <c r="H635" s="1">
        <v>43021</v>
      </c>
      <c r="I635" s="2">
        <v>43037.114583333336</v>
      </c>
      <c r="J635" t="s">
        <v>455</v>
      </c>
      <c r="K635" t="s">
        <v>166</v>
      </c>
      <c r="L635" t="s">
        <v>151</v>
      </c>
    </row>
    <row r="636" spans="1:16" ht="14.4" customHeight="1" x14ac:dyDescent="0.3">
      <c r="C636" t="s">
        <v>1642</v>
      </c>
      <c r="D636" t="s">
        <v>44</v>
      </c>
      <c r="E636" t="s">
        <v>2848</v>
      </c>
      <c r="F636" t="s">
        <v>2849</v>
      </c>
      <c r="G636" t="s">
        <v>18</v>
      </c>
      <c r="H636" s="1">
        <v>43021</v>
      </c>
      <c r="I636" s="2">
        <v>43040.114583333336</v>
      </c>
      <c r="J636" t="s">
        <v>47</v>
      </c>
      <c r="K636" t="s">
        <v>2850</v>
      </c>
      <c r="L636" t="s">
        <v>2851</v>
      </c>
      <c r="N636" t="s">
        <v>95</v>
      </c>
      <c r="O636" t="s">
        <v>23</v>
      </c>
      <c r="P636" t="s">
        <v>96</v>
      </c>
    </row>
    <row r="637" spans="1:16" ht="14.4" customHeight="1" x14ac:dyDescent="0.3">
      <c r="A637">
        <v>1</v>
      </c>
      <c r="B637">
        <v>1</v>
      </c>
      <c r="C637" t="s">
        <v>1642</v>
      </c>
      <c r="D637" t="s">
        <v>44</v>
      </c>
      <c r="E637" t="s">
        <v>2852</v>
      </c>
      <c r="F637" t="s">
        <v>2853</v>
      </c>
      <c r="G637" t="s">
        <v>353</v>
      </c>
      <c r="H637" s="1">
        <v>43021</v>
      </c>
      <c r="I637" s="2">
        <v>43032.567361111112</v>
      </c>
      <c r="J637" t="s">
        <v>725</v>
      </c>
      <c r="K637" t="s">
        <v>80</v>
      </c>
      <c r="L637" t="s">
        <v>444</v>
      </c>
      <c r="M637" t="s">
        <v>137</v>
      </c>
    </row>
    <row r="638" spans="1:16" ht="14.4" hidden="1" customHeight="1" x14ac:dyDescent="0.3">
      <c r="C638" t="s">
        <v>76</v>
      </c>
      <c r="D638" t="s">
        <v>429</v>
      </c>
      <c r="E638" t="s">
        <v>544</v>
      </c>
      <c r="F638" t="s">
        <v>545</v>
      </c>
      <c r="G638" t="s">
        <v>18</v>
      </c>
      <c r="H638" s="1">
        <v>43024</v>
      </c>
      <c r="I638" s="2">
        <v>43056.083333333336</v>
      </c>
      <c r="J638" t="s">
        <v>531</v>
      </c>
      <c r="K638" t="s">
        <v>546</v>
      </c>
      <c r="L638" t="s">
        <v>547</v>
      </c>
      <c r="N638" t="s">
        <v>88</v>
      </c>
      <c r="O638" t="s">
        <v>548</v>
      </c>
      <c r="P638" t="s">
        <v>549</v>
      </c>
    </row>
    <row r="639" spans="1:16" ht="14.4" hidden="1" customHeight="1" x14ac:dyDescent="0.3">
      <c r="C639" t="s">
        <v>1642</v>
      </c>
      <c r="D639" t="s">
        <v>429</v>
      </c>
      <c r="E639" t="s">
        <v>2177</v>
      </c>
      <c r="F639" t="s">
        <v>2178</v>
      </c>
      <c r="G639" t="s">
        <v>18</v>
      </c>
      <c r="H639" s="1">
        <v>43024</v>
      </c>
      <c r="I639" s="2">
        <v>43040.114583333336</v>
      </c>
      <c r="J639" t="s">
        <v>455</v>
      </c>
      <c r="K639" t="s">
        <v>2179</v>
      </c>
      <c r="L639" t="s">
        <v>2180</v>
      </c>
    </row>
    <row r="640" spans="1:16" ht="14.4" hidden="1" customHeight="1" x14ac:dyDescent="0.3">
      <c r="C640" t="s">
        <v>1642</v>
      </c>
      <c r="D640" t="s">
        <v>429</v>
      </c>
      <c r="E640" t="s">
        <v>2181</v>
      </c>
      <c r="F640" t="s">
        <v>2182</v>
      </c>
      <c r="G640" t="s">
        <v>18</v>
      </c>
      <c r="H640" s="1">
        <v>43024</v>
      </c>
      <c r="I640" s="2">
        <v>43040.114583333336</v>
      </c>
      <c r="J640" t="s">
        <v>455</v>
      </c>
      <c r="K640" t="s">
        <v>322</v>
      </c>
      <c r="L640" t="s">
        <v>323</v>
      </c>
    </row>
    <row r="641" spans="1:16" ht="14.4" hidden="1" customHeight="1" x14ac:dyDescent="0.3">
      <c r="C641" t="s">
        <v>1642</v>
      </c>
      <c r="D641" t="s">
        <v>429</v>
      </c>
      <c r="E641" t="s">
        <v>2204</v>
      </c>
      <c r="F641" t="s">
        <v>2205</v>
      </c>
      <c r="G641" t="s">
        <v>18</v>
      </c>
      <c r="H641" s="1">
        <v>43024</v>
      </c>
      <c r="I641" s="2">
        <v>43040.114583333336</v>
      </c>
      <c r="J641" t="s">
        <v>455</v>
      </c>
      <c r="K641" t="s">
        <v>1818</v>
      </c>
      <c r="L641" t="s">
        <v>1819</v>
      </c>
    </row>
    <row r="642" spans="1:16" ht="14.4" hidden="1" customHeight="1" x14ac:dyDescent="0.3">
      <c r="C642" t="s">
        <v>1642</v>
      </c>
      <c r="D642" t="s">
        <v>429</v>
      </c>
      <c r="E642" t="s">
        <v>2206</v>
      </c>
      <c r="F642" t="s">
        <v>2207</v>
      </c>
      <c r="G642" t="s">
        <v>18</v>
      </c>
      <c r="H642" s="1">
        <v>43024</v>
      </c>
      <c r="I642" s="2">
        <v>43040.114583333336</v>
      </c>
      <c r="J642" t="s">
        <v>455</v>
      </c>
      <c r="K642" t="s">
        <v>1818</v>
      </c>
      <c r="L642" t="s">
        <v>1819</v>
      </c>
    </row>
    <row r="643" spans="1:16" ht="14.4" hidden="1" customHeight="1" x14ac:dyDescent="0.3">
      <c r="C643" t="s">
        <v>1642</v>
      </c>
      <c r="D643" t="s">
        <v>429</v>
      </c>
      <c r="E643" t="s">
        <v>2208</v>
      </c>
      <c r="F643" t="s">
        <v>2209</v>
      </c>
      <c r="G643" t="s">
        <v>18</v>
      </c>
      <c r="H643" s="1">
        <v>43024</v>
      </c>
      <c r="I643" s="2">
        <v>43040.114583333336</v>
      </c>
      <c r="J643" t="s">
        <v>455</v>
      </c>
      <c r="K643" t="s">
        <v>166</v>
      </c>
      <c r="L643" t="s">
        <v>151</v>
      </c>
    </row>
    <row r="644" spans="1:16" ht="14.4" customHeight="1" x14ac:dyDescent="0.3">
      <c r="C644" t="s">
        <v>1642</v>
      </c>
      <c r="D644" t="s">
        <v>44</v>
      </c>
      <c r="E644" t="s">
        <v>2854</v>
      </c>
      <c r="F644" t="s">
        <v>2855</v>
      </c>
      <c r="G644" t="s">
        <v>18</v>
      </c>
      <c r="H644" s="1">
        <v>43024</v>
      </c>
      <c r="I644" s="2">
        <v>43042.114583333336</v>
      </c>
      <c r="J644" t="s">
        <v>725</v>
      </c>
      <c r="K644" t="s">
        <v>166</v>
      </c>
      <c r="L644" t="s">
        <v>1053</v>
      </c>
    </row>
    <row r="645" spans="1:16" ht="14.4" customHeight="1" x14ac:dyDescent="0.3">
      <c r="C645" t="s">
        <v>1642</v>
      </c>
      <c r="D645" t="s">
        <v>44</v>
      </c>
      <c r="E645" t="s">
        <v>2860</v>
      </c>
      <c r="F645" t="s">
        <v>2861</v>
      </c>
      <c r="G645" t="s">
        <v>18</v>
      </c>
      <c r="H645" s="1">
        <v>43024</v>
      </c>
      <c r="I645" s="2">
        <v>43063.114583333336</v>
      </c>
      <c r="J645" t="s">
        <v>725</v>
      </c>
      <c r="K645" t="s">
        <v>80</v>
      </c>
      <c r="L645" t="s">
        <v>444</v>
      </c>
      <c r="M645" t="s">
        <v>137</v>
      </c>
    </row>
    <row r="646" spans="1:16" ht="14.4" customHeight="1" x14ac:dyDescent="0.3">
      <c r="A646">
        <v>8</v>
      </c>
      <c r="B646">
        <v>3</v>
      </c>
      <c r="C646" t="s">
        <v>1642</v>
      </c>
      <c r="D646" t="s">
        <v>44</v>
      </c>
      <c r="E646" t="s">
        <v>2856</v>
      </c>
      <c r="F646" t="s">
        <v>2857</v>
      </c>
      <c r="G646" t="s">
        <v>353</v>
      </c>
      <c r="H646" s="1">
        <v>43024</v>
      </c>
      <c r="I646" s="2">
        <v>43123.635416666664</v>
      </c>
      <c r="J646" t="s">
        <v>1238</v>
      </c>
      <c r="K646" t="s">
        <v>48</v>
      </c>
      <c r="L646" t="s">
        <v>49</v>
      </c>
      <c r="M646" t="s">
        <v>73</v>
      </c>
    </row>
    <row r="647" spans="1:16" ht="14.4" customHeight="1" x14ac:dyDescent="0.3">
      <c r="C647" t="s">
        <v>76</v>
      </c>
      <c r="D647" t="s">
        <v>44</v>
      </c>
      <c r="E647" t="s">
        <v>1335</v>
      </c>
      <c r="F647" t="s">
        <v>1336</v>
      </c>
      <c r="G647" t="s">
        <v>18</v>
      </c>
      <c r="H647" s="1">
        <v>43025</v>
      </c>
      <c r="I647" s="2">
        <v>43049.083333333336</v>
      </c>
      <c r="J647" t="s">
        <v>140</v>
      </c>
      <c r="K647" t="s">
        <v>595</v>
      </c>
      <c r="L647" t="s">
        <v>596</v>
      </c>
      <c r="M647" t="s">
        <v>137</v>
      </c>
      <c r="N647" t="s">
        <v>95</v>
      </c>
      <c r="O647" t="s">
        <v>324</v>
      </c>
      <c r="P647" t="s">
        <v>96</v>
      </c>
    </row>
    <row r="648" spans="1:16" ht="14.4" customHeight="1" x14ac:dyDescent="0.3">
      <c r="C648" t="s">
        <v>76</v>
      </c>
      <c r="D648" t="s">
        <v>44</v>
      </c>
      <c r="E648" t="s">
        <v>1340</v>
      </c>
      <c r="F648" t="s">
        <v>1341</v>
      </c>
      <c r="G648" t="s">
        <v>18</v>
      </c>
      <c r="H648" s="1">
        <v>43025</v>
      </c>
      <c r="I648" s="2">
        <v>43050.083333333336</v>
      </c>
      <c r="J648" t="s">
        <v>779</v>
      </c>
      <c r="K648" t="s">
        <v>425</v>
      </c>
      <c r="L648" t="s">
        <v>1342</v>
      </c>
      <c r="M648" t="s">
        <v>50</v>
      </c>
      <c r="N648" t="s">
        <v>88</v>
      </c>
      <c r="O648" t="s">
        <v>23</v>
      </c>
      <c r="P648" t="s">
        <v>52</v>
      </c>
    </row>
    <row r="649" spans="1:16" ht="14.4" customHeight="1" x14ac:dyDescent="0.3">
      <c r="C649" t="s">
        <v>76</v>
      </c>
      <c r="D649" t="s">
        <v>44</v>
      </c>
      <c r="E649" t="s">
        <v>1343</v>
      </c>
      <c r="F649" t="s">
        <v>296</v>
      </c>
      <c r="G649" t="s">
        <v>18</v>
      </c>
      <c r="H649" s="1">
        <v>43025</v>
      </c>
      <c r="I649" s="2">
        <v>43042.083333333336</v>
      </c>
      <c r="J649" t="s">
        <v>779</v>
      </c>
      <c r="K649" t="s">
        <v>399</v>
      </c>
      <c r="L649" t="s">
        <v>999</v>
      </c>
      <c r="M649" t="s">
        <v>62</v>
      </c>
      <c r="N649" t="s">
        <v>88</v>
      </c>
      <c r="O649" t="s">
        <v>23</v>
      </c>
      <c r="P649" t="s">
        <v>52</v>
      </c>
    </row>
    <row r="650" spans="1:16" ht="14.4" customHeight="1" x14ac:dyDescent="0.3">
      <c r="A650">
        <v>8</v>
      </c>
      <c r="B650">
        <v>3</v>
      </c>
      <c r="C650" t="s">
        <v>76</v>
      </c>
      <c r="D650" t="s">
        <v>44</v>
      </c>
      <c r="E650" t="s">
        <v>1337</v>
      </c>
      <c r="F650" t="s">
        <v>1338</v>
      </c>
      <c r="G650" t="s">
        <v>353</v>
      </c>
      <c r="H650" s="1">
        <v>43025</v>
      </c>
      <c r="I650" s="2">
        <v>43129.39166666667</v>
      </c>
      <c r="J650" t="s">
        <v>723</v>
      </c>
      <c r="K650" t="s">
        <v>1339</v>
      </c>
      <c r="L650" t="s">
        <v>868</v>
      </c>
      <c r="M650" t="s">
        <v>137</v>
      </c>
      <c r="N650" t="s">
        <v>22</v>
      </c>
      <c r="O650" t="s">
        <v>23</v>
      </c>
      <c r="P650" t="s">
        <v>1267</v>
      </c>
    </row>
    <row r="651" spans="1:16" ht="14.4" hidden="1" customHeight="1" x14ac:dyDescent="0.3">
      <c r="C651" t="s">
        <v>1642</v>
      </c>
      <c r="D651" t="s">
        <v>429</v>
      </c>
      <c r="E651" t="s">
        <v>2183</v>
      </c>
      <c r="F651" t="s">
        <v>2184</v>
      </c>
      <c r="G651" t="s">
        <v>18</v>
      </c>
      <c r="H651" s="1">
        <v>43025</v>
      </c>
      <c r="I651" s="2">
        <v>43041.114583333336</v>
      </c>
      <c r="J651" t="s">
        <v>455</v>
      </c>
      <c r="K651" t="s">
        <v>1836</v>
      </c>
      <c r="L651" t="s">
        <v>1837</v>
      </c>
    </row>
    <row r="652" spans="1:16" ht="14.4" hidden="1" customHeight="1" x14ac:dyDescent="0.3">
      <c r="C652" t="s">
        <v>1642</v>
      </c>
      <c r="D652" t="s">
        <v>429</v>
      </c>
      <c r="E652" t="s">
        <v>2185</v>
      </c>
      <c r="F652" t="s">
        <v>2186</v>
      </c>
      <c r="G652" t="s">
        <v>18</v>
      </c>
      <c r="H652" s="1">
        <v>43025</v>
      </c>
      <c r="I652" s="2">
        <v>43042.114583333336</v>
      </c>
      <c r="J652" t="s">
        <v>509</v>
      </c>
      <c r="K652" t="s">
        <v>48</v>
      </c>
      <c r="L652" t="s">
        <v>49</v>
      </c>
      <c r="M652" t="s">
        <v>137</v>
      </c>
    </row>
    <row r="653" spans="1:16" ht="14.4" hidden="1" customHeight="1" x14ac:dyDescent="0.3">
      <c r="C653" t="s">
        <v>1642</v>
      </c>
      <c r="D653" t="s">
        <v>429</v>
      </c>
      <c r="E653" t="s">
        <v>2187</v>
      </c>
      <c r="F653" t="s">
        <v>2157</v>
      </c>
      <c r="G653" t="s">
        <v>18</v>
      </c>
      <c r="H653" s="1">
        <v>43025</v>
      </c>
      <c r="I653" s="2">
        <v>43041.114583333336</v>
      </c>
      <c r="J653" t="s">
        <v>455</v>
      </c>
      <c r="K653" t="s">
        <v>1836</v>
      </c>
      <c r="L653" t="s">
        <v>1837</v>
      </c>
    </row>
    <row r="654" spans="1:16" ht="14.4" hidden="1" customHeight="1" x14ac:dyDescent="0.3">
      <c r="C654" t="s">
        <v>1642</v>
      </c>
      <c r="D654" t="s">
        <v>429</v>
      </c>
      <c r="E654" t="s">
        <v>2188</v>
      </c>
      <c r="F654" t="s">
        <v>2189</v>
      </c>
      <c r="G654" t="s">
        <v>18</v>
      </c>
      <c r="H654" s="1">
        <v>43025</v>
      </c>
      <c r="I654" s="2">
        <v>43041.114583333336</v>
      </c>
      <c r="J654" t="s">
        <v>455</v>
      </c>
      <c r="K654" t="s">
        <v>1818</v>
      </c>
      <c r="L654" t="s">
        <v>1819</v>
      </c>
    </row>
    <row r="655" spans="1:16" ht="14.4" hidden="1" customHeight="1" x14ac:dyDescent="0.3">
      <c r="C655" t="s">
        <v>76</v>
      </c>
      <c r="D655" t="s">
        <v>15</v>
      </c>
      <c r="E655" t="s">
        <v>295</v>
      </c>
      <c r="F655" t="s">
        <v>296</v>
      </c>
      <c r="G655" t="s">
        <v>18</v>
      </c>
      <c r="H655" s="1">
        <v>43026</v>
      </c>
      <c r="I655" s="2">
        <v>43105.219444444447</v>
      </c>
      <c r="J655" t="s">
        <v>19</v>
      </c>
      <c r="K655" t="s">
        <v>297</v>
      </c>
      <c r="L655" t="s">
        <v>298</v>
      </c>
      <c r="M655" t="s">
        <v>62</v>
      </c>
      <c r="N655" t="s">
        <v>88</v>
      </c>
      <c r="O655" t="s">
        <v>23</v>
      </c>
      <c r="P655" t="s">
        <v>52</v>
      </c>
    </row>
    <row r="656" spans="1:16" ht="14.4" customHeight="1" x14ac:dyDescent="0.3">
      <c r="C656" t="s">
        <v>76</v>
      </c>
      <c r="D656" t="s">
        <v>44</v>
      </c>
      <c r="E656" t="s">
        <v>1344</v>
      </c>
      <c r="F656" t="s">
        <v>1345</v>
      </c>
      <c r="G656" t="s">
        <v>18</v>
      </c>
      <c r="H656" s="1">
        <v>43026</v>
      </c>
      <c r="I656" s="2">
        <v>43063.088888888888</v>
      </c>
      <c r="J656" t="s">
        <v>723</v>
      </c>
      <c r="K656" t="s">
        <v>362</v>
      </c>
      <c r="L656" t="s">
        <v>1346</v>
      </c>
      <c r="N656" t="s">
        <v>88</v>
      </c>
      <c r="O656" t="s">
        <v>23</v>
      </c>
      <c r="P656" t="s">
        <v>52</v>
      </c>
    </row>
    <row r="657" spans="3:16" ht="14.4" hidden="1" customHeight="1" x14ac:dyDescent="0.3">
      <c r="C657" t="s">
        <v>1642</v>
      </c>
      <c r="D657" t="s">
        <v>429</v>
      </c>
      <c r="E657" t="s">
        <v>2190</v>
      </c>
      <c r="F657" t="s">
        <v>2191</v>
      </c>
      <c r="G657" t="s">
        <v>18</v>
      </c>
      <c r="H657" s="1">
        <v>43026</v>
      </c>
      <c r="I657" s="2">
        <v>43042.114583333336</v>
      </c>
      <c r="J657" t="s">
        <v>455</v>
      </c>
      <c r="K657" t="s">
        <v>458</v>
      </c>
      <c r="L657" t="s">
        <v>459</v>
      </c>
    </row>
    <row r="658" spans="3:16" ht="14.4" hidden="1" customHeight="1" x14ac:dyDescent="0.3">
      <c r="C658" t="s">
        <v>1642</v>
      </c>
      <c r="D658" t="s">
        <v>429</v>
      </c>
      <c r="E658" t="s">
        <v>2192</v>
      </c>
      <c r="F658" t="s">
        <v>2193</v>
      </c>
      <c r="G658" t="s">
        <v>18</v>
      </c>
      <c r="H658" s="1">
        <v>43026</v>
      </c>
      <c r="I658" s="2">
        <v>43042.114583333336</v>
      </c>
      <c r="J658" t="s">
        <v>455</v>
      </c>
      <c r="K658" t="s">
        <v>2046</v>
      </c>
      <c r="L658" t="s">
        <v>2047</v>
      </c>
    </row>
    <row r="659" spans="3:16" ht="14.4" hidden="1" customHeight="1" x14ac:dyDescent="0.3">
      <c r="C659" t="s">
        <v>1642</v>
      </c>
      <c r="D659" t="s">
        <v>429</v>
      </c>
      <c r="E659" t="s">
        <v>2194</v>
      </c>
      <c r="F659" t="s">
        <v>2195</v>
      </c>
      <c r="G659" t="s">
        <v>18</v>
      </c>
      <c r="H659" s="1">
        <v>43026</v>
      </c>
      <c r="I659" s="2">
        <v>43042.114583333336</v>
      </c>
      <c r="J659" t="s">
        <v>455</v>
      </c>
      <c r="K659" t="s">
        <v>2040</v>
      </c>
      <c r="L659" t="s">
        <v>2041</v>
      </c>
    </row>
    <row r="660" spans="3:16" ht="14.4" hidden="1" customHeight="1" x14ac:dyDescent="0.3">
      <c r="C660" t="s">
        <v>1642</v>
      </c>
      <c r="D660" t="s">
        <v>429</v>
      </c>
      <c r="E660" t="s">
        <v>2196</v>
      </c>
      <c r="F660" t="s">
        <v>2197</v>
      </c>
      <c r="G660" t="s">
        <v>18</v>
      </c>
      <c r="H660" s="1">
        <v>43026</v>
      </c>
      <c r="I660" s="2">
        <v>43042.114583333336</v>
      </c>
      <c r="J660" t="s">
        <v>455</v>
      </c>
      <c r="K660" t="s">
        <v>487</v>
      </c>
      <c r="L660" t="s">
        <v>488</v>
      </c>
    </row>
    <row r="661" spans="3:16" ht="14.4" hidden="1" customHeight="1" x14ac:dyDescent="0.3">
      <c r="C661" t="s">
        <v>1642</v>
      </c>
      <c r="D661" t="s">
        <v>429</v>
      </c>
      <c r="E661" t="s">
        <v>2210</v>
      </c>
      <c r="F661" t="s">
        <v>2211</v>
      </c>
      <c r="G661" t="s">
        <v>18</v>
      </c>
      <c r="H661" s="1">
        <v>43026</v>
      </c>
      <c r="I661" s="2">
        <v>43042.114583333336</v>
      </c>
      <c r="J661" t="s">
        <v>455</v>
      </c>
      <c r="K661" t="s">
        <v>268</v>
      </c>
      <c r="L661" t="s">
        <v>269</v>
      </c>
    </row>
    <row r="662" spans="3:16" ht="14.4" customHeight="1" x14ac:dyDescent="0.3">
      <c r="C662" t="s">
        <v>1642</v>
      </c>
      <c r="D662" t="s">
        <v>44</v>
      </c>
      <c r="E662" t="s">
        <v>2862</v>
      </c>
      <c r="F662" t="s">
        <v>2863</v>
      </c>
      <c r="G662" t="s">
        <v>18</v>
      </c>
      <c r="H662" s="1">
        <v>43026</v>
      </c>
      <c r="I662" s="2">
        <v>43047.114583333336</v>
      </c>
      <c r="J662" t="s">
        <v>725</v>
      </c>
      <c r="K662" t="s">
        <v>80</v>
      </c>
      <c r="L662" t="s">
        <v>444</v>
      </c>
    </row>
    <row r="663" spans="3:16" ht="14.4" customHeight="1" x14ac:dyDescent="0.3">
      <c r="C663" t="s">
        <v>1642</v>
      </c>
      <c r="D663" t="s">
        <v>44</v>
      </c>
      <c r="E663" t="s">
        <v>2864</v>
      </c>
      <c r="F663" t="s">
        <v>2865</v>
      </c>
      <c r="G663" t="s">
        <v>18</v>
      </c>
      <c r="H663" s="1">
        <v>43026</v>
      </c>
      <c r="I663" s="2">
        <v>43047.114583333336</v>
      </c>
      <c r="J663" t="s">
        <v>725</v>
      </c>
      <c r="K663" t="s">
        <v>80</v>
      </c>
      <c r="L663" t="s">
        <v>444</v>
      </c>
    </row>
    <row r="664" spans="3:16" ht="14.4" hidden="1" customHeight="1" x14ac:dyDescent="0.3">
      <c r="C664" t="s">
        <v>76</v>
      </c>
      <c r="D664" t="s">
        <v>15</v>
      </c>
      <c r="E664" t="s">
        <v>299</v>
      </c>
      <c r="F664" t="s">
        <v>300</v>
      </c>
      <c r="G664" t="s">
        <v>18</v>
      </c>
      <c r="H664" s="1">
        <v>43027</v>
      </c>
      <c r="I664" s="2">
        <v>43069.526388888888</v>
      </c>
      <c r="J664" t="s">
        <v>293</v>
      </c>
      <c r="K664" t="s">
        <v>301</v>
      </c>
      <c r="L664" t="s">
        <v>302</v>
      </c>
      <c r="N664" t="s">
        <v>88</v>
      </c>
      <c r="O664" t="s">
        <v>23</v>
      </c>
      <c r="P664" t="s">
        <v>303</v>
      </c>
    </row>
    <row r="665" spans="3:16" ht="14.4" hidden="1" customHeight="1" x14ac:dyDescent="0.3">
      <c r="C665" t="s">
        <v>76</v>
      </c>
      <c r="D665" t="s">
        <v>15</v>
      </c>
      <c r="E665" t="s">
        <v>304</v>
      </c>
      <c r="F665" t="s">
        <v>296</v>
      </c>
      <c r="G665" t="s">
        <v>18</v>
      </c>
      <c r="H665" s="1">
        <v>43027</v>
      </c>
      <c r="I665" s="2">
        <v>43028.46597222222</v>
      </c>
      <c r="J665" t="s">
        <v>19</v>
      </c>
      <c r="K665" t="s">
        <v>260</v>
      </c>
      <c r="L665" t="s">
        <v>305</v>
      </c>
      <c r="M665" t="s">
        <v>62</v>
      </c>
      <c r="N665" t="s">
        <v>88</v>
      </c>
      <c r="O665" t="s">
        <v>23</v>
      </c>
      <c r="P665" t="s">
        <v>52</v>
      </c>
    </row>
    <row r="666" spans="3:16" ht="14.4" hidden="1" customHeight="1" x14ac:dyDescent="0.3">
      <c r="C666" t="s">
        <v>1642</v>
      </c>
      <c r="D666" t="s">
        <v>429</v>
      </c>
      <c r="E666" t="s">
        <v>2198</v>
      </c>
      <c r="F666" t="s">
        <v>2199</v>
      </c>
      <c r="G666" t="s">
        <v>18</v>
      </c>
      <c r="H666" s="1">
        <v>43027</v>
      </c>
      <c r="I666" s="2">
        <v>43043.114583333336</v>
      </c>
      <c r="J666" t="s">
        <v>455</v>
      </c>
      <c r="K666" t="s">
        <v>458</v>
      </c>
      <c r="L666" t="s">
        <v>581</v>
      </c>
    </row>
    <row r="667" spans="3:16" ht="14.4" hidden="1" customHeight="1" x14ac:dyDescent="0.3">
      <c r="C667" t="s">
        <v>1642</v>
      </c>
      <c r="D667" t="s">
        <v>429</v>
      </c>
      <c r="E667" t="s">
        <v>2200</v>
      </c>
      <c r="F667" t="s">
        <v>2201</v>
      </c>
      <c r="G667" t="s">
        <v>18</v>
      </c>
      <c r="H667" s="1">
        <v>43027</v>
      </c>
      <c r="I667" s="2">
        <v>43043.114583333336</v>
      </c>
      <c r="J667" t="s">
        <v>455</v>
      </c>
      <c r="K667" t="s">
        <v>322</v>
      </c>
      <c r="L667" t="s">
        <v>323</v>
      </c>
    </row>
    <row r="668" spans="3:16" ht="14.4" hidden="1" customHeight="1" x14ac:dyDescent="0.3">
      <c r="C668" t="s">
        <v>1642</v>
      </c>
      <c r="D668" t="s">
        <v>429</v>
      </c>
      <c r="E668" t="s">
        <v>2202</v>
      </c>
      <c r="F668" t="s">
        <v>2203</v>
      </c>
      <c r="G668" t="s">
        <v>18</v>
      </c>
      <c r="H668" s="1">
        <v>43027</v>
      </c>
      <c r="I668" s="2">
        <v>43043.114583333336</v>
      </c>
      <c r="J668" t="s">
        <v>455</v>
      </c>
      <c r="K668" t="s">
        <v>322</v>
      </c>
      <c r="L668" t="s">
        <v>323</v>
      </c>
    </row>
    <row r="669" spans="3:16" ht="14.4" hidden="1" customHeight="1" x14ac:dyDescent="0.3">
      <c r="C669" t="s">
        <v>1642</v>
      </c>
      <c r="D669" t="s">
        <v>429</v>
      </c>
      <c r="E669" t="s">
        <v>2212</v>
      </c>
      <c r="F669" t="s">
        <v>2213</v>
      </c>
      <c r="G669" t="s">
        <v>18</v>
      </c>
      <c r="H669" s="1">
        <v>43027</v>
      </c>
      <c r="I669" s="2">
        <v>43066.377083333333</v>
      </c>
      <c r="J669" t="s">
        <v>1770</v>
      </c>
      <c r="K669" t="s">
        <v>458</v>
      </c>
      <c r="L669" t="s">
        <v>459</v>
      </c>
    </row>
    <row r="670" spans="3:16" ht="14.4" hidden="1" customHeight="1" x14ac:dyDescent="0.3">
      <c r="C670" t="s">
        <v>1642</v>
      </c>
      <c r="D670" t="s">
        <v>429</v>
      </c>
      <c r="E670" t="s">
        <v>2214</v>
      </c>
      <c r="F670" t="s">
        <v>2215</v>
      </c>
      <c r="G670" t="s">
        <v>18</v>
      </c>
      <c r="H670" s="1">
        <v>43027</v>
      </c>
      <c r="I670" s="2">
        <v>43043.114583333336</v>
      </c>
      <c r="J670" t="s">
        <v>1770</v>
      </c>
      <c r="K670" t="s">
        <v>458</v>
      </c>
      <c r="L670" t="s">
        <v>459</v>
      </c>
    </row>
    <row r="671" spans="3:16" ht="14.4" customHeight="1" x14ac:dyDescent="0.3">
      <c r="C671" t="s">
        <v>1642</v>
      </c>
      <c r="D671" t="s">
        <v>44</v>
      </c>
      <c r="E671" t="s">
        <v>2858</v>
      </c>
      <c r="F671" t="s">
        <v>2859</v>
      </c>
      <c r="G671" t="s">
        <v>18</v>
      </c>
      <c r="H671" s="1">
        <v>43027</v>
      </c>
      <c r="I671" s="2">
        <v>43047.114583333336</v>
      </c>
      <c r="J671" t="s">
        <v>725</v>
      </c>
      <c r="K671" t="s">
        <v>80</v>
      </c>
      <c r="L671" t="s">
        <v>444</v>
      </c>
    </row>
    <row r="672" spans="3:16" ht="14.4" hidden="1" customHeight="1" x14ac:dyDescent="0.3">
      <c r="C672" t="s">
        <v>76</v>
      </c>
      <c r="D672" t="s">
        <v>15</v>
      </c>
      <c r="E672" t="s">
        <v>306</v>
      </c>
      <c r="F672" t="s">
        <v>296</v>
      </c>
      <c r="G672" t="s">
        <v>18</v>
      </c>
      <c r="H672" s="1">
        <v>43028</v>
      </c>
      <c r="I672" s="2">
        <v>43106.227083333331</v>
      </c>
      <c r="J672" t="s">
        <v>19</v>
      </c>
      <c r="K672" t="s">
        <v>307</v>
      </c>
      <c r="L672" t="s">
        <v>308</v>
      </c>
      <c r="M672" t="s">
        <v>62</v>
      </c>
      <c r="N672" t="s">
        <v>88</v>
      </c>
      <c r="O672" t="s">
        <v>23</v>
      </c>
      <c r="P672" t="s">
        <v>52</v>
      </c>
    </row>
    <row r="673" spans="1:16" ht="14.4" customHeight="1" x14ac:dyDescent="0.3">
      <c r="C673" t="s">
        <v>76</v>
      </c>
      <c r="D673" t="s">
        <v>44</v>
      </c>
      <c r="E673" t="s">
        <v>1347</v>
      </c>
      <c r="F673" t="s">
        <v>1348</v>
      </c>
      <c r="G673" t="s">
        <v>41</v>
      </c>
      <c r="H673" s="1">
        <v>43028</v>
      </c>
      <c r="I673" s="2">
        <v>43039.34375</v>
      </c>
      <c r="J673" t="s">
        <v>47</v>
      </c>
      <c r="K673" t="s">
        <v>532</v>
      </c>
      <c r="L673" t="s">
        <v>533</v>
      </c>
      <c r="M673" t="s">
        <v>137</v>
      </c>
      <c r="N673" t="s">
        <v>88</v>
      </c>
      <c r="O673" t="s">
        <v>23</v>
      </c>
      <c r="P673" t="s">
        <v>52</v>
      </c>
    </row>
    <row r="674" spans="1:16" ht="14.4" hidden="1" customHeight="1" x14ac:dyDescent="0.3">
      <c r="C674" t="s">
        <v>1642</v>
      </c>
      <c r="D674" t="s">
        <v>429</v>
      </c>
      <c r="E674" t="s">
        <v>2216</v>
      </c>
      <c r="F674" t="s">
        <v>2217</v>
      </c>
      <c r="G674" t="s">
        <v>18</v>
      </c>
      <c r="H674" s="1">
        <v>43028</v>
      </c>
      <c r="I674" s="2">
        <v>43048.114583333336</v>
      </c>
      <c r="J674" t="s">
        <v>455</v>
      </c>
      <c r="K674" t="s">
        <v>166</v>
      </c>
      <c r="L674" t="s">
        <v>151</v>
      </c>
      <c r="M674" t="s">
        <v>94</v>
      </c>
      <c r="N674" t="s">
        <v>31</v>
      </c>
      <c r="O674" t="s">
        <v>23</v>
      </c>
      <c r="P674" t="s">
        <v>32</v>
      </c>
    </row>
    <row r="675" spans="1:16" ht="14.4" customHeight="1" x14ac:dyDescent="0.3">
      <c r="C675" t="s">
        <v>1642</v>
      </c>
      <c r="D675" t="s">
        <v>44</v>
      </c>
      <c r="E675" t="s">
        <v>2866</v>
      </c>
      <c r="F675" t="s">
        <v>2867</v>
      </c>
      <c r="G675" t="s">
        <v>18</v>
      </c>
      <c r="H675" s="1">
        <v>43028</v>
      </c>
      <c r="I675" s="2">
        <v>43050.114583333336</v>
      </c>
      <c r="J675" t="s">
        <v>47</v>
      </c>
      <c r="K675" t="s">
        <v>194</v>
      </c>
      <c r="L675" t="s">
        <v>195</v>
      </c>
      <c r="M675" t="s">
        <v>73</v>
      </c>
      <c r="N675" t="s">
        <v>88</v>
      </c>
      <c r="O675" t="s">
        <v>51</v>
      </c>
      <c r="P675" t="s">
        <v>89</v>
      </c>
    </row>
    <row r="676" spans="1:16" ht="14.4" customHeight="1" x14ac:dyDescent="0.3">
      <c r="C676" t="s">
        <v>1642</v>
      </c>
      <c r="D676" t="s">
        <v>44</v>
      </c>
      <c r="E676" t="s">
        <v>2868</v>
      </c>
      <c r="F676" t="s">
        <v>2869</v>
      </c>
      <c r="G676" t="s">
        <v>18</v>
      </c>
      <c r="H676" s="1">
        <v>43029</v>
      </c>
      <c r="I676" s="2">
        <v>43139.114583333336</v>
      </c>
      <c r="J676" t="s">
        <v>678</v>
      </c>
      <c r="K676" t="s">
        <v>48</v>
      </c>
      <c r="L676" t="s">
        <v>49</v>
      </c>
      <c r="M676" t="s">
        <v>73</v>
      </c>
    </row>
    <row r="677" spans="1:16" ht="14.4" hidden="1" customHeight="1" x14ac:dyDescent="0.3">
      <c r="C677" t="s">
        <v>76</v>
      </c>
      <c r="D677" t="s">
        <v>15</v>
      </c>
      <c r="E677" t="s">
        <v>309</v>
      </c>
      <c r="F677" t="s">
        <v>310</v>
      </c>
      <c r="G677" t="s">
        <v>109</v>
      </c>
      <c r="H677" s="1">
        <v>43031</v>
      </c>
      <c r="I677" s="2">
        <v>43105.59375</v>
      </c>
      <c r="J677" t="s">
        <v>19</v>
      </c>
      <c r="K677" t="s">
        <v>311</v>
      </c>
      <c r="L677" t="s">
        <v>312</v>
      </c>
      <c r="M677" t="s">
        <v>73</v>
      </c>
      <c r="N677" t="s">
        <v>88</v>
      </c>
      <c r="O677" t="s">
        <v>23</v>
      </c>
      <c r="P677" t="s">
        <v>52</v>
      </c>
    </row>
    <row r="678" spans="1:16" ht="14.4" hidden="1" customHeight="1" x14ac:dyDescent="0.3">
      <c r="C678" t="s">
        <v>76</v>
      </c>
      <c r="D678" t="s">
        <v>15</v>
      </c>
      <c r="E678" t="s">
        <v>313</v>
      </c>
      <c r="F678" t="s">
        <v>314</v>
      </c>
      <c r="G678" t="s">
        <v>18</v>
      </c>
      <c r="H678" s="1">
        <v>43031</v>
      </c>
      <c r="I678" s="2">
        <v>43105.599305555559</v>
      </c>
      <c r="J678" t="s">
        <v>19</v>
      </c>
      <c r="K678" t="s">
        <v>311</v>
      </c>
      <c r="L678" t="s">
        <v>312</v>
      </c>
      <c r="M678" t="s">
        <v>101</v>
      </c>
      <c r="N678" t="s">
        <v>88</v>
      </c>
      <c r="O678" t="s">
        <v>23</v>
      </c>
      <c r="P678" t="s">
        <v>52</v>
      </c>
    </row>
    <row r="679" spans="1:16" ht="14.4" customHeight="1" x14ac:dyDescent="0.3">
      <c r="C679" t="s">
        <v>76</v>
      </c>
      <c r="D679" t="s">
        <v>44</v>
      </c>
      <c r="E679" t="s">
        <v>1349</v>
      </c>
      <c r="F679" t="s">
        <v>296</v>
      </c>
      <c r="G679" t="s">
        <v>18</v>
      </c>
      <c r="H679" s="1">
        <v>43031</v>
      </c>
      <c r="I679" s="2">
        <v>43047.084027777775</v>
      </c>
      <c r="J679" t="s">
        <v>779</v>
      </c>
      <c r="K679" t="s">
        <v>399</v>
      </c>
      <c r="L679" t="s">
        <v>999</v>
      </c>
      <c r="M679" t="s">
        <v>62</v>
      </c>
      <c r="N679" t="s">
        <v>88</v>
      </c>
      <c r="O679" t="s">
        <v>23</v>
      </c>
      <c r="P679" t="s">
        <v>52</v>
      </c>
    </row>
    <row r="680" spans="1:16" ht="14.4" customHeight="1" x14ac:dyDescent="0.3">
      <c r="C680" t="s">
        <v>76</v>
      </c>
      <c r="D680" t="s">
        <v>44</v>
      </c>
      <c r="E680" t="s">
        <v>1350</v>
      </c>
      <c r="F680" t="s">
        <v>296</v>
      </c>
      <c r="G680" t="s">
        <v>18</v>
      </c>
      <c r="H680" s="1">
        <v>43031</v>
      </c>
      <c r="I680" s="2">
        <v>43047.084027777775</v>
      </c>
      <c r="J680" t="s">
        <v>779</v>
      </c>
      <c r="K680" t="s">
        <v>399</v>
      </c>
      <c r="L680" t="s">
        <v>999</v>
      </c>
      <c r="M680" t="s">
        <v>62</v>
      </c>
      <c r="N680" t="s">
        <v>88</v>
      </c>
      <c r="O680" t="s">
        <v>23</v>
      </c>
      <c r="P680" t="s">
        <v>52</v>
      </c>
    </row>
    <row r="681" spans="1:16" ht="14.4" customHeight="1" x14ac:dyDescent="0.3">
      <c r="C681" t="s">
        <v>76</v>
      </c>
      <c r="D681" t="s">
        <v>44</v>
      </c>
      <c r="E681" t="s">
        <v>1351</v>
      </c>
      <c r="F681" t="s">
        <v>1352</v>
      </c>
      <c r="G681" t="s">
        <v>18</v>
      </c>
      <c r="H681" s="1">
        <v>43031</v>
      </c>
      <c r="I681" s="2">
        <v>43070.083333333336</v>
      </c>
      <c r="J681" t="s">
        <v>779</v>
      </c>
      <c r="K681" t="s">
        <v>877</v>
      </c>
      <c r="L681" t="s">
        <v>1353</v>
      </c>
      <c r="M681" t="s">
        <v>62</v>
      </c>
      <c r="N681" t="s">
        <v>88</v>
      </c>
      <c r="O681" t="s">
        <v>23</v>
      </c>
      <c r="P681" t="s">
        <v>52</v>
      </c>
    </row>
    <row r="682" spans="1:16" ht="14.4" customHeight="1" x14ac:dyDescent="0.3">
      <c r="C682" t="s">
        <v>1642</v>
      </c>
      <c r="D682" t="s">
        <v>44</v>
      </c>
      <c r="E682" t="s">
        <v>2870</v>
      </c>
      <c r="F682" t="s">
        <v>2871</v>
      </c>
      <c r="G682" t="s">
        <v>18</v>
      </c>
      <c r="H682" s="1">
        <v>43031</v>
      </c>
      <c r="I682" s="2">
        <v>43048.114583333336</v>
      </c>
      <c r="J682" t="s">
        <v>725</v>
      </c>
      <c r="K682" t="s">
        <v>2872</v>
      </c>
      <c r="L682" t="s">
        <v>2873</v>
      </c>
    </row>
    <row r="683" spans="1:16" ht="14.4" customHeight="1" x14ac:dyDescent="0.3">
      <c r="A683">
        <v>8</v>
      </c>
      <c r="B683">
        <v>3</v>
      </c>
      <c r="C683" t="s">
        <v>76</v>
      </c>
      <c r="D683" t="s">
        <v>44</v>
      </c>
      <c r="E683" t="s">
        <v>3273</v>
      </c>
      <c r="F683" t="s">
        <v>3272</v>
      </c>
      <c r="G683" t="s">
        <v>179</v>
      </c>
      <c r="H683" s="1">
        <v>43031</v>
      </c>
      <c r="I683" s="2">
        <v>43157.377083333333</v>
      </c>
      <c r="J683" t="s">
        <v>678</v>
      </c>
      <c r="K683" t="s">
        <v>166</v>
      </c>
      <c r="L683" t="s">
        <v>1053</v>
      </c>
      <c r="M683" t="s">
        <v>73</v>
      </c>
      <c r="N683" t="s">
        <v>88</v>
      </c>
      <c r="O683" t="s">
        <v>52</v>
      </c>
    </row>
    <row r="684" spans="1:16" ht="14.4" hidden="1" customHeight="1" x14ac:dyDescent="0.3">
      <c r="C684" t="s">
        <v>76</v>
      </c>
      <c r="D684" t="s">
        <v>15</v>
      </c>
      <c r="E684" t="s">
        <v>315</v>
      </c>
      <c r="F684" t="s">
        <v>296</v>
      </c>
      <c r="G684" t="s">
        <v>18</v>
      </c>
      <c r="H684" s="1">
        <v>43032</v>
      </c>
      <c r="I684" s="2">
        <v>43032.634722222225</v>
      </c>
      <c r="J684" t="s">
        <v>19</v>
      </c>
      <c r="K684" t="s">
        <v>260</v>
      </c>
      <c r="L684" t="s">
        <v>305</v>
      </c>
      <c r="M684" t="s">
        <v>62</v>
      </c>
      <c r="N684" t="s">
        <v>88</v>
      </c>
      <c r="O684" t="s">
        <v>23</v>
      </c>
      <c r="P684" t="s">
        <v>52</v>
      </c>
    </row>
    <row r="685" spans="1:16" ht="14.4" customHeight="1" x14ac:dyDescent="0.3">
      <c r="C685" t="s">
        <v>76</v>
      </c>
      <c r="D685" t="s">
        <v>44</v>
      </c>
      <c r="E685" t="s">
        <v>1354</v>
      </c>
      <c r="F685" t="s">
        <v>1355</v>
      </c>
      <c r="G685" t="s">
        <v>18</v>
      </c>
      <c r="H685" s="1">
        <v>43032</v>
      </c>
      <c r="I685" s="2">
        <v>43055.083333333336</v>
      </c>
      <c r="J685" t="s">
        <v>678</v>
      </c>
      <c r="K685" t="s">
        <v>532</v>
      </c>
      <c r="L685" t="s">
        <v>533</v>
      </c>
      <c r="M685" t="s">
        <v>137</v>
      </c>
      <c r="N685" t="s">
        <v>88</v>
      </c>
      <c r="O685" t="s">
        <v>23</v>
      </c>
      <c r="P685" t="s">
        <v>52</v>
      </c>
    </row>
    <row r="686" spans="1:16" ht="14.4" hidden="1" customHeight="1" x14ac:dyDescent="0.3">
      <c r="C686" t="s">
        <v>1642</v>
      </c>
      <c r="D686" t="s">
        <v>429</v>
      </c>
      <c r="E686" t="s">
        <v>2218</v>
      </c>
      <c r="F686" t="s">
        <v>2219</v>
      </c>
      <c r="G686" t="s">
        <v>18</v>
      </c>
      <c r="H686" s="1">
        <v>43032</v>
      </c>
      <c r="I686" s="2">
        <v>43032.354166666664</v>
      </c>
      <c r="J686" t="s">
        <v>1770</v>
      </c>
      <c r="K686" t="s">
        <v>487</v>
      </c>
      <c r="L686" t="s">
        <v>488</v>
      </c>
    </row>
    <row r="687" spans="1:16" ht="14.4" hidden="1" customHeight="1" x14ac:dyDescent="0.3">
      <c r="C687" t="s">
        <v>1642</v>
      </c>
      <c r="D687" t="s">
        <v>429</v>
      </c>
      <c r="E687" t="s">
        <v>2220</v>
      </c>
      <c r="F687" t="s">
        <v>2221</v>
      </c>
      <c r="G687" t="s">
        <v>18</v>
      </c>
      <c r="H687" s="1">
        <v>43032</v>
      </c>
      <c r="I687" s="2">
        <v>43032.380555555559</v>
      </c>
      <c r="J687" t="s">
        <v>1770</v>
      </c>
      <c r="K687" t="s">
        <v>487</v>
      </c>
      <c r="L687" t="s">
        <v>488</v>
      </c>
    </row>
    <row r="688" spans="1:16" ht="14.4" hidden="1" customHeight="1" x14ac:dyDescent="0.3">
      <c r="C688" t="s">
        <v>76</v>
      </c>
      <c r="D688" t="s">
        <v>15</v>
      </c>
      <c r="E688" t="s">
        <v>316</v>
      </c>
      <c r="F688" t="s">
        <v>317</v>
      </c>
      <c r="G688" t="s">
        <v>18</v>
      </c>
      <c r="H688" s="1">
        <v>43033</v>
      </c>
      <c r="I688" s="2">
        <v>43085.083333333336</v>
      </c>
      <c r="J688" t="s">
        <v>19</v>
      </c>
      <c r="K688" t="s">
        <v>225</v>
      </c>
      <c r="L688" t="s">
        <v>318</v>
      </c>
      <c r="M688" t="s">
        <v>319</v>
      </c>
      <c r="N688" t="s">
        <v>31</v>
      </c>
      <c r="O688" t="s">
        <v>23</v>
      </c>
      <c r="P688" t="s">
        <v>32</v>
      </c>
    </row>
    <row r="689" spans="3:16" ht="14.4" hidden="1" customHeight="1" x14ac:dyDescent="0.3">
      <c r="C689" t="s">
        <v>76</v>
      </c>
      <c r="D689" t="s">
        <v>429</v>
      </c>
      <c r="E689" t="s">
        <v>550</v>
      </c>
      <c r="F689" t="s">
        <v>551</v>
      </c>
      <c r="G689" t="s">
        <v>18</v>
      </c>
      <c r="H689" s="1">
        <v>43033</v>
      </c>
      <c r="I689" s="2">
        <v>43049.084027777775</v>
      </c>
      <c r="J689" t="s">
        <v>455</v>
      </c>
      <c r="K689" t="s">
        <v>541</v>
      </c>
      <c r="L689" t="s">
        <v>542</v>
      </c>
      <c r="N689" t="s">
        <v>88</v>
      </c>
      <c r="O689" t="s">
        <v>324</v>
      </c>
      <c r="P689" t="s">
        <v>543</v>
      </c>
    </row>
    <row r="690" spans="3:16" ht="14.4" hidden="1" customHeight="1" x14ac:dyDescent="0.3">
      <c r="C690" t="s">
        <v>76</v>
      </c>
      <c r="D690" t="s">
        <v>429</v>
      </c>
      <c r="E690" t="s">
        <v>552</v>
      </c>
      <c r="F690" t="s">
        <v>553</v>
      </c>
      <c r="G690" t="s">
        <v>18</v>
      </c>
      <c r="H690" s="1">
        <v>43033</v>
      </c>
      <c r="I690" s="2">
        <v>43049.083333333336</v>
      </c>
      <c r="J690" t="s">
        <v>455</v>
      </c>
      <c r="K690" t="s">
        <v>541</v>
      </c>
      <c r="L690" t="s">
        <v>542</v>
      </c>
      <c r="N690" t="s">
        <v>88</v>
      </c>
      <c r="O690" t="s">
        <v>324</v>
      </c>
      <c r="P690" t="s">
        <v>543</v>
      </c>
    </row>
    <row r="691" spans="3:16" ht="14.4" hidden="1" customHeight="1" x14ac:dyDescent="0.3">
      <c r="C691" t="s">
        <v>76</v>
      </c>
      <c r="D691" t="s">
        <v>429</v>
      </c>
      <c r="E691" t="s">
        <v>554</v>
      </c>
      <c r="F691" t="s">
        <v>555</v>
      </c>
      <c r="G691" t="s">
        <v>18</v>
      </c>
      <c r="H691" s="1">
        <v>43033</v>
      </c>
      <c r="I691" s="2">
        <v>43049.083333333336</v>
      </c>
      <c r="J691" t="s">
        <v>455</v>
      </c>
      <c r="K691" t="s">
        <v>541</v>
      </c>
      <c r="L691" t="s">
        <v>542</v>
      </c>
      <c r="N691" t="s">
        <v>88</v>
      </c>
      <c r="O691" t="s">
        <v>324</v>
      </c>
      <c r="P691" t="s">
        <v>543</v>
      </c>
    </row>
    <row r="692" spans="3:16" ht="14.4" customHeight="1" x14ac:dyDescent="0.3">
      <c r="C692" t="s">
        <v>76</v>
      </c>
      <c r="D692" t="s">
        <v>44</v>
      </c>
      <c r="E692" t="s">
        <v>1356</v>
      </c>
      <c r="F692" t="s">
        <v>1357</v>
      </c>
      <c r="G692" t="s">
        <v>18</v>
      </c>
      <c r="H692" s="1">
        <v>43033</v>
      </c>
      <c r="I692" s="2">
        <v>43054.083333333336</v>
      </c>
      <c r="J692" t="s">
        <v>779</v>
      </c>
      <c r="K692" t="s">
        <v>1358</v>
      </c>
      <c r="L692" t="s">
        <v>1359</v>
      </c>
      <c r="M692" t="s">
        <v>62</v>
      </c>
      <c r="N692" t="s">
        <v>88</v>
      </c>
      <c r="O692" t="s">
        <v>23</v>
      </c>
      <c r="P692" t="s">
        <v>52</v>
      </c>
    </row>
    <row r="693" spans="3:16" ht="14.4" customHeight="1" x14ac:dyDescent="0.3">
      <c r="C693" t="s">
        <v>76</v>
      </c>
      <c r="D693" t="s">
        <v>44</v>
      </c>
      <c r="E693" t="s">
        <v>1360</v>
      </c>
      <c r="F693" t="s">
        <v>1361</v>
      </c>
      <c r="G693" t="s">
        <v>18</v>
      </c>
      <c r="H693" s="1">
        <v>43033</v>
      </c>
      <c r="I693" s="2">
        <v>43038.52847222222</v>
      </c>
      <c r="J693" t="s">
        <v>779</v>
      </c>
      <c r="K693" t="s">
        <v>440</v>
      </c>
      <c r="L693" t="s">
        <v>921</v>
      </c>
      <c r="M693" t="s">
        <v>50</v>
      </c>
      <c r="N693" t="s">
        <v>95</v>
      </c>
      <c r="O693" t="s">
        <v>23</v>
      </c>
      <c r="P693" t="s">
        <v>96</v>
      </c>
    </row>
    <row r="694" spans="3:16" ht="14.4" hidden="1" customHeight="1" x14ac:dyDescent="0.3">
      <c r="C694" t="s">
        <v>1642</v>
      </c>
      <c r="D694" t="s">
        <v>429</v>
      </c>
      <c r="E694" t="s">
        <v>2222</v>
      </c>
      <c r="F694" t="s">
        <v>2223</v>
      </c>
      <c r="G694" t="s">
        <v>18</v>
      </c>
      <c r="H694" s="1">
        <v>43033</v>
      </c>
      <c r="I694" s="2">
        <v>43049.114583333336</v>
      </c>
      <c r="J694" t="s">
        <v>455</v>
      </c>
      <c r="K694" t="s">
        <v>656</v>
      </c>
      <c r="L694" t="s">
        <v>194</v>
      </c>
    </row>
    <row r="695" spans="3:16" ht="14.4" hidden="1" customHeight="1" x14ac:dyDescent="0.3">
      <c r="C695" t="s">
        <v>1642</v>
      </c>
      <c r="D695" t="s">
        <v>429</v>
      </c>
      <c r="E695" t="s">
        <v>2224</v>
      </c>
      <c r="F695" t="s">
        <v>2225</v>
      </c>
      <c r="G695" t="s">
        <v>18</v>
      </c>
      <c r="H695" s="1">
        <v>43033</v>
      </c>
      <c r="I695" s="2">
        <v>43049.114583333336</v>
      </c>
      <c r="J695" t="s">
        <v>455</v>
      </c>
      <c r="K695" t="s">
        <v>268</v>
      </c>
      <c r="L695" t="s">
        <v>269</v>
      </c>
    </row>
    <row r="696" spans="3:16" ht="14.4" hidden="1" customHeight="1" x14ac:dyDescent="0.3">
      <c r="C696" t="s">
        <v>1642</v>
      </c>
      <c r="D696" t="s">
        <v>429</v>
      </c>
      <c r="E696" t="s">
        <v>2226</v>
      </c>
      <c r="F696" t="s">
        <v>2227</v>
      </c>
      <c r="G696" t="s">
        <v>18</v>
      </c>
      <c r="H696" s="1">
        <v>43033</v>
      </c>
      <c r="I696" s="2">
        <v>43049.114583333336</v>
      </c>
      <c r="J696" t="s">
        <v>455</v>
      </c>
      <c r="K696" t="s">
        <v>1536</v>
      </c>
      <c r="L696" t="s">
        <v>1831</v>
      </c>
    </row>
    <row r="697" spans="3:16" ht="14.4" hidden="1" customHeight="1" x14ac:dyDescent="0.3">
      <c r="C697" t="s">
        <v>1642</v>
      </c>
      <c r="D697" t="s">
        <v>429</v>
      </c>
      <c r="E697" t="s">
        <v>2228</v>
      </c>
      <c r="F697" t="s">
        <v>2229</v>
      </c>
      <c r="G697" t="s">
        <v>18</v>
      </c>
      <c r="H697" s="1">
        <v>43033</v>
      </c>
      <c r="I697" s="2">
        <v>43050.114583333336</v>
      </c>
      <c r="J697" t="s">
        <v>455</v>
      </c>
      <c r="K697" t="s">
        <v>268</v>
      </c>
      <c r="L697" t="s">
        <v>269</v>
      </c>
    </row>
    <row r="698" spans="3:16" ht="14.4" hidden="1" customHeight="1" x14ac:dyDescent="0.3">
      <c r="C698" t="s">
        <v>1642</v>
      </c>
      <c r="D698" t="s">
        <v>429</v>
      </c>
      <c r="E698" t="s">
        <v>2230</v>
      </c>
      <c r="F698" t="s">
        <v>2231</v>
      </c>
      <c r="G698" t="s">
        <v>18</v>
      </c>
      <c r="H698" s="1">
        <v>43033</v>
      </c>
      <c r="I698" s="2">
        <v>43050.114583333336</v>
      </c>
      <c r="J698" t="s">
        <v>455</v>
      </c>
      <c r="K698" t="s">
        <v>322</v>
      </c>
      <c r="L698" t="s">
        <v>323</v>
      </c>
    </row>
    <row r="699" spans="3:16" ht="14.4" hidden="1" customHeight="1" x14ac:dyDescent="0.3">
      <c r="C699" t="s">
        <v>1642</v>
      </c>
      <c r="D699" t="s">
        <v>429</v>
      </c>
      <c r="E699" t="s">
        <v>2232</v>
      </c>
      <c r="F699" t="s">
        <v>2233</v>
      </c>
      <c r="G699" t="s">
        <v>18</v>
      </c>
      <c r="H699" s="1">
        <v>43033</v>
      </c>
      <c r="I699" s="2">
        <v>43050.114583333336</v>
      </c>
      <c r="J699" t="s">
        <v>455</v>
      </c>
      <c r="K699" t="s">
        <v>322</v>
      </c>
      <c r="L699" t="s">
        <v>323</v>
      </c>
    </row>
    <row r="700" spans="3:16" ht="14.4" hidden="1" customHeight="1" x14ac:dyDescent="0.3">
      <c r="C700" t="s">
        <v>1642</v>
      </c>
      <c r="D700" t="s">
        <v>429</v>
      </c>
      <c r="E700" t="s">
        <v>2234</v>
      </c>
      <c r="F700" t="s">
        <v>2235</v>
      </c>
      <c r="G700" t="s">
        <v>18</v>
      </c>
      <c r="H700" s="1">
        <v>43033</v>
      </c>
      <c r="I700" s="2">
        <v>43050.114583333336</v>
      </c>
      <c r="J700" t="s">
        <v>455</v>
      </c>
      <c r="K700" t="s">
        <v>322</v>
      </c>
      <c r="L700" t="s">
        <v>323</v>
      </c>
    </row>
    <row r="701" spans="3:16" ht="14.4" customHeight="1" x14ac:dyDescent="0.3">
      <c r="C701" t="s">
        <v>1642</v>
      </c>
      <c r="D701" t="s">
        <v>44</v>
      </c>
      <c r="E701" t="s">
        <v>2874</v>
      </c>
      <c r="F701" t="s">
        <v>2875</v>
      </c>
      <c r="G701" t="s">
        <v>18</v>
      </c>
      <c r="H701" s="1">
        <v>43033</v>
      </c>
      <c r="I701" s="2">
        <v>43140.114583333336</v>
      </c>
      <c r="J701" t="s">
        <v>678</v>
      </c>
      <c r="K701" t="s">
        <v>399</v>
      </c>
      <c r="L701" t="s">
        <v>999</v>
      </c>
      <c r="M701" t="s">
        <v>73</v>
      </c>
      <c r="N701" t="s">
        <v>95</v>
      </c>
      <c r="O701" t="s">
        <v>23</v>
      </c>
      <c r="P701" t="s">
        <v>96</v>
      </c>
    </row>
    <row r="702" spans="3:16" ht="14.4" customHeight="1" x14ac:dyDescent="0.3">
      <c r="C702" t="s">
        <v>1642</v>
      </c>
      <c r="D702" t="s">
        <v>44</v>
      </c>
      <c r="E702" t="s">
        <v>2876</v>
      </c>
      <c r="F702" t="s">
        <v>2877</v>
      </c>
      <c r="G702" t="s">
        <v>18</v>
      </c>
      <c r="H702" s="1">
        <v>43033</v>
      </c>
      <c r="I702" s="2">
        <v>43082.222916666666</v>
      </c>
      <c r="J702" t="s">
        <v>678</v>
      </c>
      <c r="K702" t="s">
        <v>440</v>
      </c>
      <c r="L702" t="s">
        <v>2878</v>
      </c>
      <c r="M702" t="s">
        <v>73</v>
      </c>
    </row>
    <row r="703" spans="3:16" ht="14.4" hidden="1" customHeight="1" x14ac:dyDescent="0.3">
      <c r="C703" t="s">
        <v>76</v>
      </c>
      <c r="D703" t="s">
        <v>429</v>
      </c>
      <c r="E703" t="s">
        <v>556</v>
      </c>
      <c r="F703" t="s">
        <v>557</v>
      </c>
      <c r="G703" t="s">
        <v>18</v>
      </c>
      <c r="H703" s="1">
        <v>43034</v>
      </c>
      <c r="I703" s="2">
        <v>43050.084027777775</v>
      </c>
      <c r="J703" t="s">
        <v>455</v>
      </c>
      <c r="K703" t="s">
        <v>541</v>
      </c>
      <c r="L703" t="s">
        <v>542</v>
      </c>
      <c r="N703" t="s">
        <v>88</v>
      </c>
      <c r="O703" t="s">
        <v>324</v>
      </c>
      <c r="P703" t="s">
        <v>543</v>
      </c>
    </row>
    <row r="704" spans="3:16" ht="14.4" customHeight="1" x14ac:dyDescent="0.3">
      <c r="C704" t="s">
        <v>76</v>
      </c>
      <c r="D704" t="s">
        <v>44</v>
      </c>
      <c r="E704" t="s">
        <v>1362</v>
      </c>
      <c r="F704" t="s">
        <v>1363</v>
      </c>
      <c r="G704" t="s">
        <v>18</v>
      </c>
      <c r="H704" s="1">
        <v>43034</v>
      </c>
      <c r="I704" s="2">
        <v>43101.134027777778</v>
      </c>
      <c r="J704" t="s">
        <v>779</v>
      </c>
      <c r="K704" t="s">
        <v>399</v>
      </c>
      <c r="L704" t="s">
        <v>999</v>
      </c>
      <c r="M704" t="s">
        <v>62</v>
      </c>
      <c r="N704" t="s">
        <v>88</v>
      </c>
      <c r="O704" t="s">
        <v>23</v>
      </c>
      <c r="P704" t="s">
        <v>52</v>
      </c>
    </row>
    <row r="705" spans="1:16" ht="14.4" hidden="1" customHeight="1" x14ac:dyDescent="0.3">
      <c r="C705" t="s">
        <v>1642</v>
      </c>
      <c r="D705" t="s">
        <v>429</v>
      </c>
      <c r="E705" t="s">
        <v>2236</v>
      </c>
      <c r="F705" t="s">
        <v>2237</v>
      </c>
      <c r="G705" t="s">
        <v>18</v>
      </c>
      <c r="H705" s="1">
        <v>43034</v>
      </c>
      <c r="I705" s="2">
        <v>43050.114583333336</v>
      </c>
      <c r="J705" t="s">
        <v>455</v>
      </c>
      <c r="K705" t="s">
        <v>1840</v>
      </c>
      <c r="L705" t="s">
        <v>1841</v>
      </c>
    </row>
    <row r="706" spans="1:16" ht="14.4" hidden="1" customHeight="1" x14ac:dyDescent="0.3">
      <c r="C706" t="s">
        <v>1642</v>
      </c>
      <c r="D706" t="s">
        <v>429</v>
      </c>
      <c r="E706" t="s">
        <v>2238</v>
      </c>
      <c r="F706" t="s">
        <v>2239</v>
      </c>
      <c r="G706" t="s">
        <v>18</v>
      </c>
      <c r="H706" s="1">
        <v>43034</v>
      </c>
      <c r="I706" s="2">
        <v>43050.114583333336</v>
      </c>
      <c r="J706" t="s">
        <v>455</v>
      </c>
      <c r="K706" t="s">
        <v>322</v>
      </c>
      <c r="L706" t="s">
        <v>323</v>
      </c>
    </row>
    <row r="707" spans="1:16" ht="14.4" hidden="1" customHeight="1" x14ac:dyDescent="0.3">
      <c r="C707" t="s">
        <v>1642</v>
      </c>
      <c r="D707" t="s">
        <v>429</v>
      </c>
      <c r="E707" t="s">
        <v>2240</v>
      </c>
      <c r="F707" t="s">
        <v>2241</v>
      </c>
      <c r="G707" t="s">
        <v>18</v>
      </c>
      <c r="H707" s="1">
        <v>43034</v>
      </c>
      <c r="I707" s="2">
        <v>43050.114583333336</v>
      </c>
      <c r="J707" t="s">
        <v>455</v>
      </c>
      <c r="K707" t="s">
        <v>322</v>
      </c>
      <c r="L707" t="s">
        <v>323</v>
      </c>
    </row>
    <row r="708" spans="1:16" ht="14.4" customHeight="1" x14ac:dyDescent="0.3">
      <c r="A708">
        <v>8</v>
      </c>
      <c r="B708">
        <v>3</v>
      </c>
      <c r="C708" t="s">
        <v>76</v>
      </c>
      <c r="D708" t="s">
        <v>44</v>
      </c>
      <c r="E708" t="s">
        <v>1364</v>
      </c>
      <c r="F708" t="s">
        <v>1365</v>
      </c>
      <c r="G708" t="s">
        <v>179</v>
      </c>
      <c r="H708" s="1">
        <v>43034</v>
      </c>
      <c r="I708" s="2">
        <v>43137.638888888891</v>
      </c>
      <c r="J708" t="s">
        <v>859</v>
      </c>
      <c r="K708" t="s">
        <v>115</v>
      </c>
      <c r="L708" t="s">
        <v>791</v>
      </c>
      <c r="M708" t="s">
        <v>69</v>
      </c>
      <c r="N708" t="s">
        <v>88</v>
      </c>
      <c r="O708" t="s">
        <v>23</v>
      </c>
      <c r="P708" t="s">
        <v>278</v>
      </c>
    </row>
    <row r="709" spans="1:16" ht="14.4" hidden="1" customHeight="1" x14ac:dyDescent="0.3">
      <c r="C709" t="s">
        <v>14</v>
      </c>
      <c r="D709" t="s">
        <v>15</v>
      </c>
      <c r="E709" t="s">
        <v>42</v>
      </c>
      <c r="F709" t="s">
        <v>43</v>
      </c>
      <c r="G709" t="s">
        <v>41</v>
      </c>
      <c r="H709" s="1">
        <v>43035</v>
      </c>
      <c r="I709" s="2">
        <v>43080.649305555555</v>
      </c>
      <c r="J709" t="s">
        <v>28</v>
      </c>
      <c r="K709" t="s">
        <v>29</v>
      </c>
      <c r="L709" t="s">
        <v>30</v>
      </c>
    </row>
    <row r="710" spans="1:16" ht="14.4" customHeight="1" x14ac:dyDescent="0.3">
      <c r="A710">
        <v>32</v>
      </c>
      <c r="B710">
        <v>4</v>
      </c>
      <c r="C710" t="s">
        <v>76</v>
      </c>
      <c r="D710" t="s">
        <v>44</v>
      </c>
      <c r="E710" t="s">
        <v>1366</v>
      </c>
      <c r="F710" t="s">
        <v>1367</v>
      </c>
      <c r="G710" t="s">
        <v>353</v>
      </c>
      <c r="H710" s="1">
        <v>43035</v>
      </c>
      <c r="I710" s="2">
        <v>43109.681944444441</v>
      </c>
      <c r="J710" t="s">
        <v>140</v>
      </c>
      <c r="K710" t="s">
        <v>440</v>
      </c>
      <c r="L710" t="s">
        <v>921</v>
      </c>
      <c r="M710" t="s">
        <v>50</v>
      </c>
      <c r="N710" t="s">
        <v>88</v>
      </c>
      <c r="O710" t="s">
        <v>23</v>
      </c>
      <c r="P710" t="s">
        <v>52</v>
      </c>
    </row>
    <row r="711" spans="1:16" ht="14.4" customHeight="1" x14ac:dyDescent="0.3">
      <c r="C711" t="s">
        <v>1642</v>
      </c>
      <c r="D711" t="s">
        <v>44</v>
      </c>
      <c r="E711" t="s">
        <v>2879</v>
      </c>
      <c r="F711" t="s">
        <v>2880</v>
      </c>
      <c r="G711" t="s">
        <v>18</v>
      </c>
      <c r="H711" s="1">
        <v>43037</v>
      </c>
      <c r="I711" s="2">
        <v>43053.114583333336</v>
      </c>
      <c r="J711" t="s">
        <v>708</v>
      </c>
      <c r="K711" t="s">
        <v>194</v>
      </c>
      <c r="L711" t="s">
        <v>195</v>
      </c>
    </row>
    <row r="712" spans="1:16" ht="14.4" hidden="1" customHeight="1" x14ac:dyDescent="0.3">
      <c r="C712" t="s">
        <v>76</v>
      </c>
      <c r="D712" t="s">
        <v>15</v>
      </c>
      <c r="E712" t="s">
        <v>320</v>
      </c>
      <c r="F712" t="s">
        <v>321</v>
      </c>
      <c r="G712" t="s">
        <v>18</v>
      </c>
      <c r="H712" s="1">
        <v>43038</v>
      </c>
      <c r="I712" s="2">
        <v>43042.272222222222</v>
      </c>
      <c r="J712" t="s">
        <v>131</v>
      </c>
      <c r="K712" t="s">
        <v>322</v>
      </c>
      <c r="L712" t="s">
        <v>323</v>
      </c>
      <c r="N712" t="s">
        <v>95</v>
      </c>
      <c r="O712" t="s">
        <v>324</v>
      </c>
      <c r="P712" t="s">
        <v>96</v>
      </c>
    </row>
    <row r="713" spans="1:16" ht="14.4" hidden="1" customHeight="1" x14ac:dyDescent="0.3">
      <c r="C713" t="s">
        <v>76</v>
      </c>
      <c r="D713" t="s">
        <v>429</v>
      </c>
      <c r="E713" t="s">
        <v>558</v>
      </c>
      <c r="F713" t="s">
        <v>559</v>
      </c>
      <c r="G713" t="s">
        <v>18</v>
      </c>
      <c r="H713" s="1">
        <v>43038</v>
      </c>
      <c r="I713" s="2">
        <v>43039.475694444445</v>
      </c>
      <c r="J713" t="s">
        <v>455</v>
      </c>
      <c r="K713" t="s">
        <v>322</v>
      </c>
      <c r="L713" t="s">
        <v>323</v>
      </c>
      <c r="N713" t="s">
        <v>95</v>
      </c>
      <c r="O713" t="s">
        <v>324</v>
      </c>
      <c r="P713" t="s">
        <v>96</v>
      </c>
    </row>
    <row r="714" spans="1:16" ht="14.4" hidden="1" customHeight="1" x14ac:dyDescent="0.3">
      <c r="C714" t="s">
        <v>76</v>
      </c>
      <c r="D714" t="s">
        <v>429</v>
      </c>
      <c r="E714" t="s">
        <v>560</v>
      </c>
      <c r="F714" t="s">
        <v>561</v>
      </c>
      <c r="G714" t="s">
        <v>18</v>
      </c>
      <c r="H714" s="1">
        <v>43038</v>
      </c>
      <c r="I714" s="2">
        <v>43039.492361111108</v>
      </c>
      <c r="J714" t="s">
        <v>455</v>
      </c>
      <c r="K714" t="s">
        <v>322</v>
      </c>
      <c r="L714" t="s">
        <v>323</v>
      </c>
      <c r="N714" t="s">
        <v>95</v>
      </c>
      <c r="O714" t="s">
        <v>324</v>
      </c>
      <c r="P714" t="s">
        <v>96</v>
      </c>
    </row>
    <row r="715" spans="1:16" ht="14.4" hidden="1" customHeight="1" x14ac:dyDescent="0.3">
      <c r="C715" t="s">
        <v>76</v>
      </c>
      <c r="D715" t="s">
        <v>429</v>
      </c>
      <c r="E715" t="s">
        <v>562</v>
      </c>
      <c r="F715" t="s">
        <v>563</v>
      </c>
      <c r="G715" t="s">
        <v>18</v>
      </c>
      <c r="H715" s="1">
        <v>43038</v>
      </c>
      <c r="I715" s="2">
        <v>43039.498611111114</v>
      </c>
      <c r="J715" t="s">
        <v>455</v>
      </c>
      <c r="K715" t="s">
        <v>322</v>
      </c>
      <c r="L715" t="s">
        <v>323</v>
      </c>
      <c r="N715" t="s">
        <v>95</v>
      </c>
      <c r="O715" t="s">
        <v>324</v>
      </c>
      <c r="P715" t="s">
        <v>96</v>
      </c>
    </row>
    <row r="716" spans="1:16" ht="14.4" customHeight="1" x14ac:dyDescent="0.3">
      <c r="C716" t="s">
        <v>76</v>
      </c>
      <c r="D716" t="s">
        <v>44</v>
      </c>
      <c r="E716" t="s">
        <v>1371</v>
      </c>
      <c r="F716" t="s">
        <v>1372</v>
      </c>
      <c r="G716" t="s">
        <v>18</v>
      </c>
      <c r="H716" s="1">
        <v>43038</v>
      </c>
      <c r="I716" s="2">
        <v>43057.083333333336</v>
      </c>
      <c r="J716" t="s">
        <v>140</v>
      </c>
      <c r="K716" t="s">
        <v>1373</v>
      </c>
      <c r="L716" t="s">
        <v>1374</v>
      </c>
      <c r="M716" t="s">
        <v>137</v>
      </c>
      <c r="N716" t="s">
        <v>88</v>
      </c>
      <c r="O716" t="s">
        <v>23</v>
      </c>
      <c r="P716" t="s">
        <v>278</v>
      </c>
    </row>
    <row r="717" spans="1:16" ht="14.4" customHeight="1" x14ac:dyDescent="0.3">
      <c r="A717">
        <v>32</v>
      </c>
      <c r="B717">
        <v>4</v>
      </c>
      <c r="C717" t="s">
        <v>76</v>
      </c>
      <c r="D717" t="s">
        <v>44</v>
      </c>
      <c r="E717" t="s">
        <v>1368</v>
      </c>
      <c r="F717" t="s">
        <v>1369</v>
      </c>
      <c r="G717" t="s">
        <v>353</v>
      </c>
      <c r="H717" s="1">
        <v>43038</v>
      </c>
      <c r="I717" s="2">
        <v>43138.413888888892</v>
      </c>
      <c r="J717" t="s">
        <v>779</v>
      </c>
      <c r="K717" t="s">
        <v>1358</v>
      </c>
      <c r="L717" t="s">
        <v>1370</v>
      </c>
      <c r="M717" t="s">
        <v>50</v>
      </c>
      <c r="N717" t="s">
        <v>88</v>
      </c>
      <c r="O717" t="s">
        <v>23</v>
      </c>
      <c r="P717" t="s">
        <v>52</v>
      </c>
    </row>
    <row r="718" spans="1:16" ht="14.4" hidden="1" customHeight="1" x14ac:dyDescent="0.3">
      <c r="C718" t="s">
        <v>1642</v>
      </c>
      <c r="D718" t="s">
        <v>429</v>
      </c>
      <c r="E718" t="s">
        <v>2242</v>
      </c>
      <c r="F718" t="s">
        <v>2243</v>
      </c>
      <c r="G718" t="s">
        <v>18</v>
      </c>
      <c r="H718" s="1">
        <v>43038</v>
      </c>
      <c r="I718" s="2">
        <v>43057.114583333336</v>
      </c>
      <c r="J718" t="s">
        <v>1770</v>
      </c>
      <c r="K718" t="s">
        <v>48</v>
      </c>
      <c r="L718" t="s">
        <v>49</v>
      </c>
      <c r="M718" t="s">
        <v>283</v>
      </c>
    </row>
    <row r="719" spans="1:16" ht="14.4" hidden="1" customHeight="1" x14ac:dyDescent="0.3">
      <c r="C719" t="s">
        <v>1642</v>
      </c>
      <c r="D719" t="s">
        <v>429</v>
      </c>
      <c r="E719" t="s">
        <v>2252</v>
      </c>
      <c r="F719" t="s">
        <v>2253</v>
      </c>
      <c r="G719" t="s">
        <v>18</v>
      </c>
      <c r="H719" s="1">
        <v>43038</v>
      </c>
      <c r="I719" s="2">
        <v>43055.114583333336</v>
      </c>
      <c r="J719" t="s">
        <v>455</v>
      </c>
      <c r="K719" t="s">
        <v>268</v>
      </c>
      <c r="L719" t="s">
        <v>269</v>
      </c>
    </row>
    <row r="720" spans="1:16" ht="14.4" hidden="1" customHeight="1" x14ac:dyDescent="0.3">
      <c r="C720" t="s">
        <v>1642</v>
      </c>
      <c r="D720" t="s">
        <v>429</v>
      </c>
      <c r="E720" t="s">
        <v>2254</v>
      </c>
      <c r="F720" t="s">
        <v>2255</v>
      </c>
      <c r="G720" t="s">
        <v>18</v>
      </c>
      <c r="H720" s="1">
        <v>43038</v>
      </c>
      <c r="I720" s="2">
        <v>43054.117361111108</v>
      </c>
      <c r="J720" t="s">
        <v>455</v>
      </c>
      <c r="K720" t="s">
        <v>2046</v>
      </c>
      <c r="L720" t="s">
        <v>2047</v>
      </c>
    </row>
    <row r="721" spans="3:16" ht="14.4" customHeight="1" x14ac:dyDescent="0.3">
      <c r="C721" t="s">
        <v>1642</v>
      </c>
      <c r="D721" t="s">
        <v>44</v>
      </c>
      <c r="E721" t="s">
        <v>2881</v>
      </c>
      <c r="F721" t="s">
        <v>2882</v>
      </c>
      <c r="G721" t="s">
        <v>18</v>
      </c>
      <c r="H721" s="1">
        <v>43038</v>
      </c>
      <c r="I721" s="2">
        <v>43063.114583333336</v>
      </c>
      <c r="J721" t="s">
        <v>725</v>
      </c>
      <c r="K721" t="s">
        <v>1703</v>
      </c>
      <c r="L721" t="s">
        <v>1704</v>
      </c>
      <c r="M721" t="s">
        <v>1152</v>
      </c>
      <c r="N721" t="s">
        <v>22</v>
      </c>
      <c r="O721" t="s">
        <v>23</v>
      </c>
    </row>
    <row r="722" spans="3:16" ht="14.4" hidden="1" customHeight="1" x14ac:dyDescent="0.3">
      <c r="C722" t="s">
        <v>76</v>
      </c>
      <c r="D722" t="s">
        <v>15</v>
      </c>
      <c r="E722" t="s">
        <v>325</v>
      </c>
      <c r="F722" t="s">
        <v>326</v>
      </c>
      <c r="G722" t="s">
        <v>18</v>
      </c>
      <c r="H722" s="1">
        <v>43039</v>
      </c>
      <c r="I722" s="2">
        <v>43105.219444444447</v>
      </c>
      <c r="J722" t="s">
        <v>19</v>
      </c>
      <c r="K722" t="s">
        <v>327</v>
      </c>
      <c r="L722" t="s">
        <v>328</v>
      </c>
      <c r="N722" t="s">
        <v>95</v>
      </c>
      <c r="O722" t="s">
        <v>141</v>
      </c>
      <c r="P722" t="s">
        <v>96</v>
      </c>
    </row>
    <row r="723" spans="3:16" ht="14.4" hidden="1" customHeight="1" x14ac:dyDescent="0.3">
      <c r="C723" t="s">
        <v>1642</v>
      </c>
      <c r="D723" t="s">
        <v>429</v>
      </c>
      <c r="E723" t="s">
        <v>2256</v>
      </c>
      <c r="F723" t="s">
        <v>2257</v>
      </c>
      <c r="G723" t="s">
        <v>18</v>
      </c>
      <c r="H723" s="1">
        <v>43039</v>
      </c>
      <c r="I723" s="2">
        <v>43039.556944444441</v>
      </c>
      <c r="J723" t="s">
        <v>1770</v>
      </c>
      <c r="K723" t="s">
        <v>487</v>
      </c>
      <c r="L723" t="s">
        <v>488</v>
      </c>
    </row>
    <row r="724" spans="3:16" ht="14.4" hidden="1" customHeight="1" x14ac:dyDescent="0.3">
      <c r="C724" t="s">
        <v>1642</v>
      </c>
      <c r="D724" t="s">
        <v>429</v>
      </c>
      <c r="E724" t="s">
        <v>2258</v>
      </c>
      <c r="F724" t="s">
        <v>2259</v>
      </c>
      <c r="G724" t="s">
        <v>18</v>
      </c>
      <c r="H724" s="1">
        <v>43039</v>
      </c>
      <c r="I724" s="2">
        <v>43039.486805555556</v>
      </c>
      <c r="J724" t="s">
        <v>1770</v>
      </c>
      <c r="K724" t="s">
        <v>487</v>
      </c>
      <c r="L724" t="s">
        <v>488</v>
      </c>
    </row>
    <row r="725" spans="3:16" ht="14.4" hidden="1" customHeight="1" x14ac:dyDescent="0.3">
      <c r="C725" t="s">
        <v>1642</v>
      </c>
      <c r="D725" t="s">
        <v>429</v>
      </c>
      <c r="E725" t="s">
        <v>2260</v>
      </c>
      <c r="F725" t="s">
        <v>2261</v>
      </c>
      <c r="G725" t="s">
        <v>18</v>
      </c>
      <c r="H725" s="1">
        <v>43039</v>
      </c>
      <c r="I725" s="2">
        <v>43055.114583333336</v>
      </c>
      <c r="J725" t="s">
        <v>455</v>
      </c>
      <c r="K725" t="s">
        <v>322</v>
      </c>
      <c r="L725" t="s">
        <v>323</v>
      </c>
    </row>
    <row r="726" spans="3:16" ht="14.4" hidden="1" customHeight="1" x14ac:dyDescent="0.3">
      <c r="C726" t="s">
        <v>1642</v>
      </c>
      <c r="D726" t="s">
        <v>429</v>
      </c>
      <c r="E726" t="s">
        <v>2262</v>
      </c>
      <c r="F726" t="s">
        <v>2263</v>
      </c>
      <c r="G726" t="s">
        <v>18</v>
      </c>
      <c r="H726" s="1">
        <v>43039</v>
      </c>
      <c r="I726" s="2">
        <v>43055.114583333336</v>
      </c>
      <c r="J726" t="s">
        <v>455</v>
      </c>
      <c r="K726" t="s">
        <v>1536</v>
      </c>
      <c r="L726" t="s">
        <v>1831</v>
      </c>
    </row>
    <row r="727" spans="3:16" ht="14.4" hidden="1" customHeight="1" x14ac:dyDescent="0.3">
      <c r="C727" t="s">
        <v>1642</v>
      </c>
      <c r="D727" t="s">
        <v>429</v>
      </c>
      <c r="E727" t="s">
        <v>2264</v>
      </c>
      <c r="F727" t="s">
        <v>2265</v>
      </c>
      <c r="G727" t="s">
        <v>18</v>
      </c>
      <c r="H727" s="1">
        <v>43039</v>
      </c>
      <c r="I727" s="2">
        <v>43055.114583333336</v>
      </c>
      <c r="J727" t="s">
        <v>455</v>
      </c>
      <c r="K727" t="s">
        <v>2046</v>
      </c>
      <c r="L727" t="s">
        <v>2047</v>
      </c>
    </row>
    <row r="728" spans="3:16" ht="14.4" hidden="1" customHeight="1" x14ac:dyDescent="0.3">
      <c r="C728" t="s">
        <v>1642</v>
      </c>
      <c r="D728" t="s">
        <v>429</v>
      </c>
      <c r="E728" t="s">
        <v>2266</v>
      </c>
      <c r="F728" t="s">
        <v>2267</v>
      </c>
      <c r="G728" t="s">
        <v>18</v>
      </c>
      <c r="H728" s="1">
        <v>43039</v>
      </c>
      <c r="I728" s="2">
        <v>43055.114583333336</v>
      </c>
      <c r="J728" t="s">
        <v>455</v>
      </c>
      <c r="K728" t="s">
        <v>1818</v>
      </c>
      <c r="L728" t="s">
        <v>1819</v>
      </c>
    </row>
    <row r="729" spans="3:16" ht="14.4" hidden="1" customHeight="1" x14ac:dyDescent="0.3">
      <c r="C729" t="s">
        <v>76</v>
      </c>
      <c r="D729" t="s">
        <v>15</v>
      </c>
      <c r="E729" t="s">
        <v>329</v>
      </c>
      <c r="F729" t="s">
        <v>330</v>
      </c>
      <c r="G729" t="s">
        <v>18</v>
      </c>
      <c r="H729" s="1">
        <v>43040</v>
      </c>
      <c r="I729" s="2">
        <v>43092.355555555558</v>
      </c>
      <c r="J729" t="s">
        <v>146</v>
      </c>
      <c r="K729" t="s">
        <v>311</v>
      </c>
      <c r="L729" t="s">
        <v>312</v>
      </c>
      <c r="M729" t="s">
        <v>82</v>
      </c>
      <c r="N729" t="s">
        <v>88</v>
      </c>
      <c r="O729" t="s">
        <v>23</v>
      </c>
      <c r="P729" t="s">
        <v>52</v>
      </c>
    </row>
    <row r="730" spans="3:16" ht="28.8" hidden="1" customHeight="1" x14ac:dyDescent="0.3">
      <c r="C730" t="s">
        <v>1642</v>
      </c>
      <c r="D730" t="s">
        <v>429</v>
      </c>
      <c r="E730" t="s">
        <v>2268</v>
      </c>
      <c r="F730" s="3" t="s">
        <v>2269</v>
      </c>
      <c r="G730" t="s">
        <v>18</v>
      </c>
      <c r="H730" s="1">
        <v>43040</v>
      </c>
      <c r="I730" s="2">
        <v>43057.114583333336</v>
      </c>
      <c r="J730" t="s">
        <v>455</v>
      </c>
      <c r="K730" t="s">
        <v>166</v>
      </c>
      <c r="L730" t="s">
        <v>151</v>
      </c>
    </row>
    <row r="731" spans="3:16" ht="14.4" customHeight="1" x14ac:dyDescent="0.3">
      <c r="C731" t="s">
        <v>76</v>
      </c>
      <c r="D731" t="s">
        <v>44</v>
      </c>
      <c r="E731" t="s">
        <v>1375</v>
      </c>
      <c r="F731" t="s">
        <v>296</v>
      </c>
      <c r="G731" t="s">
        <v>18</v>
      </c>
      <c r="H731" s="1">
        <v>43041</v>
      </c>
      <c r="I731" s="2">
        <v>43057.083333333336</v>
      </c>
      <c r="J731" t="s">
        <v>859</v>
      </c>
      <c r="K731" t="s">
        <v>1307</v>
      </c>
      <c r="L731" t="s">
        <v>1308</v>
      </c>
      <c r="M731" t="s">
        <v>62</v>
      </c>
      <c r="N731" t="s">
        <v>88</v>
      </c>
      <c r="O731" t="s">
        <v>23</v>
      </c>
      <c r="P731" t="s">
        <v>52</v>
      </c>
    </row>
    <row r="732" spans="3:16" ht="14.4" customHeight="1" x14ac:dyDescent="0.3">
      <c r="C732" t="s">
        <v>76</v>
      </c>
      <c r="D732" t="s">
        <v>44</v>
      </c>
      <c r="E732" t="s">
        <v>1376</v>
      </c>
      <c r="F732" t="s">
        <v>1377</v>
      </c>
      <c r="G732" t="s">
        <v>18</v>
      </c>
      <c r="H732" s="1">
        <v>43041</v>
      </c>
      <c r="I732" s="2">
        <v>43065.183333333334</v>
      </c>
      <c r="J732" t="s">
        <v>779</v>
      </c>
      <c r="K732" t="s">
        <v>1317</v>
      </c>
      <c r="L732" t="s">
        <v>1378</v>
      </c>
      <c r="M732" t="s">
        <v>117</v>
      </c>
      <c r="N732" t="s">
        <v>95</v>
      </c>
      <c r="O732" t="s">
        <v>23</v>
      </c>
      <c r="P732" t="s">
        <v>96</v>
      </c>
    </row>
    <row r="733" spans="3:16" ht="14.4" hidden="1" customHeight="1" x14ac:dyDescent="0.3">
      <c r="C733" t="s">
        <v>1642</v>
      </c>
      <c r="D733" t="s">
        <v>429</v>
      </c>
      <c r="E733" t="s">
        <v>2270</v>
      </c>
      <c r="F733" t="s">
        <v>2271</v>
      </c>
      <c r="G733" t="s">
        <v>18</v>
      </c>
      <c r="H733" s="1">
        <v>43041</v>
      </c>
      <c r="I733" s="2">
        <v>43057.114583333336</v>
      </c>
      <c r="J733" t="s">
        <v>455</v>
      </c>
      <c r="K733" t="s">
        <v>1818</v>
      </c>
      <c r="L733" t="s">
        <v>1819</v>
      </c>
    </row>
    <row r="734" spans="3:16" ht="14.4" hidden="1" customHeight="1" x14ac:dyDescent="0.3">
      <c r="C734" t="s">
        <v>1642</v>
      </c>
      <c r="D734" t="s">
        <v>429</v>
      </c>
      <c r="E734" t="s">
        <v>2272</v>
      </c>
      <c r="F734" t="s">
        <v>2219</v>
      </c>
      <c r="G734" t="s">
        <v>18</v>
      </c>
      <c r="H734" s="1">
        <v>43041</v>
      </c>
      <c r="I734" s="2">
        <v>43041.418749999997</v>
      </c>
      <c r="J734" t="s">
        <v>1770</v>
      </c>
      <c r="K734" t="s">
        <v>487</v>
      </c>
      <c r="L734" t="s">
        <v>488</v>
      </c>
    </row>
    <row r="735" spans="3:16" ht="14.4" hidden="1" customHeight="1" x14ac:dyDescent="0.3">
      <c r="C735" t="s">
        <v>1642</v>
      </c>
      <c r="D735" t="s">
        <v>429</v>
      </c>
      <c r="E735" t="s">
        <v>2273</v>
      </c>
      <c r="F735" t="s">
        <v>2274</v>
      </c>
      <c r="G735" t="s">
        <v>18</v>
      </c>
      <c r="H735" s="1">
        <v>43041</v>
      </c>
      <c r="I735" s="2">
        <v>43057.114583333336</v>
      </c>
      <c r="J735" t="s">
        <v>455</v>
      </c>
      <c r="K735" t="s">
        <v>1707</v>
      </c>
      <c r="L735" t="s">
        <v>1708</v>
      </c>
    </row>
    <row r="736" spans="3:16" ht="14.4" hidden="1" customHeight="1" x14ac:dyDescent="0.3">
      <c r="C736" t="s">
        <v>76</v>
      </c>
      <c r="D736" t="s">
        <v>15</v>
      </c>
      <c r="E736" t="s">
        <v>331</v>
      </c>
      <c r="F736" t="s">
        <v>296</v>
      </c>
      <c r="G736" t="s">
        <v>179</v>
      </c>
      <c r="H736" s="1">
        <v>43042</v>
      </c>
      <c r="I736" s="2">
        <v>43094.749305555553</v>
      </c>
      <c r="J736" t="s">
        <v>146</v>
      </c>
      <c r="K736" t="s">
        <v>124</v>
      </c>
      <c r="L736" t="s">
        <v>147</v>
      </c>
      <c r="M736" t="s">
        <v>62</v>
      </c>
      <c r="N736" t="s">
        <v>88</v>
      </c>
      <c r="O736" t="s">
        <v>23</v>
      </c>
      <c r="P736" t="s">
        <v>52</v>
      </c>
    </row>
    <row r="737" spans="1:16" ht="14.4" hidden="1" customHeight="1" x14ac:dyDescent="0.3">
      <c r="C737" t="s">
        <v>76</v>
      </c>
      <c r="D737" t="s">
        <v>429</v>
      </c>
      <c r="E737" t="s">
        <v>564</v>
      </c>
      <c r="F737" t="s">
        <v>565</v>
      </c>
      <c r="G737" t="s">
        <v>18</v>
      </c>
      <c r="H737" s="1">
        <v>43042</v>
      </c>
      <c r="I737" s="2">
        <v>43062.165277777778</v>
      </c>
      <c r="J737" t="s">
        <v>566</v>
      </c>
      <c r="K737" t="s">
        <v>497</v>
      </c>
      <c r="L737" t="s">
        <v>498</v>
      </c>
      <c r="N737" t="s">
        <v>95</v>
      </c>
      <c r="O737" t="s">
        <v>141</v>
      </c>
      <c r="P737" t="s">
        <v>96</v>
      </c>
    </row>
    <row r="738" spans="1:16" ht="14.4" customHeight="1" x14ac:dyDescent="0.3">
      <c r="A738">
        <v>8</v>
      </c>
      <c r="B738">
        <v>3</v>
      </c>
      <c r="C738" t="s">
        <v>76</v>
      </c>
      <c r="D738" t="s">
        <v>44</v>
      </c>
      <c r="E738" t="s">
        <v>1379</v>
      </c>
      <c r="F738" t="s">
        <v>1380</v>
      </c>
      <c r="G738" t="s">
        <v>109</v>
      </c>
      <c r="H738" s="1">
        <v>43042</v>
      </c>
      <c r="I738" s="2">
        <v>43124.661111111112</v>
      </c>
      <c r="J738" t="s">
        <v>1238</v>
      </c>
      <c r="K738" t="s">
        <v>877</v>
      </c>
      <c r="L738" t="s">
        <v>1353</v>
      </c>
      <c r="M738" t="s">
        <v>73</v>
      </c>
      <c r="N738" t="s">
        <v>88</v>
      </c>
      <c r="O738" t="s">
        <v>23</v>
      </c>
      <c r="P738" t="s">
        <v>52</v>
      </c>
    </row>
    <row r="739" spans="1:16" ht="14.4" hidden="1" customHeight="1" x14ac:dyDescent="0.3">
      <c r="C739" t="s">
        <v>1642</v>
      </c>
      <c r="D739" t="s">
        <v>15</v>
      </c>
      <c r="E739" t="s">
        <v>1689</v>
      </c>
      <c r="F739" t="s">
        <v>1690</v>
      </c>
      <c r="G739" t="s">
        <v>41</v>
      </c>
      <c r="H739" s="1">
        <v>43042</v>
      </c>
      <c r="I739" s="2">
        <v>43042.54583333333</v>
      </c>
      <c r="J739" t="s">
        <v>19</v>
      </c>
      <c r="K739" t="s">
        <v>709</v>
      </c>
      <c r="L739" t="s">
        <v>1197</v>
      </c>
      <c r="M739" t="s">
        <v>94</v>
      </c>
      <c r="N739" t="s">
        <v>95</v>
      </c>
    </row>
    <row r="740" spans="1:16" ht="14.4" hidden="1" customHeight="1" x14ac:dyDescent="0.3">
      <c r="C740" t="s">
        <v>1642</v>
      </c>
      <c r="D740" t="s">
        <v>429</v>
      </c>
      <c r="E740" t="s">
        <v>2244</v>
      </c>
      <c r="F740" t="s">
        <v>2245</v>
      </c>
      <c r="G740" t="s">
        <v>18</v>
      </c>
      <c r="H740" s="1">
        <v>43042</v>
      </c>
      <c r="I740" s="2">
        <v>43058.243750000001</v>
      </c>
      <c r="J740" t="s">
        <v>455</v>
      </c>
      <c r="K740" t="s">
        <v>322</v>
      </c>
      <c r="L740" t="s">
        <v>323</v>
      </c>
    </row>
    <row r="741" spans="1:16" ht="14.4" hidden="1" customHeight="1" x14ac:dyDescent="0.3">
      <c r="C741" t="s">
        <v>1642</v>
      </c>
      <c r="D741" t="s">
        <v>429</v>
      </c>
      <c r="E741" t="s">
        <v>2246</v>
      </c>
      <c r="F741" t="s">
        <v>2247</v>
      </c>
      <c r="G741" t="s">
        <v>18</v>
      </c>
      <c r="H741" s="1">
        <v>43042</v>
      </c>
      <c r="I741" s="2">
        <v>43064.236805555556</v>
      </c>
      <c r="J741" t="s">
        <v>455</v>
      </c>
      <c r="K741" t="s">
        <v>322</v>
      </c>
      <c r="L741" t="s">
        <v>323</v>
      </c>
    </row>
    <row r="742" spans="1:16" ht="14.4" hidden="1" customHeight="1" x14ac:dyDescent="0.3">
      <c r="C742" t="s">
        <v>1642</v>
      </c>
      <c r="D742" t="s">
        <v>429</v>
      </c>
      <c r="E742" t="s">
        <v>2248</v>
      </c>
      <c r="F742" t="s">
        <v>2249</v>
      </c>
      <c r="G742" t="s">
        <v>18</v>
      </c>
      <c r="H742" s="1">
        <v>43042</v>
      </c>
      <c r="I742" s="2">
        <v>43058.243750000001</v>
      </c>
      <c r="J742" t="s">
        <v>455</v>
      </c>
      <c r="K742" t="s">
        <v>80</v>
      </c>
      <c r="L742" t="s">
        <v>444</v>
      </c>
    </row>
    <row r="743" spans="1:16" ht="14.4" hidden="1" customHeight="1" x14ac:dyDescent="0.3">
      <c r="C743" t="s">
        <v>1642</v>
      </c>
      <c r="D743" t="s">
        <v>429</v>
      </c>
      <c r="E743" t="s">
        <v>2275</v>
      </c>
      <c r="F743" t="s">
        <v>2276</v>
      </c>
      <c r="G743" t="s">
        <v>179</v>
      </c>
      <c r="H743" s="1">
        <v>43042</v>
      </c>
      <c r="I743" s="2">
        <v>43061.586111111108</v>
      </c>
      <c r="J743" t="s">
        <v>566</v>
      </c>
      <c r="K743" t="s">
        <v>322</v>
      </c>
      <c r="L743" t="s">
        <v>323</v>
      </c>
    </row>
    <row r="744" spans="1:16" ht="14.4" hidden="1" customHeight="1" x14ac:dyDescent="0.3">
      <c r="C744" t="s">
        <v>1642</v>
      </c>
      <c r="D744" t="s">
        <v>429</v>
      </c>
      <c r="E744" t="s">
        <v>2277</v>
      </c>
      <c r="F744" t="s">
        <v>2278</v>
      </c>
      <c r="G744" t="s">
        <v>18</v>
      </c>
      <c r="H744" s="1">
        <v>43042</v>
      </c>
      <c r="I744" s="2">
        <v>43058.243750000001</v>
      </c>
      <c r="J744" t="s">
        <v>455</v>
      </c>
      <c r="K744" t="s">
        <v>2179</v>
      </c>
      <c r="L744" t="s">
        <v>2180</v>
      </c>
    </row>
    <row r="745" spans="1:16" ht="14.4" customHeight="1" x14ac:dyDescent="0.3">
      <c r="C745" t="s">
        <v>1642</v>
      </c>
      <c r="D745" t="s">
        <v>44</v>
      </c>
      <c r="E745" t="s">
        <v>2883</v>
      </c>
      <c r="F745" t="s">
        <v>1728</v>
      </c>
      <c r="G745" t="s">
        <v>41</v>
      </c>
      <c r="H745" s="1">
        <v>43042</v>
      </c>
      <c r="I745" s="2">
        <v>43042.544444444444</v>
      </c>
      <c r="J745" t="s">
        <v>47</v>
      </c>
      <c r="K745" t="s">
        <v>709</v>
      </c>
      <c r="L745" t="s">
        <v>1197</v>
      </c>
      <c r="M745" t="s">
        <v>62</v>
      </c>
      <c r="N745" t="s">
        <v>95</v>
      </c>
      <c r="O745" t="s">
        <v>23</v>
      </c>
      <c r="P745" t="s">
        <v>96</v>
      </c>
    </row>
    <row r="746" spans="1:16" ht="14.4" hidden="1" customHeight="1" x14ac:dyDescent="0.3">
      <c r="C746" t="s">
        <v>76</v>
      </c>
      <c r="D746" t="s">
        <v>15</v>
      </c>
      <c r="E746" t="s">
        <v>332</v>
      </c>
      <c r="F746" t="s">
        <v>333</v>
      </c>
      <c r="G746" t="s">
        <v>179</v>
      </c>
      <c r="H746" s="1">
        <v>43045</v>
      </c>
      <c r="I746" s="2">
        <v>43052.322222222225</v>
      </c>
      <c r="J746" t="s">
        <v>146</v>
      </c>
      <c r="K746" t="s">
        <v>334</v>
      </c>
      <c r="L746" t="s">
        <v>335</v>
      </c>
      <c r="N746" t="s">
        <v>22</v>
      </c>
      <c r="O746" t="s">
        <v>23</v>
      </c>
      <c r="P746" t="s">
        <v>24</v>
      </c>
    </row>
    <row r="747" spans="1:16" ht="14.4" hidden="1" customHeight="1" x14ac:dyDescent="0.3">
      <c r="C747" t="s">
        <v>76</v>
      </c>
      <c r="D747" t="s">
        <v>429</v>
      </c>
      <c r="E747" t="s">
        <v>567</v>
      </c>
      <c r="F747" t="s">
        <v>568</v>
      </c>
      <c r="G747" t="s">
        <v>18</v>
      </c>
      <c r="H747" s="1">
        <v>43045</v>
      </c>
      <c r="I747" s="2">
        <v>43062.165277777778</v>
      </c>
      <c r="J747" t="s">
        <v>509</v>
      </c>
      <c r="K747" t="s">
        <v>80</v>
      </c>
      <c r="L747" t="s">
        <v>444</v>
      </c>
      <c r="N747" t="s">
        <v>88</v>
      </c>
      <c r="O747" t="s">
        <v>23</v>
      </c>
      <c r="P747" t="s">
        <v>536</v>
      </c>
    </row>
    <row r="748" spans="1:16" x14ac:dyDescent="0.3">
      <c r="A748">
        <v>8</v>
      </c>
      <c r="C748" t="s">
        <v>76</v>
      </c>
      <c r="D748" t="s">
        <v>44</v>
      </c>
      <c r="E748" t="s">
        <v>1385</v>
      </c>
      <c r="F748" t="s">
        <v>1386</v>
      </c>
      <c r="G748" t="s">
        <v>179</v>
      </c>
      <c r="H748" s="1">
        <v>43045</v>
      </c>
      <c r="I748" s="2">
        <v>43129.671527777777</v>
      </c>
      <c r="J748" t="s">
        <v>859</v>
      </c>
      <c r="K748" t="s">
        <v>571</v>
      </c>
      <c r="L748" t="s">
        <v>572</v>
      </c>
      <c r="M748" t="s">
        <v>57</v>
      </c>
      <c r="N748" t="s">
        <v>88</v>
      </c>
      <c r="O748" t="s">
        <v>23</v>
      </c>
      <c r="P748" t="s">
        <v>52</v>
      </c>
    </row>
    <row r="749" spans="1:16" ht="14.4" hidden="1" customHeight="1" x14ac:dyDescent="0.3">
      <c r="C749" t="s">
        <v>1642</v>
      </c>
      <c r="D749" t="s">
        <v>15</v>
      </c>
      <c r="E749" t="s">
        <v>1691</v>
      </c>
      <c r="F749" t="s">
        <v>1692</v>
      </c>
      <c r="G749" t="s">
        <v>1693</v>
      </c>
      <c r="H749" s="1">
        <v>43045</v>
      </c>
      <c r="I749" s="2">
        <v>43084.614583333336</v>
      </c>
      <c r="J749" t="s">
        <v>28</v>
      </c>
      <c r="K749" t="s">
        <v>1649</v>
      </c>
      <c r="L749" t="s">
        <v>1650</v>
      </c>
      <c r="M749" t="s">
        <v>1694</v>
      </c>
    </row>
    <row r="750" spans="1:16" ht="14.4" hidden="1" customHeight="1" x14ac:dyDescent="0.3">
      <c r="C750" t="s">
        <v>1642</v>
      </c>
      <c r="D750" t="s">
        <v>15</v>
      </c>
      <c r="E750" t="s">
        <v>1695</v>
      </c>
      <c r="F750" t="s">
        <v>1696</v>
      </c>
      <c r="G750" t="s">
        <v>1693</v>
      </c>
      <c r="H750" s="1">
        <v>43045</v>
      </c>
      <c r="I750" s="2">
        <v>43084.613888888889</v>
      </c>
      <c r="J750" t="s">
        <v>28</v>
      </c>
      <c r="K750" t="s">
        <v>1649</v>
      </c>
      <c r="L750" t="s">
        <v>1650</v>
      </c>
      <c r="M750" t="s">
        <v>1694</v>
      </c>
    </row>
    <row r="751" spans="1:16" ht="14.4" hidden="1" customHeight="1" x14ac:dyDescent="0.3">
      <c r="C751" t="s">
        <v>1642</v>
      </c>
      <c r="D751" t="s">
        <v>429</v>
      </c>
      <c r="E751" t="s">
        <v>2250</v>
      </c>
      <c r="F751" t="s">
        <v>2251</v>
      </c>
      <c r="G751" t="s">
        <v>109</v>
      </c>
      <c r="H751" s="1">
        <v>43045</v>
      </c>
      <c r="I751" s="2">
        <v>43045.679861111108</v>
      </c>
      <c r="J751" t="s">
        <v>566</v>
      </c>
      <c r="K751" t="s">
        <v>166</v>
      </c>
      <c r="L751" t="s">
        <v>151</v>
      </c>
    </row>
    <row r="752" spans="1:16" ht="14.4" hidden="1" customHeight="1" x14ac:dyDescent="0.3">
      <c r="C752" t="s">
        <v>1642</v>
      </c>
      <c r="D752" t="s">
        <v>429</v>
      </c>
      <c r="E752" t="s">
        <v>2279</v>
      </c>
      <c r="F752" t="s">
        <v>2280</v>
      </c>
      <c r="G752" t="s">
        <v>18</v>
      </c>
      <c r="H752" s="1">
        <v>43045</v>
      </c>
      <c r="I752" s="2">
        <v>43064.236805555556</v>
      </c>
      <c r="J752" t="s">
        <v>566</v>
      </c>
      <c r="K752" t="s">
        <v>166</v>
      </c>
      <c r="L752" t="s">
        <v>151</v>
      </c>
    </row>
    <row r="753" spans="1:16" ht="14.4" customHeight="1" x14ac:dyDescent="0.3">
      <c r="C753" t="s">
        <v>1642</v>
      </c>
      <c r="D753" t="s">
        <v>44</v>
      </c>
      <c r="E753" t="s">
        <v>2884</v>
      </c>
      <c r="F753" t="s">
        <v>2885</v>
      </c>
      <c r="G753" t="s">
        <v>41</v>
      </c>
      <c r="H753" s="1">
        <v>43045</v>
      </c>
      <c r="I753" s="2">
        <v>43123.578472222223</v>
      </c>
      <c r="J753" t="s">
        <v>1238</v>
      </c>
      <c r="K753" t="s">
        <v>48</v>
      </c>
      <c r="L753" t="s">
        <v>49</v>
      </c>
      <c r="M753" t="s">
        <v>73</v>
      </c>
    </row>
    <row r="754" spans="1:16" ht="14.4" customHeight="1" x14ac:dyDescent="0.3">
      <c r="C754" t="s">
        <v>1642</v>
      </c>
      <c r="D754" t="s">
        <v>44</v>
      </c>
      <c r="E754" t="s">
        <v>2886</v>
      </c>
      <c r="F754" t="s">
        <v>2887</v>
      </c>
      <c r="G754" t="s">
        <v>41</v>
      </c>
      <c r="H754" s="1">
        <v>43045</v>
      </c>
      <c r="I754" s="2">
        <v>43123.578472222223</v>
      </c>
      <c r="J754" t="s">
        <v>1238</v>
      </c>
      <c r="K754" t="s">
        <v>48</v>
      </c>
      <c r="L754" t="s">
        <v>49</v>
      </c>
      <c r="M754" t="s">
        <v>73</v>
      </c>
    </row>
    <row r="755" spans="1:16" ht="14.4" customHeight="1" x14ac:dyDescent="0.3">
      <c r="C755" t="s">
        <v>1642</v>
      </c>
      <c r="D755" t="s">
        <v>44</v>
      </c>
      <c r="E755" t="s">
        <v>2888</v>
      </c>
      <c r="F755" t="s">
        <v>2889</v>
      </c>
      <c r="G755" t="s">
        <v>41</v>
      </c>
      <c r="H755" s="1">
        <v>43045</v>
      </c>
      <c r="I755" s="2">
        <v>43123.57916666667</v>
      </c>
      <c r="J755" t="s">
        <v>1238</v>
      </c>
      <c r="K755" t="s">
        <v>48</v>
      </c>
      <c r="L755" t="s">
        <v>49</v>
      </c>
      <c r="M755" t="s">
        <v>73</v>
      </c>
    </row>
    <row r="756" spans="1:16" ht="14.4" customHeight="1" x14ac:dyDescent="0.3">
      <c r="C756" t="s">
        <v>1642</v>
      </c>
      <c r="D756" t="s">
        <v>44</v>
      </c>
      <c r="E756" t="s">
        <v>2890</v>
      </c>
      <c r="F756" t="s">
        <v>2891</v>
      </c>
      <c r="G756" t="s">
        <v>41</v>
      </c>
      <c r="H756" s="1">
        <v>43045</v>
      </c>
      <c r="I756" s="2">
        <v>43123.57916666667</v>
      </c>
      <c r="J756" t="s">
        <v>1238</v>
      </c>
      <c r="K756" t="s">
        <v>48</v>
      </c>
      <c r="L756" t="s">
        <v>49</v>
      </c>
      <c r="M756" t="s">
        <v>73</v>
      </c>
    </row>
    <row r="757" spans="1:16" x14ac:dyDescent="0.3">
      <c r="C757" t="s">
        <v>76</v>
      </c>
      <c r="D757" t="s">
        <v>44</v>
      </c>
      <c r="E757" t="s">
        <v>1383</v>
      </c>
      <c r="F757" t="s">
        <v>1384</v>
      </c>
      <c r="G757" t="s">
        <v>179</v>
      </c>
      <c r="H757" s="1">
        <v>43045</v>
      </c>
      <c r="I757" s="2">
        <v>43080.556944444441</v>
      </c>
      <c r="J757" t="s">
        <v>859</v>
      </c>
      <c r="K757" t="s">
        <v>571</v>
      </c>
      <c r="L757" t="s">
        <v>572</v>
      </c>
      <c r="M757" t="s">
        <v>57</v>
      </c>
      <c r="N757" t="s">
        <v>88</v>
      </c>
      <c r="O757" t="s">
        <v>23</v>
      </c>
      <c r="P757" t="s">
        <v>52</v>
      </c>
    </row>
    <row r="758" spans="1:16" x14ac:dyDescent="0.3">
      <c r="A758">
        <v>4</v>
      </c>
      <c r="B758">
        <v>2</v>
      </c>
      <c r="C758" t="s">
        <v>76</v>
      </c>
      <c r="D758" t="s">
        <v>44</v>
      </c>
      <c r="E758" t="s">
        <v>1387</v>
      </c>
      <c r="F758" t="s">
        <v>1388</v>
      </c>
      <c r="G758" t="s">
        <v>179</v>
      </c>
      <c r="H758" s="1">
        <v>43045</v>
      </c>
      <c r="I758" s="2">
        <v>43080.556944444441</v>
      </c>
      <c r="J758" t="s">
        <v>859</v>
      </c>
      <c r="K758" t="s">
        <v>571</v>
      </c>
      <c r="L758" t="s">
        <v>572</v>
      </c>
      <c r="M758" t="s">
        <v>57</v>
      </c>
      <c r="N758" t="s">
        <v>88</v>
      </c>
      <c r="O758" t="s">
        <v>23</v>
      </c>
      <c r="P758" t="s">
        <v>52</v>
      </c>
    </row>
    <row r="759" spans="1:16" x14ac:dyDescent="0.3">
      <c r="A759">
        <v>4</v>
      </c>
      <c r="B759">
        <v>2</v>
      </c>
      <c r="C759" t="s">
        <v>76</v>
      </c>
      <c r="D759" t="s">
        <v>44</v>
      </c>
      <c r="E759" t="s">
        <v>1381</v>
      </c>
      <c r="F759" t="s">
        <v>1382</v>
      </c>
      <c r="G759" t="s">
        <v>353</v>
      </c>
      <c r="H759" s="1">
        <v>43045</v>
      </c>
      <c r="I759" s="2">
        <v>43087.452777777777</v>
      </c>
      <c r="J759" t="s">
        <v>859</v>
      </c>
      <c r="K759" t="s">
        <v>571</v>
      </c>
      <c r="L759" t="s">
        <v>572</v>
      </c>
      <c r="M759" t="s">
        <v>57</v>
      </c>
      <c r="N759" t="s">
        <v>88</v>
      </c>
      <c r="O759" t="s">
        <v>23</v>
      </c>
      <c r="P759" t="s">
        <v>52</v>
      </c>
    </row>
    <row r="760" spans="1:16" ht="14.4" hidden="1" customHeight="1" x14ac:dyDescent="0.3">
      <c r="C760" t="s">
        <v>76</v>
      </c>
      <c r="D760" t="s">
        <v>15</v>
      </c>
      <c r="E760" t="s">
        <v>336</v>
      </c>
      <c r="F760" t="s">
        <v>337</v>
      </c>
      <c r="G760" t="s">
        <v>18</v>
      </c>
      <c r="H760" s="1">
        <v>43046</v>
      </c>
      <c r="I760" s="2">
        <v>43077.556944444441</v>
      </c>
      <c r="J760" t="s">
        <v>28</v>
      </c>
      <c r="K760" t="s">
        <v>338</v>
      </c>
      <c r="L760" t="s">
        <v>339</v>
      </c>
      <c r="N760" t="s">
        <v>95</v>
      </c>
      <c r="O760" t="s">
        <v>141</v>
      </c>
      <c r="P760" t="s">
        <v>96</v>
      </c>
    </row>
    <row r="761" spans="1:16" ht="14.4" customHeight="1" x14ac:dyDescent="0.3">
      <c r="C761" t="s">
        <v>76</v>
      </c>
      <c r="D761" t="s">
        <v>44</v>
      </c>
      <c r="E761" t="s">
        <v>1389</v>
      </c>
      <c r="F761" t="s">
        <v>1390</v>
      </c>
      <c r="G761" t="s">
        <v>18</v>
      </c>
      <c r="H761" s="1">
        <v>43046</v>
      </c>
      <c r="I761" s="2">
        <v>43113.147222222222</v>
      </c>
      <c r="J761" t="s">
        <v>723</v>
      </c>
      <c r="K761" t="s">
        <v>1083</v>
      </c>
      <c r="L761" t="s">
        <v>1084</v>
      </c>
      <c r="M761" t="s">
        <v>50</v>
      </c>
      <c r="N761" t="s">
        <v>88</v>
      </c>
      <c r="O761" t="s">
        <v>23</v>
      </c>
      <c r="P761" t="s">
        <v>52</v>
      </c>
    </row>
    <row r="762" spans="1:16" ht="14.4" hidden="1" customHeight="1" x14ac:dyDescent="0.3">
      <c r="C762" t="s">
        <v>1642</v>
      </c>
      <c r="D762" t="s">
        <v>15</v>
      </c>
      <c r="E762" t="s">
        <v>1697</v>
      </c>
      <c r="F762" t="s">
        <v>1698</v>
      </c>
      <c r="G762" t="s">
        <v>18</v>
      </c>
      <c r="H762" s="1">
        <v>43046</v>
      </c>
      <c r="I762" s="2">
        <v>43046.536805555559</v>
      </c>
      <c r="J762" t="s">
        <v>28</v>
      </c>
      <c r="K762" t="s">
        <v>80</v>
      </c>
      <c r="L762" t="s">
        <v>1057</v>
      </c>
    </row>
    <row r="763" spans="1:16" ht="14.4" hidden="1" customHeight="1" x14ac:dyDescent="0.3">
      <c r="C763" t="s">
        <v>1642</v>
      </c>
      <c r="D763" t="s">
        <v>429</v>
      </c>
      <c r="E763" t="s">
        <v>2281</v>
      </c>
      <c r="F763" t="s">
        <v>2282</v>
      </c>
      <c r="G763" t="s">
        <v>18</v>
      </c>
      <c r="H763" s="1">
        <v>43046</v>
      </c>
      <c r="I763" s="2">
        <v>43064.236805555556</v>
      </c>
      <c r="J763" t="s">
        <v>566</v>
      </c>
      <c r="K763" t="s">
        <v>458</v>
      </c>
      <c r="L763" t="s">
        <v>459</v>
      </c>
    </row>
    <row r="764" spans="1:16" ht="14.4" hidden="1" customHeight="1" x14ac:dyDescent="0.3">
      <c r="C764" t="s">
        <v>1642</v>
      </c>
      <c r="D764" t="s">
        <v>429</v>
      </c>
      <c r="E764" t="s">
        <v>2300</v>
      </c>
      <c r="F764" t="s">
        <v>2301</v>
      </c>
      <c r="G764" t="s">
        <v>18</v>
      </c>
      <c r="H764" s="1">
        <v>43046</v>
      </c>
      <c r="I764" s="2">
        <v>43064.236805555556</v>
      </c>
      <c r="J764" t="s">
        <v>566</v>
      </c>
      <c r="K764" t="s">
        <v>166</v>
      </c>
      <c r="L764" t="s">
        <v>151</v>
      </c>
    </row>
    <row r="765" spans="1:16" ht="14.4" hidden="1" customHeight="1" x14ac:dyDescent="0.3">
      <c r="C765" t="s">
        <v>76</v>
      </c>
      <c r="D765" t="s">
        <v>15</v>
      </c>
      <c r="E765" t="s">
        <v>340</v>
      </c>
      <c r="F765" t="s">
        <v>341</v>
      </c>
      <c r="G765" t="s">
        <v>18</v>
      </c>
      <c r="H765" s="1">
        <v>43047</v>
      </c>
      <c r="I765" s="2">
        <v>43105.219444444447</v>
      </c>
      <c r="J765" t="s">
        <v>19</v>
      </c>
      <c r="K765" t="s">
        <v>342</v>
      </c>
      <c r="L765" t="s">
        <v>343</v>
      </c>
      <c r="M765" t="s">
        <v>62</v>
      </c>
      <c r="N765" t="s">
        <v>88</v>
      </c>
      <c r="O765" t="s">
        <v>23</v>
      </c>
      <c r="P765" t="s">
        <v>52</v>
      </c>
    </row>
    <row r="766" spans="1:16" ht="14.4" customHeight="1" x14ac:dyDescent="0.3">
      <c r="C766" t="s">
        <v>76</v>
      </c>
      <c r="D766" t="s">
        <v>44</v>
      </c>
      <c r="E766" t="s">
        <v>1391</v>
      </c>
      <c r="F766" t="s">
        <v>1392</v>
      </c>
      <c r="G766" t="s">
        <v>41</v>
      </c>
      <c r="H766" s="1">
        <v>43047</v>
      </c>
      <c r="I766" s="2">
        <v>43067.481249999997</v>
      </c>
      <c r="J766" t="s">
        <v>47</v>
      </c>
      <c r="K766" t="s">
        <v>1393</v>
      </c>
      <c r="L766" t="s">
        <v>1394</v>
      </c>
      <c r="N766" t="s">
        <v>95</v>
      </c>
      <c r="O766" t="s">
        <v>23</v>
      </c>
      <c r="P766" t="s">
        <v>96</v>
      </c>
    </row>
    <row r="767" spans="1:16" ht="14.4" customHeight="1" x14ac:dyDescent="0.3">
      <c r="A767">
        <v>1</v>
      </c>
      <c r="B767">
        <v>1</v>
      </c>
      <c r="C767" t="s">
        <v>1642</v>
      </c>
      <c r="D767" t="s">
        <v>44</v>
      </c>
      <c r="E767" t="s">
        <v>2892</v>
      </c>
      <c r="F767" t="s">
        <v>2893</v>
      </c>
      <c r="G767" t="s">
        <v>109</v>
      </c>
      <c r="H767" s="1">
        <v>43047</v>
      </c>
      <c r="I767" s="2">
        <v>43124.661805555559</v>
      </c>
      <c r="J767" t="s">
        <v>1238</v>
      </c>
      <c r="K767" t="s">
        <v>924</v>
      </c>
      <c r="L767" t="s">
        <v>2894</v>
      </c>
      <c r="M767" t="s">
        <v>73</v>
      </c>
    </row>
    <row r="768" spans="1:16" ht="14.4" hidden="1" customHeight="1" x14ac:dyDescent="0.3">
      <c r="C768" t="s">
        <v>1642</v>
      </c>
      <c r="D768" t="s">
        <v>429</v>
      </c>
      <c r="E768" t="s">
        <v>2283</v>
      </c>
      <c r="F768" t="s">
        <v>2284</v>
      </c>
      <c r="G768" t="s">
        <v>18</v>
      </c>
      <c r="H768" s="1">
        <v>43047</v>
      </c>
      <c r="I768" s="2">
        <v>43063.114583333336</v>
      </c>
      <c r="J768" t="s">
        <v>1770</v>
      </c>
      <c r="K768" t="s">
        <v>166</v>
      </c>
      <c r="L768" t="s">
        <v>151</v>
      </c>
    </row>
    <row r="769" spans="3:16" ht="43.2" hidden="1" customHeight="1" x14ac:dyDescent="0.3">
      <c r="C769" t="s">
        <v>1642</v>
      </c>
      <c r="D769" t="s">
        <v>429</v>
      </c>
      <c r="E769" t="s">
        <v>2285</v>
      </c>
      <c r="F769" s="3" t="s">
        <v>2286</v>
      </c>
      <c r="G769" t="s">
        <v>2287</v>
      </c>
      <c r="H769" s="1">
        <v>43047</v>
      </c>
      <c r="I769" s="2">
        <v>43143.495138888888</v>
      </c>
      <c r="J769" t="s">
        <v>2288</v>
      </c>
      <c r="K769" t="s">
        <v>505</v>
      </c>
      <c r="L769" t="s">
        <v>506</v>
      </c>
    </row>
    <row r="770" spans="3:16" ht="14.4" hidden="1" customHeight="1" x14ac:dyDescent="0.3">
      <c r="C770" t="s">
        <v>1642</v>
      </c>
      <c r="D770" t="s">
        <v>429</v>
      </c>
      <c r="E770" t="s">
        <v>2289</v>
      </c>
      <c r="F770" t="s">
        <v>2290</v>
      </c>
      <c r="G770" t="s">
        <v>2291</v>
      </c>
      <c r="H770" s="1">
        <v>43047</v>
      </c>
      <c r="I770" s="2">
        <v>43143.495833333334</v>
      </c>
      <c r="J770" t="s">
        <v>2288</v>
      </c>
      <c r="K770" t="s">
        <v>322</v>
      </c>
      <c r="L770" t="s">
        <v>323</v>
      </c>
    </row>
    <row r="771" spans="3:16" ht="14.4" hidden="1" customHeight="1" x14ac:dyDescent="0.3">
      <c r="C771" t="s">
        <v>1642</v>
      </c>
      <c r="D771" t="s">
        <v>429</v>
      </c>
      <c r="E771" t="s">
        <v>2292</v>
      </c>
      <c r="F771" t="s">
        <v>2293</v>
      </c>
      <c r="G771" t="s">
        <v>18</v>
      </c>
      <c r="H771" s="1">
        <v>43047</v>
      </c>
      <c r="I771" s="2">
        <v>43048.624305555553</v>
      </c>
      <c r="J771" t="s">
        <v>496</v>
      </c>
      <c r="K771" t="s">
        <v>505</v>
      </c>
      <c r="L771" t="s">
        <v>506</v>
      </c>
    </row>
    <row r="772" spans="3:16" ht="14.4" hidden="1" customHeight="1" x14ac:dyDescent="0.3">
      <c r="C772" t="s">
        <v>76</v>
      </c>
      <c r="D772" t="s">
        <v>429</v>
      </c>
      <c r="E772" t="s">
        <v>569</v>
      </c>
      <c r="F772" t="s">
        <v>570</v>
      </c>
      <c r="G772" t="s">
        <v>41</v>
      </c>
      <c r="H772" s="1">
        <v>43048</v>
      </c>
      <c r="I772" s="2">
        <v>43049.386111111111</v>
      </c>
      <c r="J772" t="s">
        <v>566</v>
      </c>
      <c r="K772" t="s">
        <v>571</v>
      </c>
      <c r="L772" t="s">
        <v>572</v>
      </c>
      <c r="M772" t="s">
        <v>57</v>
      </c>
      <c r="N772" t="s">
        <v>88</v>
      </c>
      <c r="O772" t="s">
        <v>23</v>
      </c>
      <c r="P772" t="s">
        <v>52</v>
      </c>
    </row>
    <row r="773" spans="3:16" ht="14.4" customHeight="1" x14ac:dyDescent="0.3">
      <c r="C773" t="s">
        <v>76</v>
      </c>
      <c r="D773" t="s">
        <v>44</v>
      </c>
      <c r="E773" t="s">
        <v>1395</v>
      </c>
      <c r="F773" t="s">
        <v>1396</v>
      </c>
      <c r="G773" t="s">
        <v>41</v>
      </c>
      <c r="H773" s="1">
        <v>43048</v>
      </c>
      <c r="I773" s="2">
        <v>43048.719444444447</v>
      </c>
      <c r="J773" t="s">
        <v>47</v>
      </c>
      <c r="K773" t="s">
        <v>407</v>
      </c>
      <c r="L773" t="s">
        <v>1131</v>
      </c>
      <c r="N773" t="s">
        <v>95</v>
      </c>
      <c r="O773" t="s">
        <v>141</v>
      </c>
      <c r="P773" t="s">
        <v>96</v>
      </c>
    </row>
    <row r="774" spans="3:16" ht="14.4" hidden="1" customHeight="1" x14ac:dyDescent="0.3">
      <c r="C774" t="s">
        <v>1642</v>
      </c>
      <c r="D774" t="s">
        <v>429</v>
      </c>
      <c r="E774" t="s">
        <v>2294</v>
      </c>
      <c r="F774" t="s">
        <v>2295</v>
      </c>
      <c r="G774" t="s">
        <v>353</v>
      </c>
      <c r="H774" s="1">
        <v>43048</v>
      </c>
      <c r="I774" s="2">
        <v>43066.37777777778</v>
      </c>
      <c r="J774" t="s">
        <v>1770</v>
      </c>
      <c r="K774" t="s">
        <v>322</v>
      </c>
      <c r="L774" t="s">
        <v>323</v>
      </c>
    </row>
    <row r="775" spans="3:16" ht="14.4" hidden="1" customHeight="1" x14ac:dyDescent="0.3">
      <c r="C775" t="s">
        <v>1642</v>
      </c>
      <c r="D775" t="s">
        <v>429</v>
      </c>
      <c r="E775" t="s">
        <v>2296</v>
      </c>
      <c r="F775" t="s">
        <v>2297</v>
      </c>
      <c r="G775" t="s">
        <v>18</v>
      </c>
      <c r="H775" s="1">
        <v>43048</v>
      </c>
      <c r="I775" s="2">
        <v>43064.236805555556</v>
      </c>
      <c r="J775" t="s">
        <v>455</v>
      </c>
      <c r="K775" t="s">
        <v>80</v>
      </c>
      <c r="L775" t="s">
        <v>444</v>
      </c>
    </row>
    <row r="776" spans="3:16" ht="14.4" hidden="1" customHeight="1" x14ac:dyDescent="0.3">
      <c r="C776" t="s">
        <v>1642</v>
      </c>
      <c r="D776" t="s">
        <v>429</v>
      </c>
      <c r="E776" t="s">
        <v>2302</v>
      </c>
      <c r="F776" t="s">
        <v>2303</v>
      </c>
      <c r="G776" t="s">
        <v>18</v>
      </c>
      <c r="H776" s="1">
        <v>43048</v>
      </c>
      <c r="I776" s="2">
        <v>43064.236805555556</v>
      </c>
      <c r="J776" t="s">
        <v>455</v>
      </c>
      <c r="K776" t="s">
        <v>683</v>
      </c>
      <c r="L776" t="s">
        <v>684</v>
      </c>
    </row>
    <row r="777" spans="3:16" ht="14.4" hidden="1" customHeight="1" x14ac:dyDescent="0.3">
      <c r="C777" t="s">
        <v>1642</v>
      </c>
      <c r="D777" t="s">
        <v>429</v>
      </c>
      <c r="E777" t="s">
        <v>2304</v>
      </c>
      <c r="F777" t="s">
        <v>2305</v>
      </c>
      <c r="G777" t="s">
        <v>18</v>
      </c>
      <c r="H777" s="1">
        <v>43048</v>
      </c>
      <c r="I777" s="2">
        <v>43064.236805555556</v>
      </c>
      <c r="J777" t="s">
        <v>455</v>
      </c>
      <c r="K777" t="s">
        <v>683</v>
      </c>
      <c r="L777" t="s">
        <v>684</v>
      </c>
    </row>
    <row r="778" spans="3:16" ht="14.4" hidden="1" customHeight="1" x14ac:dyDescent="0.3">
      <c r="C778" t="s">
        <v>1642</v>
      </c>
      <c r="D778" t="s">
        <v>429</v>
      </c>
      <c r="E778" t="s">
        <v>2306</v>
      </c>
      <c r="F778" t="s">
        <v>2307</v>
      </c>
      <c r="G778" t="s">
        <v>18</v>
      </c>
      <c r="H778" s="1">
        <v>43048</v>
      </c>
      <c r="I778" s="2">
        <v>43069.131249999999</v>
      </c>
      <c r="J778" t="s">
        <v>566</v>
      </c>
      <c r="K778" t="s">
        <v>322</v>
      </c>
      <c r="L778" t="s">
        <v>323</v>
      </c>
    </row>
    <row r="779" spans="3:16" ht="14.4" customHeight="1" x14ac:dyDescent="0.3">
      <c r="C779" t="s">
        <v>1642</v>
      </c>
      <c r="D779" t="s">
        <v>44</v>
      </c>
      <c r="E779" t="s">
        <v>2895</v>
      </c>
      <c r="F779" t="s">
        <v>2896</v>
      </c>
      <c r="G779" t="s">
        <v>18</v>
      </c>
      <c r="H779" s="1">
        <v>43048</v>
      </c>
      <c r="I779" s="2">
        <v>43125.299305555556</v>
      </c>
      <c r="J779" t="s">
        <v>678</v>
      </c>
      <c r="K779" t="s">
        <v>184</v>
      </c>
      <c r="L779" t="s">
        <v>2897</v>
      </c>
      <c r="M779" t="s">
        <v>73</v>
      </c>
    </row>
    <row r="780" spans="3:16" ht="14.4" customHeight="1" x14ac:dyDescent="0.3">
      <c r="C780" t="s">
        <v>76</v>
      </c>
      <c r="D780" t="s">
        <v>44</v>
      </c>
      <c r="E780" t="s">
        <v>1397</v>
      </c>
      <c r="F780" t="s">
        <v>1398</v>
      </c>
      <c r="G780" t="s">
        <v>18</v>
      </c>
      <c r="H780" s="1">
        <v>43049</v>
      </c>
      <c r="I780" s="2">
        <v>43068.18472222222</v>
      </c>
      <c r="J780" t="s">
        <v>47</v>
      </c>
      <c r="K780" t="s">
        <v>1399</v>
      </c>
      <c r="L780" t="s">
        <v>1400</v>
      </c>
      <c r="M780" t="s">
        <v>62</v>
      </c>
      <c r="N780" t="s">
        <v>88</v>
      </c>
      <c r="O780" t="s">
        <v>23</v>
      </c>
      <c r="P780" t="s">
        <v>52</v>
      </c>
    </row>
    <row r="781" spans="3:16" ht="14.4" hidden="1" customHeight="1" x14ac:dyDescent="0.3">
      <c r="C781" t="s">
        <v>1642</v>
      </c>
      <c r="D781" t="s">
        <v>429</v>
      </c>
      <c r="E781" t="s">
        <v>2298</v>
      </c>
      <c r="F781" t="s">
        <v>2299</v>
      </c>
      <c r="G781" t="s">
        <v>18</v>
      </c>
      <c r="H781" s="1">
        <v>43049</v>
      </c>
      <c r="I781" s="2">
        <v>43135.186111111114</v>
      </c>
      <c r="J781" t="s">
        <v>509</v>
      </c>
      <c r="K781" t="s">
        <v>487</v>
      </c>
      <c r="L781" t="s">
        <v>488</v>
      </c>
    </row>
    <row r="782" spans="3:16" ht="14.4" hidden="1" customHeight="1" x14ac:dyDescent="0.3">
      <c r="C782" t="s">
        <v>1642</v>
      </c>
      <c r="D782" t="s">
        <v>429</v>
      </c>
      <c r="E782" t="s">
        <v>2308</v>
      </c>
      <c r="F782" t="s">
        <v>570</v>
      </c>
      <c r="G782" t="s">
        <v>179</v>
      </c>
      <c r="H782" s="1">
        <v>43049</v>
      </c>
      <c r="I782" s="2">
        <v>43052.538888888892</v>
      </c>
      <c r="J782" t="s">
        <v>566</v>
      </c>
      <c r="K782" t="s">
        <v>571</v>
      </c>
      <c r="L782" t="s">
        <v>572</v>
      </c>
      <c r="M782" t="s">
        <v>94</v>
      </c>
      <c r="N782" t="s">
        <v>95</v>
      </c>
    </row>
    <row r="783" spans="3:16" ht="14.4" hidden="1" customHeight="1" x14ac:dyDescent="0.3">
      <c r="C783" t="s">
        <v>1642</v>
      </c>
      <c r="D783" t="s">
        <v>429</v>
      </c>
      <c r="E783" t="s">
        <v>2309</v>
      </c>
      <c r="F783" t="s">
        <v>2310</v>
      </c>
      <c r="G783" t="s">
        <v>18</v>
      </c>
      <c r="H783" s="1">
        <v>43049</v>
      </c>
      <c r="I783" s="2">
        <v>43065.18472222222</v>
      </c>
      <c r="J783" t="s">
        <v>455</v>
      </c>
      <c r="K783" t="s">
        <v>1818</v>
      </c>
      <c r="L783" t="s">
        <v>1819</v>
      </c>
    </row>
    <row r="784" spans="3:16" ht="14.4" hidden="1" customHeight="1" x14ac:dyDescent="0.3">
      <c r="C784" t="s">
        <v>1642</v>
      </c>
      <c r="D784" t="s">
        <v>429</v>
      </c>
      <c r="E784" t="s">
        <v>2311</v>
      </c>
      <c r="F784" t="s">
        <v>2312</v>
      </c>
      <c r="G784" t="s">
        <v>18</v>
      </c>
      <c r="H784" s="1">
        <v>43049</v>
      </c>
      <c r="I784" s="2">
        <v>43065.18472222222</v>
      </c>
      <c r="J784" t="s">
        <v>455</v>
      </c>
      <c r="K784" t="s">
        <v>2040</v>
      </c>
      <c r="L784" t="s">
        <v>2041</v>
      </c>
    </row>
    <row r="785" spans="1:16" ht="14.4" hidden="1" customHeight="1" x14ac:dyDescent="0.3">
      <c r="C785" t="s">
        <v>1642</v>
      </c>
      <c r="D785" t="s">
        <v>429</v>
      </c>
      <c r="E785" t="s">
        <v>2313</v>
      </c>
      <c r="F785" t="s">
        <v>2157</v>
      </c>
      <c r="G785" t="s">
        <v>18</v>
      </c>
      <c r="H785" s="1">
        <v>43049</v>
      </c>
      <c r="I785" s="2">
        <v>43065.18472222222</v>
      </c>
      <c r="J785" t="s">
        <v>455</v>
      </c>
      <c r="K785" t="s">
        <v>322</v>
      </c>
      <c r="L785" t="s">
        <v>323</v>
      </c>
    </row>
    <row r="786" spans="1:16" ht="14.4" customHeight="1" x14ac:dyDescent="0.3">
      <c r="C786" t="s">
        <v>1642</v>
      </c>
      <c r="D786" t="s">
        <v>44</v>
      </c>
      <c r="E786" t="s">
        <v>2898</v>
      </c>
      <c r="F786" t="s">
        <v>2899</v>
      </c>
      <c r="G786" t="s">
        <v>18</v>
      </c>
      <c r="H786" s="1">
        <v>43049</v>
      </c>
      <c r="I786" s="2">
        <v>43069.131249999999</v>
      </c>
      <c r="J786" t="s">
        <v>725</v>
      </c>
      <c r="K786" t="s">
        <v>2900</v>
      </c>
      <c r="L786" t="s">
        <v>2901</v>
      </c>
    </row>
    <row r="787" spans="1:16" ht="14.4" customHeight="1" x14ac:dyDescent="0.3">
      <c r="C787" t="s">
        <v>1642</v>
      </c>
      <c r="D787" t="s">
        <v>44</v>
      </c>
      <c r="E787" t="s">
        <v>2902</v>
      </c>
      <c r="F787" t="s">
        <v>2903</v>
      </c>
      <c r="G787" t="s">
        <v>18</v>
      </c>
      <c r="H787" s="1">
        <v>43049</v>
      </c>
      <c r="I787" s="2">
        <v>43112.147916666669</v>
      </c>
      <c r="J787" t="s">
        <v>725</v>
      </c>
      <c r="K787" t="s">
        <v>80</v>
      </c>
      <c r="L787" t="s">
        <v>444</v>
      </c>
      <c r="M787" t="s">
        <v>73</v>
      </c>
    </row>
    <row r="788" spans="1:16" ht="14.4" customHeight="1" x14ac:dyDescent="0.3">
      <c r="C788" t="s">
        <v>1642</v>
      </c>
      <c r="D788" t="s">
        <v>44</v>
      </c>
      <c r="E788" t="s">
        <v>2908</v>
      </c>
      <c r="F788" t="s">
        <v>2909</v>
      </c>
      <c r="G788" t="s">
        <v>18</v>
      </c>
      <c r="H788" s="1">
        <v>43049</v>
      </c>
      <c r="I788" s="2">
        <v>43069.131249999999</v>
      </c>
      <c r="J788" t="s">
        <v>725</v>
      </c>
      <c r="K788" t="s">
        <v>48</v>
      </c>
      <c r="L788" t="s">
        <v>49</v>
      </c>
    </row>
    <row r="789" spans="1:16" ht="14.4" customHeight="1" x14ac:dyDescent="0.3">
      <c r="C789" t="s">
        <v>76</v>
      </c>
      <c r="D789" t="s">
        <v>44</v>
      </c>
      <c r="E789" t="s">
        <v>1401</v>
      </c>
      <c r="F789" t="s">
        <v>1402</v>
      </c>
      <c r="G789" t="s">
        <v>18</v>
      </c>
      <c r="H789" s="1">
        <v>43052</v>
      </c>
      <c r="I789" s="2">
        <v>43068.18472222222</v>
      </c>
      <c r="J789" t="s">
        <v>723</v>
      </c>
      <c r="K789" t="s">
        <v>311</v>
      </c>
      <c r="L789" t="s">
        <v>312</v>
      </c>
      <c r="M789" t="s">
        <v>73</v>
      </c>
      <c r="N789" t="s">
        <v>88</v>
      </c>
      <c r="O789" t="s">
        <v>23</v>
      </c>
      <c r="P789" t="s">
        <v>1403</v>
      </c>
    </row>
    <row r="790" spans="1:16" ht="14.4" customHeight="1" x14ac:dyDescent="0.3">
      <c r="C790" t="s">
        <v>76</v>
      </c>
      <c r="D790" t="s">
        <v>44</v>
      </c>
      <c r="E790" t="s">
        <v>1404</v>
      </c>
      <c r="F790" t="s">
        <v>1405</v>
      </c>
      <c r="G790" t="s">
        <v>18</v>
      </c>
      <c r="H790" s="1">
        <v>43052</v>
      </c>
      <c r="I790" s="2">
        <v>43068.18472222222</v>
      </c>
      <c r="J790" t="s">
        <v>708</v>
      </c>
      <c r="K790" t="s">
        <v>1406</v>
      </c>
      <c r="L790" t="s">
        <v>1407</v>
      </c>
      <c r="M790" t="s">
        <v>57</v>
      </c>
      <c r="N790" t="s">
        <v>88</v>
      </c>
      <c r="O790" t="s">
        <v>23</v>
      </c>
      <c r="P790" t="s">
        <v>52</v>
      </c>
    </row>
    <row r="791" spans="1:16" ht="14.4" customHeight="1" x14ac:dyDescent="0.3">
      <c r="A791">
        <v>80</v>
      </c>
      <c r="B791">
        <v>5</v>
      </c>
      <c r="C791" t="s">
        <v>1642</v>
      </c>
      <c r="D791" t="s">
        <v>44</v>
      </c>
      <c r="E791" t="s">
        <v>2910</v>
      </c>
      <c r="F791" t="s">
        <v>2911</v>
      </c>
      <c r="G791" t="s">
        <v>353</v>
      </c>
      <c r="H791" s="1">
        <v>43052</v>
      </c>
      <c r="I791" s="2">
        <v>43139.600694444445</v>
      </c>
      <c r="J791" t="s">
        <v>725</v>
      </c>
      <c r="K791" t="s">
        <v>307</v>
      </c>
      <c r="L791" t="s">
        <v>308</v>
      </c>
      <c r="M791" t="s">
        <v>73</v>
      </c>
    </row>
    <row r="792" spans="1:16" ht="14.4" customHeight="1" x14ac:dyDescent="0.3">
      <c r="C792" t="s">
        <v>1642</v>
      </c>
      <c r="D792" t="s">
        <v>44</v>
      </c>
      <c r="E792" t="s">
        <v>2904</v>
      </c>
      <c r="F792" t="s">
        <v>2905</v>
      </c>
      <c r="G792" t="s">
        <v>18</v>
      </c>
      <c r="H792" s="1">
        <v>43052</v>
      </c>
      <c r="I792" s="2">
        <v>43100.13958333333</v>
      </c>
      <c r="J792" t="s">
        <v>140</v>
      </c>
      <c r="K792" t="s">
        <v>1456</v>
      </c>
      <c r="L792" t="s">
        <v>1457</v>
      </c>
      <c r="M792" t="s">
        <v>137</v>
      </c>
    </row>
    <row r="793" spans="1:16" ht="14.4" customHeight="1" x14ac:dyDescent="0.3">
      <c r="C793" t="s">
        <v>1642</v>
      </c>
      <c r="D793" t="s">
        <v>44</v>
      </c>
      <c r="E793" t="s">
        <v>2912</v>
      </c>
      <c r="F793" t="s">
        <v>2913</v>
      </c>
      <c r="G793" t="s">
        <v>18</v>
      </c>
      <c r="H793" s="1">
        <v>43052</v>
      </c>
      <c r="I793" s="2">
        <v>43112.147916666669</v>
      </c>
      <c r="J793" t="s">
        <v>725</v>
      </c>
      <c r="K793" t="s">
        <v>1083</v>
      </c>
      <c r="L793" t="s">
        <v>1033</v>
      </c>
      <c r="M793" t="s">
        <v>73</v>
      </c>
    </row>
    <row r="794" spans="1:16" ht="14.4" hidden="1" customHeight="1" x14ac:dyDescent="0.3">
      <c r="C794" t="s">
        <v>76</v>
      </c>
      <c r="D794" t="s">
        <v>15</v>
      </c>
      <c r="E794" t="s">
        <v>344</v>
      </c>
      <c r="F794" t="s">
        <v>345</v>
      </c>
      <c r="G794" t="s">
        <v>18</v>
      </c>
      <c r="H794" s="1">
        <v>43053</v>
      </c>
      <c r="I794" s="2">
        <v>43054.638888888891</v>
      </c>
      <c r="J794" t="s">
        <v>79</v>
      </c>
      <c r="K794" t="s">
        <v>346</v>
      </c>
      <c r="L794" t="s">
        <v>347</v>
      </c>
      <c r="M794" t="s">
        <v>62</v>
      </c>
      <c r="N794" t="s">
        <v>88</v>
      </c>
      <c r="O794" t="s">
        <v>23</v>
      </c>
      <c r="P794" t="s">
        <v>52</v>
      </c>
    </row>
    <row r="795" spans="1:16" ht="14.4" hidden="1" customHeight="1" x14ac:dyDescent="0.3">
      <c r="C795" t="s">
        <v>76</v>
      </c>
      <c r="D795" t="s">
        <v>15</v>
      </c>
      <c r="E795" t="s">
        <v>348</v>
      </c>
      <c r="F795" t="s">
        <v>296</v>
      </c>
      <c r="G795" t="s">
        <v>18</v>
      </c>
      <c r="H795" s="1">
        <v>43053</v>
      </c>
      <c r="I795" s="2">
        <v>43074.556250000001</v>
      </c>
      <c r="J795" t="s">
        <v>293</v>
      </c>
      <c r="K795" t="s">
        <v>349</v>
      </c>
      <c r="L795" t="s">
        <v>350</v>
      </c>
      <c r="M795" t="s">
        <v>62</v>
      </c>
      <c r="N795" t="s">
        <v>88</v>
      </c>
      <c r="O795" t="s">
        <v>23</v>
      </c>
      <c r="P795" t="s">
        <v>52</v>
      </c>
    </row>
    <row r="796" spans="1:16" ht="14.4" hidden="1" customHeight="1" x14ac:dyDescent="0.3">
      <c r="C796" t="s">
        <v>76</v>
      </c>
      <c r="D796" t="s">
        <v>429</v>
      </c>
      <c r="E796" t="s">
        <v>573</v>
      </c>
      <c r="F796" t="s">
        <v>574</v>
      </c>
      <c r="G796" t="s">
        <v>109</v>
      </c>
      <c r="H796" s="1">
        <v>43053</v>
      </c>
      <c r="I796" s="2">
        <v>43090.629166666666</v>
      </c>
      <c r="J796" t="s">
        <v>566</v>
      </c>
      <c r="K796" t="s">
        <v>571</v>
      </c>
      <c r="L796" t="s">
        <v>572</v>
      </c>
      <c r="M796" t="s">
        <v>57</v>
      </c>
      <c r="N796" t="s">
        <v>88</v>
      </c>
      <c r="O796" t="s">
        <v>23</v>
      </c>
      <c r="P796" t="s">
        <v>52</v>
      </c>
    </row>
    <row r="797" spans="1:16" ht="14.4" customHeight="1" x14ac:dyDescent="0.3">
      <c r="C797" t="s">
        <v>76</v>
      </c>
      <c r="D797" t="s">
        <v>44</v>
      </c>
      <c r="E797" t="s">
        <v>1408</v>
      </c>
      <c r="F797" t="s">
        <v>1409</v>
      </c>
      <c r="G797" t="s">
        <v>18</v>
      </c>
      <c r="H797" s="1">
        <v>43053</v>
      </c>
      <c r="I797" s="2">
        <v>43069.130555555559</v>
      </c>
      <c r="J797" t="s">
        <v>708</v>
      </c>
      <c r="K797" t="s">
        <v>1410</v>
      </c>
      <c r="L797" t="s">
        <v>946</v>
      </c>
      <c r="N797" t="s">
        <v>88</v>
      </c>
      <c r="O797" t="s">
        <v>23</v>
      </c>
      <c r="P797" t="s">
        <v>52</v>
      </c>
    </row>
    <row r="798" spans="1:16" ht="14.4" customHeight="1" x14ac:dyDescent="0.3">
      <c r="C798" t="s">
        <v>76</v>
      </c>
      <c r="D798" t="s">
        <v>44</v>
      </c>
      <c r="E798" t="s">
        <v>1411</v>
      </c>
      <c r="F798" t="s">
        <v>1412</v>
      </c>
      <c r="G798" t="s">
        <v>1413</v>
      </c>
      <c r="H798" s="1">
        <v>43053</v>
      </c>
      <c r="I798" s="2">
        <v>43139.352777777778</v>
      </c>
      <c r="J798" t="s">
        <v>708</v>
      </c>
      <c r="K798" t="s">
        <v>965</v>
      </c>
      <c r="L798" t="s">
        <v>966</v>
      </c>
      <c r="M798" t="s">
        <v>57</v>
      </c>
      <c r="N798" t="s">
        <v>88</v>
      </c>
      <c r="O798" t="s">
        <v>23</v>
      </c>
      <c r="P798" t="s">
        <v>52</v>
      </c>
    </row>
    <row r="799" spans="1:16" ht="14.4" customHeight="1" x14ac:dyDescent="0.3">
      <c r="C799" t="s">
        <v>76</v>
      </c>
      <c r="D799" t="s">
        <v>44</v>
      </c>
      <c r="E799" t="s">
        <v>1416</v>
      </c>
      <c r="F799" t="s">
        <v>1417</v>
      </c>
      <c r="G799" t="s">
        <v>18</v>
      </c>
      <c r="H799" s="1">
        <v>43053</v>
      </c>
      <c r="I799" s="2">
        <v>43108.083333333336</v>
      </c>
      <c r="J799" t="s">
        <v>723</v>
      </c>
      <c r="K799" t="s">
        <v>399</v>
      </c>
      <c r="L799" t="s">
        <v>1418</v>
      </c>
      <c r="M799" t="s">
        <v>73</v>
      </c>
      <c r="N799" t="s">
        <v>88</v>
      </c>
      <c r="O799" t="s">
        <v>23</v>
      </c>
      <c r="P799" t="s">
        <v>52</v>
      </c>
    </row>
    <row r="800" spans="1:16" ht="14.4" hidden="1" customHeight="1" x14ac:dyDescent="0.3">
      <c r="C800" t="s">
        <v>1642</v>
      </c>
      <c r="D800" t="s">
        <v>429</v>
      </c>
      <c r="E800" t="s">
        <v>2314</v>
      </c>
      <c r="F800" t="s">
        <v>2249</v>
      </c>
      <c r="G800" t="s">
        <v>18</v>
      </c>
      <c r="H800" s="1">
        <v>43053</v>
      </c>
      <c r="I800" s="2">
        <v>43069.131249999999</v>
      </c>
      <c r="J800" t="s">
        <v>455</v>
      </c>
      <c r="K800" t="s">
        <v>80</v>
      </c>
      <c r="L800" t="s">
        <v>444</v>
      </c>
    </row>
    <row r="801" spans="1:16" ht="14.4" hidden="1" customHeight="1" x14ac:dyDescent="0.3">
      <c r="C801" t="s">
        <v>1642</v>
      </c>
      <c r="D801" t="s">
        <v>429</v>
      </c>
      <c r="E801" t="s">
        <v>2315</v>
      </c>
      <c r="F801" t="s">
        <v>2316</v>
      </c>
      <c r="G801" t="s">
        <v>18</v>
      </c>
      <c r="H801" s="1">
        <v>43053</v>
      </c>
      <c r="I801" s="2">
        <v>43069.131249999999</v>
      </c>
      <c r="J801" t="s">
        <v>566</v>
      </c>
      <c r="K801" t="s">
        <v>458</v>
      </c>
      <c r="L801" t="s">
        <v>459</v>
      </c>
    </row>
    <row r="802" spans="1:16" ht="14.4" hidden="1" customHeight="1" x14ac:dyDescent="0.3">
      <c r="C802" t="s">
        <v>1642</v>
      </c>
      <c r="D802" t="s">
        <v>429</v>
      </c>
      <c r="E802" t="s">
        <v>2317</v>
      </c>
      <c r="F802" t="s">
        <v>2318</v>
      </c>
      <c r="G802" t="s">
        <v>18</v>
      </c>
      <c r="H802" s="1">
        <v>43053</v>
      </c>
      <c r="I802" s="2">
        <v>43069.131249999999</v>
      </c>
      <c r="J802" t="s">
        <v>455</v>
      </c>
      <c r="K802" t="s">
        <v>1836</v>
      </c>
      <c r="L802" t="s">
        <v>1837</v>
      </c>
    </row>
    <row r="803" spans="1:16" ht="14.4" hidden="1" customHeight="1" x14ac:dyDescent="0.3">
      <c r="C803" t="s">
        <v>1642</v>
      </c>
      <c r="D803" t="s">
        <v>429</v>
      </c>
      <c r="E803" t="s">
        <v>2334</v>
      </c>
      <c r="F803" t="s">
        <v>2335</v>
      </c>
      <c r="G803" t="s">
        <v>18</v>
      </c>
      <c r="H803" s="1">
        <v>43053</v>
      </c>
      <c r="I803" s="2">
        <v>43069.131249999999</v>
      </c>
      <c r="J803" t="s">
        <v>455</v>
      </c>
      <c r="K803" t="s">
        <v>440</v>
      </c>
      <c r="L803" t="s">
        <v>1803</v>
      </c>
    </row>
    <row r="804" spans="1:16" ht="14.4" hidden="1" customHeight="1" x14ac:dyDescent="0.3">
      <c r="C804" t="s">
        <v>1642</v>
      </c>
      <c r="D804" t="s">
        <v>429</v>
      </c>
      <c r="E804" t="s">
        <v>2336</v>
      </c>
      <c r="F804" t="s">
        <v>2337</v>
      </c>
      <c r="G804" t="s">
        <v>18</v>
      </c>
      <c r="H804" s="1">
        <v>43053</v>
      </c>
      <c r="I804" s="2">
        <v>43075.114583333336</v>
      </c>
      <c r="J804" t="s">
        <v>509</v>
      </c>
      <c r="K804" t="s">
        <v>458</v>
      </c>
      <c r="L804" t="s">
        <v>459</v>
      </c>
    </row>
    <row r="805" spans="1:16" ht="14.4" hidden="1" customHeight="1" x14ac:dyDescent="0.3">
      <c r="C805" t="s">
        <v>1642</v>
      </c>
      <c r="D805" t="s">
        <v>429</v>
      </c>
      <c r="E805" t="s">
        <v>2338</v>
      </c>
      <c r="F805" t="s">
        <v>2339</v>
      </c>
      <c r="G805" t="s">
        <v>18</v>
      </c>
      <c r="H805" s="1">
        <v>43053</v>
      </c>
      <c r="I805" s="2">
        <v>43069.131249999999</v>
      </c>
      <c r="J805" t="s">
        <v>455</v>
      </c>
      <c r="K805" t="s">
        <v>683</v>
      </c>
      <c r="L805" t="s">
        <v>684</v>
      </c>
    </row>
    <row r="806" spans="1:16" ht="14.4" hidden="1" customHeight="1" x14ac:dyDescent="0.3">
      <c r="C806" t="s">
        <v>1642</v>
      </c>
      <c r="D806" t="s">
        <v>429</v>
      </c>
      <c r="E806" t="s">
        <v>2340</v>
      </c>
      <c r="F806" t="s">
        <v>2341</v>
      </c>
      <c r="G806" t="s">
        <v>18</v>
      </c>
      <c r="H806" s="1">
        <v>43053</v>
      </c>
      <c r="I806" s="2">
        <v>43066.376388888886</v>
      </c>
      <c r="J806" t="s">
        <v>1770</v>
      </c>
      <c r="K806" t="s">
        <v>683</v>
      </c>
      <c r="L806" t="s">
        <v>684</v>
      </c>
    </row>
    <row r="807" spans="1:16" ht="14.4" hidden="1" customHeight="1" x14ac:dyDescent="0.3">
      <c r="C807" t="s">
        <v>1642</v>
      </c>
      <c r="D807" t="s">
        <v>429</v>
      </c>
      <c r="E807" t="s">
        <v>2342</v>
      </c>
      <c r="F807" t="s">
        <v>2343</v>
      </c>
      <c r="G807" t="s">
        <v>18</v>
      </c>
      <c r="H807" s="1">
        <v>43053</v>
      </c>
      <c r="I807" s="2">
        <v>43069.131249999999</v>
      </c>
      <c r="J807" t="s">
        <v>455</v>
      </c>
      <c r="K807" t="s">
        <v>1836</v>
      </c>
      <c r="L807" t="s">
        <v>1837</v>
      </c>
    </row>
    <row r="808" spans="1:16" ht="14.4" customHeight="1" x14ac:dyDescent="0.3">
      <c r="C808" t="s">
        <v>1642</v>
      </c>
      <c r="D808" t="s">
        <v>44</v>
      </c>
      <c r="E808" t="s">
        <v>2916</v>
      </c>
      <c r="F808" t="s">
        <v>2917</v>
      </c>
      <c r="G808" t="s">
        <v>18</v>
      </c>
      <c r="H808" s="1">
        <v>43053</v>
      </c>
      <c r="I808" s="2">
        <v>43070.249305555553</v>
      </c>
      <c r="J808" t="s">
        <v>47</v>
      </c>
      <c r="K808" t="s">
        <v>48</v>
      </c>
      <c r="L808" t="s">
        <v>868</v>
      </c>
      <c r="M808" t="s">
        <v>137</v>
      </c>
    </row>
    <row r="809" spans="1:16" ht="14.4" customHeight="1" x14ac:dyDescent="0.3">
      <c r="A809">
        <v>32</v>
      </c>
      <c r="B809">
        <v>4</v>
      </c>
      <c r="C809" t="s">
        <v>1642</v>
      </c>
      <c r="D809" t="s">
        <v>44</v>
      </c>
      <c r="E809" t="s">
        <v>2914</v>
      </c>
      <c r="F809" t="s">
        <v>2915</v>
      </c>
      <c r="G809" t="s">
        <v>353</v>
      </c>
      <c r="H809" s="1">
        <v>43053</v>
      </c>
      <c r="I809" s="2">
        <v>43090.359722222223</v>
      </c>
      <c r="J809" t="s">
        <v>708</v>
      </c>
      <c r="K809" t="s">
        <v>458</v>
      </c>
      <c r="L809" t="s">
        <v>459</v>
      </c>
      <c r="M809" t="s">
        <v>57</v>
      </c>
    </row>
    <row r="810" spans="1:16" x14ac:dyDescent="0.3">
      <c r="A810">
        <v>4</v>
      </c>
      <c r="B810">
        <v>2</v>
      </c>
      <c r="C810" t="s">
        <v>76</v>
      </c>
      <c r="D810" t="s">
        <v>44</v>
      </c>
      <c r="E810" t="s">
        <v>1419</v>
      </c>
      <c r="F810" t="s">
        <v>1420</v>
      </c>
      <c r="G810" t="s">
        <v>353</v>
      </c>
      <c r="H810" s="1">
        <v>43053</v>
      </c>
      <c r="I810" s="2">
        <v>43125.372916666667</v>
      </c>
      <c r="J810" t="s">
        <v>859</v>
      </c>
      <c r="K810" t="s">
        <v>571</v>
      </c>
      <c r="L810" t="s">
        <v>572</v>
      </c>
      <c r="M810" t="s">
        <v>57</v>
      </c>
      <c r="N810" t="s">
        <v>88</v>
      </c>
      <c r="O810" t="s">
        <v>23</v>
      </c>
      <c r="P810" t="s">
        <v>52</v>
      </c>
    </row>
    <row r="811" spans="1:16" x14ac:dyDescent="0.3">
      <c r="A811">
        <v>4</v>
      </c>
      <c r="B811">
        <v>2</v>
      </c>
      <c r="C811" t="s">
        <v>76</v>
      </c>
      <c r="D811" t="s">
        <v>44</v>
      </c>
      <c r="E811" t="s">
        <v>1414</v>
      </c>
      <c r="F811" t="s">
        <v>1415</v>
      </c>
      <c r="G811" t="s">
        <v>353</v>
      </c>
      <c r="H811" s="1">
        <v>43053</v>
      </c>
      <c r="I811" s="2">
        <v>43088.431250000001</v>
      </c>
      <c r="J811" t="s">
        <v>859</v>
      </c>
      <c r="K811" t="s">
        <v>571</v>
      </c>
      <c r="L811" t="s">
        <v>572</v>
      </c>
      <c r="M811" t="s">
        <v>57</v>
      </c>
      <c r="N811" t="s">
        <v>88</v>
      </c>
      <c r="O811" t="s">
        <v>23</v>
      </c>
      <c r="P811" t="s">
        <v>52</v>
      </c>
    </row>
    <row r="812" spans="1:16" ht="14.4" hidden="1" customHeight="1" x14ac:dyDescent="0.3">
      <c r="C812" t="s">
        <v>76</v>
      </c>
      <c r="D812" t="s">
        <v>15</v>
      </c>
      <c r="E812" t="s">
        <v>351</v>
      </c>
      <c r="F812" t="s">
        <v>352</v>
      </c>
      <c r="G812" t="s">
        <v>353</v>
      </c>
      <c r="H812" s="1">
        <v>43054</v>
      </c>
      <c r="I812" s="2">
        <v>43060.53125</v>
      </c>
      <c r="J812" t="s">
        <v>131</v>
      </c>
      <c r="K812" t="s">
        <v>229</v>
      </c>
      <c r="L812" t="s">
        <v>354</v>
      </c>
      <c r="N812" t="s">
        <v>88</v>
      </c>
      <c r="O812" t="s">
        <v>23</v>
      </c>
      <c r="P812" t="s">
        <v>52</v>
      </c>
    </row>
    <row r="813" spans="1:16" ht="14.4" hidden="1" customHeight="1" x14ac:dyDescent="0.3">
      <c r="C813" t="s">
        <v>76</v>
      </c>
      <c r="D813" t="s">
        <v>15</v>
      </c>
      <c r="E813" t="s">
        <v>355</v>
      </c>
      <c r="F813" t="s">
        <v>356</v>
      </c>
      <c r="G813" t="s">
        <v>18</v>
      </c>
      <c r="H813" s="1">
        <v>43054</v>
      </c>
      <c r="I813" s="2">
        <v>43055.36041666667</v>
      </c>
      <c r="J813" t="s">
        <v>114</v>
      </c>
      <c r="K813" t="s">
        <v>202</v>
      </c>
      <c r="L813" t="s">
        <v>203</v>
      </c>
      <c r="N813" t="s">
        <v>95</v>
      </c>
      <c r="O813" t="s">
        <v>141</v>
      </c>
      <c r="P813" t="s">
        <v>96</v>
      </c>
    </row>
    <row r="814" spans="1:16" ht="14.4" hidden="1" customHeight="1" x14ac:dyDescent="0.3">
      <c r="C814" t="s">
        <v>76</v>
      </c>
      <c r="D814" t="s">
        <v>15</v>
      </c>
      <c r="E814" t="s">
        <v>357</v>
      </c>
      <c r="F814" t="s">
        <v>358</v>
      </c>
      <c r="G814" t="s">
        <v>18</v>
      </c>
      <c r="H814" s="1">
        <v>43054</v>
      </c>
      <c r="I814" s="2">
        <v>43066.615277777775</v>
      </c>
      <c r="J814" t="s">
        <v>19</v>
      </c>
      <c r="K814" t="s">
        <v>86</v>
      </c>
      <c r="L814" t="s">
        <v>294</v>
      </c>
      <c r="M814" t="s">
        <v>62</v>
      </c>
      <c r="N814" t="s">
        <v>88</v>
      </c>
      <c r="O814" t="s">
        <v>23</v>
      </c>
      <c r="P814" t="s">
        <v>52</v>
      </c>
    </row>
    <row r="815" spans="1:16" ht="14.4" hidden="1" customHeight="1" x14ac:dyDescent="0.3">
      <c r="C815" t="s">
        <v>76</v>
      </c>
      <c r="D815" t="s">
        <v>15</v>
      </c>
      <c r="E815" t="s">
        <v>359</v>
      </c>
      <c r="F815" t="s">
        <v>358</v>
      </c>
      <c r="G815" t="s">
        <v>18</v>
      </c>
      <c r="H815" s="1">
        <v>43054</v>
      </c>
      <c r="I815" s="2">
        <v>43105.600694444445</v>
      </c>
      <c r="J815" t="s">
        <v>19</v>
      </c>
      <c r="K815" t="s">
        <v>86</v>
      </c>
      <c r="L815" t="s">
        <v>294</v>
      </c>
      <c r="M815" t="s">
        <v>62</v>
      </c>
      <c r="N815" t="s">
        <v>88</v>
      </c>
      <c r="O815" t="s">
        <v>23</v>
      </c>
      <c r="P815" t="s">
        <v>52</v>
      </c>
    </row>
    <row r="816" spans="1:16" ht="14.4" customHeight="1" x14ac:dyDescent="0.3">
      <c r="C816" t="s">
        <v>76</v>
      </c>
      <c r="D816" t="s">
        <v>44</v>
      </c>
      <c r="E816" t="s">
        <v>1421</v>
      </c>
      <c r="F816" t="s">
        <v>1422</v>
      </c>
      <c r="G816" t="s">
        <v>18</v>
      </c>
      <c r="H816" s="1">
        <v>43054</v>
      </c>
      <c r="I816" s="2">
        <v>43084.241666666669</v>
      </c>
      <c r="J816" t="s">
        <v>779</v>
      </c>
      <c r="K816" t="s">
        <v>1303</v>
      </c>
      <c r="L816" t="s">
        <v>1304</v>
      </c>
      <c r="M816" t="s">
        <v>50</v>
      </c>
      <c r="N816" t="s">
        <v>88</v>
      </c>
      <c r="O816" t="s">
        <v>23</v>
      </c>
      <c r="P816" t="s">
        <v>52</v>
      </c>
    </row>
    <row r="817" spans="1:16" ht="14.4" customHeight="1" x14ac:dyDescent="0.3">
      <c r="C817" t="s">
        <v>76</v>
      </c>
      <c r="D817" t="s">
        <v>44</v>
      </c>
      <c r="E817" t="s">
        <v>1423</v>
      </c>
      <c r="F817" t="s">
        <v>1424</v>
      </c>
      <c r="G817" t="s">
        <v>18</v>
      </c>
      <c r="H817" s="1">
        <v>43054</v>
      </c>
      <c r="I817" s="2">
        <v>43096.106944444444</v>
      </c>
      <c r="J817" t="s">
        <v>859</v>
      </c>
      <c r="K817" t="s">
        <v>826</v>
      </c>
      <c r="L817" t="s">
        <v>827</v>
      </c>
      <c r="M817" t="s">
        <v>73</v>
      </c>
      <c r="N817" t="s">
        <v>95</v>
      </c>
      <c r="O817" t="s">
        <v>23</v>
      </c>
      <c r="P817" t="s">
        <v>96</v>
      </c>
    </row>
    <row r="818" spans="1:16" ht="14.4" hidden="1" customHeight="1" x14ac:dyDescent="0.3">
      <c r="C818" t="s">
        <v>1642</v>
      </c>
      <c r="D818" t="s">
        <v>15</v>
      </c>
      <c r="E818" t="s">
        <v>1699</v>
      </c>
      <c r="F818" t="s">
        <v>1700</v>
      </c>
      <c r="G818" t="s">
        <v>109</v>
      </c>
      <c r="H818" s="1">
        <v>43054</v>
      </c>
      <c r="I818" s="2">
        <v>43088.51666666667</v>
      </c>
      <c r="J818" t="s">
        <v>28</v>
      </c>
      <c r="K818" t="s">
        <v>1669</v>
      </c>
      <c r="L818" t="s">
        <v>1670</v>
      </c>
    </row>
    <row r="819" spans="1:16" ht="14.4" hidden="1" customHeight="1" x14ac:dyDescent="0.3">
      <c r="C819" t="s">
        <v>1642</v>
      </c>
      <c r="D819" t="s">
        <v>429</v>
      </c>
      <c r="E819" t="s">
        <v>2344</v>
      </c>
      <c r="F819" t="s">
        <v>2345</v>
      </c>
      <c r="G819" t="s">
        <v>18</v>
      </c>
      <c r="H819" s="1">
        <v>43054</v>
      </c>
      <c r="I819" s="2">
        <v>43070.249305555553</v>
      </c>
      <c r="J819" t="s">
        <v>455</v>
      </c>
      <c r="K819" t="s">
        <v>322</v>
      </c>
      <c r="L819" t="s">
        <v>323</v>
      </c>
    </row>
    <row r="820" spans="1:16" ht="14.4" hidden="1" customHeight="1" x14ac:dyDescent="0.3">
      <c r="C820" t="s">
        <v>1642</v>
      </c>
      <c r="D820" t="s">
        <v>429</v>
      </c>
      <c r="E820" t="s">
        <v>2346</v>
      </c>
      <c r="F820" t="s">
        <v>2347</v>
      </c>
      <c r="G820" t="s">
        <v>18</v>
      </c>
      <c r="H820" s="1">
        <v>43054</v>
      </c>
      <c r="I820" s="2">
        <v>43070.249305555553</v>
      </c>
      <c r="J820" t="s">
        <v>455</v>
      </c>
      <c r="K820" t="s">
        <v>656</v>
      </c>
      <c r="L820" t="s">
        <v>194</v>
      </c>
    </row>
    <row r="821" spans="1:16" ht="14.4" customHeight="1" x14ac:dyDescent="0.3">
      <c r="A821">
        <v>8</v>
      </c>
      <c r="B821">
        <v>3</v>
      </c>
      <c r="C821" t="s">
        <v>1642</v>
      </c>
      <c r="D821" t="s">
        <v>44</v>
      </c>
      <c r="E821" t="s">
        <v>2906</v>
      </c>
      <c r="F821" t="s">
        <v>2907</v>
      </c>
      <c r="G821" t="s">
        <v>353</v>
      </c>
      <c r="H821" s="1">
        <v>43054</v>
      </c>
      <c r="I821" s="2">
        <v>43118.552777777775</v>
      </c>
      <c r="J821" t="s">
        <v>708</v>
      </c>
      <c r="K821" t="s">
        <v>2813</v>
      </c>
      <c r="L821" t="s">
        <v>2814</v>
      </c>
      <c r="M821" t="s">
        <v>57</v>
      </c>
      <c r="N821" t="s">
        <v>88</v>
      </c>
      <c r="O821" t="s">
        <v>23</v>
      </c>
      <c r="P821" t="s">
        <v>52</v>
      </c>
    </row>
    <row r="822" spans="1:16" ht="14.4" hidden="1" customHeight="1" x14ac:dyDescent="0.3">
      <c r="C822" t="s">
        <v>76</v>
      </c>
      <c r="D822" t="s">
        <v>15</v>
      </c>
      <c r="E822" t="s">
        <v>360</v>
      </c>
      <c r="F822" t="s">
        <v>361</v>
      </c>
      <c r="G822" t="s">
        <v>109</v>
      </c>
      <c r="H822" s="1">
        <v>43055</v>
      </c>
      <c r="I822" s="2">
        <v>43081.625</v>
      </c>
      <c r="J822" t="s">
        <v>19</v>
      </c>
      <c r="K822" t="s">
        <v>362</v>
      </c>
      <c r="L822" t="s">
        <v>363</v>
      </c>
      <c r="M822" t="s">
        <v>62</v>
      </c>
      <c r="N822" t="s">
        <v>88</v>
      </c>
      <c r="O822" t="s">
        <v>23</v>
      </c>
      <c r="P822" t="s">
        <v>52</v>
      </c>
    </row>
    <row r="823" spans="1:16" ht="14.4" hidden="1" customHeight="1" x14ac:dyDescent="0.3">
      <c r="C823" t="s">
        <v>76</v>
      </c>
      <c r="D823" t="s">
        <v>429</v>
      </c>
      <c r="E823" t="s">
        <v>575</v>
      </c>
      <c r="F823" t="s">
        <v>576</v>
      </c>
      <c r="G823" t="s">
        <v>18</v>
      </c>
      <c r="H823" s="1">
        <v>43055</v>
      </c>
      <c r="I823" s="2">
        <v>43071.152777777781</v>
      </c>
      <c r="J823" t="s">
        <v>432</v>
      </c>
      <c r="K823" t="s">
        <v>577</v>
      </c>
      <c r="L823" t="s">
        <v>578</v>
      </c>
      <c r="M823" t="s">
        <v>62</v>
      </c>
      <c r="N823" t="s">
        <v>88</v>
      </c>
      <c r="O823" t="s">
        <v>23</v>
      </c>
      <c r="P823" t="s">
        <v>52</v>
      </c>
    </row>
    <row r="824" spans="1:16" ht="14.4" customHeight="1" x14ac:dyDescent="0.3">
      <c r="A824">
        <v>4</v>
      </c>
      <c r="B824">
        <v>2</v>
      </c>
      <c r="C824" t="s">
        <v>76</v>
      </c>
      <c r="D824" t="s">
        <v>44</v>
      </c>
      <c r="E824" t="s">
        <v>1439</v>
      </c>
      <c r="F824" t="s">
        <v>1440</v>
      </c>
      <c r="G824" t="s">
        <v>179</v>
      </c>
      <c r="H824" s="1">
        <v>43055</v>
      </c>
      <c r="I824" s="2">
        <v>43130.339583333334</v>
      </c>
      <c r="J824" t="s">
        <v>1070</v>
      </c>
      <c r="K824" t="s">
        <v>1441</v>
      </c>
      <c r="L824" t="s">
        <v>1442</v>
      </c>
      <c r="M824" t="s">
        <v>50</v>
      </c>
      <c r="N824" t="s">
        <v>95</v>
      </c>
      <c r="O824" t="s">
        <v>51</v>
      </c>
      <c r="P824" t="s">
        <v>96</v>
      </c>
    </row>
    <row r="825" spans="1:16" ht="14.4" customHeight="1" x14ac:dyDescent="0.3">
      <c r="C825" t="s">
        <v>76</v>
      </c>
      <c r="D825" t="s">
        <v>44</v>
      </c>
      <c r="E825" t="s">
        <v>1425</v>
      </c>
      <c r="F825" t="s">
        <v>1426</v>
      </c>
      <c r="G825" t="s">
        <v>41</v>
      </c>
      <c r="H825" s="1">
        <v>43055</v>
      </c>
      <c r="I825" s="2">
        <v>43074.374305555553</v>
      </c>
      <c r="J825" t="s">
        <v>723</v>
      </c>
      <c r="K825" t="s">
        <v>1427</v>
      </c>
      <c r="L825" t="s">
        <v>1428</v>
      </c>
      <c r="M825" t="s">
        <v>1429</v>
      </c>
      <c r="N825" t="s">
        <v>88</v>
      </c>
      <c r="O825" t="s">
        <v>23</v>
      </c>
      <c r="P825" t="s">
        <v>52</v>
      </c>
    </row>
    <row r="826" spans="1:16" ht="14.4" customHeight="1" x14ac:dyDescent="0.3">
      <c r="C826" t="s">
        <v>76</v>
      </c>
      <c r="D826" t="s">
        <v>44</v>
      </c>
      <c r="E826" t="s">
        <v>1430</v>
      </c>
      <c r="F826" t="s">
        <v>1431</v>
      </c>
      <c r="G826" t="s">
        <v>41</v>
      </c>
      <c r="H826" s="1">
        <v>43055</v>
      </c>
      <c r="I826" s="2">
        <v>43055.681250000001</v>
      </c>
      <c r="J826" t="s">
        <v>708</v>
      </c>
      <c r="K826" t="s">
        <v>48</v>
      </c>
      <c r="L826" t="s">
        <v>49</v>
      </c>
      <c r="M826" t="s">
        <v>57</v>
      </c>
      <c r="N826" t="s">
        <v>88</v>
      </c>
      <c r="O826" t="s">
        <v>23</v>
      </c>
      <c r="P826" t="s">
        <v>52</v>
      </c>
    </row>
    <row r="827" spans="1:16" ht="14.4" customHeight="1" x14ac:dyDescent="0.3">
      <c r="C827" t="s">
        <v>76</v>
      </c>
      <c r="D827" t="s">
        <v>44</v>
      </c>
      <c r="E827" t="s">
        <v>1432</v>
      </c>
      <c r="F827" t="s">
        <v>1433</v>
      </c>
      <c r="G827" t="s">
        <v>18</v>
      </c>
      <c r="H827" s="1">
        <v>43055</v>
      </c>
      <c r="I827" s="2">
        <v>43099.15</v>
      </c>
      <c r="J827" t="s">
        <v>140</v>
      </c>
      <c r="K827" t="s">
        <v>124</v>
      </c>
      <c r="L827" t="s">
        <v>1434</v>
      </c>
      <c r="M827" t="s">
        <v>137</v>
      </c>
      <c r="N827" t="s">
        <v>95</v>
      </c>
      <c r="O827" t="s">
        <v>141</v>
      </c>
      <c r="P827" t="s">
        <v>96</v>
      </c>
    </row>
    <row r="828" spans="1:16" ht="14.4" customHeight="1" x14ac:dyDescent="0.3">
      <c r="C828" t="s">
        <v>76</v>
      </c>
      <c r="D828" t="s">
        <v>44</v>
      </c>
      <c r="E828" t="s">
        <v>1435</v>
      </c>
      <c r="F828" t="s">
        <v>1436</v>
      </c>
      <c r="G828" t="s">
        <v>18</v>
      </c>
      <c r="H828" s="1">
        <v>43055</v>
      </c>
      <c r="I828" s="2">
        <v>43082.22152777778</v>
      </c>
      <c r="J828" t="s">
        <v>723</v>
      </c>
      <c r="K828" t="s">
        <v>1437</v>
      </c>
      <c r="L828" t="s">
        <v>1438</v>
      </c>
      <c r="N828" t="s">
        <v>31</v>
      </c>
      <c r="O828" t="s">
        <v>23</v>
      </c>
      <c r="P828" t="s">
        <v>32</v>
      </c>
    </row>
    <row r="829" spans="1:16" ht="14.4" customHeight="1" x14ac:dyDescent="0.3">
      <c r="C829" t="s">
        <v>76</v>
      </c>
      <c r="D829" t="s">
        <v>44</v>
      </c>
      <c r="E829" t="s">
        <v>1443</v>
      </c>
      <c r="F829" t="s">
        <v>1444</v>
      </c>
      <c r="G829" t="s">
        <v>18</v>
      </c>
      <c r="H829" s="1">
        <v>43055</v>
      </c>
      <c r="I829" s="2">
        <v>43108.480555555558</v>
      </c>
      <c r="J829" t="s">
        <v>723</v>
      </c>
      <c r="K829" t="s">
        <v>1445</v>
      </c>
      <c r="L829" t="s">
        <v>1446</v>
      </c>
      <c r="M829" t="s">
        <v>73</v>
      </c>
      <c r="N829" t="s">
        <v>95</v>
      </c>
      <c r="O829" t="s">
        <v>141</v>
      </c>
      <c r="P829" t="s">
        <v>96</v>
      </c>
    </row>
    <row r="830" spans="1:16" ht="14.4" hidden="1" customHeight="1" x14ac:dyDescent="0.3">
      <c r="C830" t="s">
        <v>1642</v>
      </c>
      <c r="D830" t="s">
        <v>429</v>
      </c>
      <c r="E830" t="s">
        <v>2319</v>
      </c>
      <c r="F830" t="s">
        <v>2320</v>
      </c>
      <c r="G830" t="s">
        <v>18</v>
      </c>
      <c r="H830" s="1">
        <v>43055</v>
      </c>
      <c r="I830" s="2">
        <v>43055.375</v>
      </c>
      <c r="J830" t="s">
        <v>1770</v>
      </c>
      <c r="K830" t="s">
        <v>487</v>
      </c>
      <c r="L830" t="s">
        <v>488</v>
      </c>
    </row>
    <row r="831" spans="1:16" ht="14.4" hidden="1" customHeight="1" x14ac:dyDescent="0.3">
      <c r="C831" t="s">
        <v>1642</v>
      </c>
      <c r="D831" t="s">
        <v>429</v>
      </c>
      <c r="E831" t="s">
        <v>2321</v>
      </c>
      <c r="F831" t="s">
        <v>2322</v>
      </c>
      <c r="G831" t="s">
        <v>109</v>
      </c>
      <c r="H831" s="1">
        <v>43055</v>
      </c>
      <c r="I831" s="2">
        <v>43055.385416666664</v>
      </c>
      <c r="J831" t="s">
        <v>509</v>
      </c>
      <c r="K831" t="s">
        <v>487</v>
      </c>
      <c r="L831" t="s">
        <v>488</v>
      </c>
    </row>
    <row r="832" spans="1:16" ht="14.4" hidden="1" customHeight="1" x14ac:dyDescent="0.3">
      <c r="C832" t="s">
        <v>1642</v>
      </c>
      <c r="D832" t="s">
        <v>429</v>
      </c>
      <c r="E832" t="s">
        <v>2323</v>
      </c>
      <c r="F832" t="s">
        <v>2324</v>
      </c>
      <c r="G832" t="s">
        <v>18</v>
      </c>
      <c r="H832" s="1">
        <v>43055</v>
      </c>
      <c r="I832" s="2">
        <v>43071.154166666667</v>
      </c>
      <c r="J832" t="s">
        <v>566</v>
      </c>
      <c r="K832" t="s">
        <v>166</v>
      </c>
      <c r="L832" t="s">
        <v>151</v>
      </c>
    </row>
    <row r="833" spans="3:16" ht="14.4" hidden="1" customHeight="1" x14ac:dyDescent="0.3">
      <c r="C833" t="s">
        <v>1642</v>
      </c>
      <c r="D833" t="s">
        <v>429</v>
      </c>
      <c r="E833" t="s">
        <v>2325</v>
      </c>
      <c r="F833" t="s">
        <v>2326</v>
      </c>
      <c r="G833" t="s">
        <v>18</v>
      </c>
      <c r="H833" s="1">
        <v>43055</v>
      </c>
      <c r="I833" s="2">
        <v>43071.154166666667</v>
      </c>
      <c r="J833" t="s">
        <v>455</v>
      </c>
      <c r="K833" t="s">
        <v>48</v>
      </c>
      <c r="L833" t="s">
        <v>49</v>
      </c>
    </row>
    <row r="834" spans="3:16" ht="14.4" hidden="1" customHeight="1" x14ac:dyDescent="0.3">
      <c r="C834" t="s">
        <v>76</v>
      </c>
      <c r="D834" t="s">
        <v>15</v>
      </c>
      <c r="E834" t="s">
        <v>364</v>
      </c>
      <c r="F834" t="s">
        <v>365</v>
      </c>
      <c r="G834" t="s">
        <v>109</v>
      </c>
      <c r="H834" s="1">
        <v>43056</v>
      </c>
      <c r="I834" s="2">
        <v>43105.615277777775</v>
      </c>
      <c r="J834" t="s">
        <v>19</v>
      </c>
      <c r="K834" t="s">
        <v>115</v>
      </c>
      <c r="L834" t="s">
        <v>366</v>
      </c>
      <c r="M834" t="s">
        <v>57</v>
      </c>
      <c r="N834" t="s">
        <v>88</v>
      </c>
      <c r="O834" t="s">
        <v>23</v>
      </c>
      <c r="P834" t="s">
        <v>52</v>
      </c>
    </row>
    <row r="835" spans="3:16" ht="14.4" hidden="1" customHeight="1" x14ac:dyDescent="0.3">
      <c r="C835" t="s">
        <v>76</v>
      </c>
      <c r="D835" t="s">
        <v>15</v>
      </c>
      <c r="E835" t="s">
        <v>367</v>
      </c>
      <c r="F835" t="s">
        <v>368</v>
      </c>
      <c r="G835" t="s">
        <v>18</v>
      </c>
      <c r="H835" s="1">
        <v>43056</v>
      </c>
      <c r="I835" s="2">
        <v>43105.616666666669</v>
      </c>
      <c r="J835" t="s">
        <v>19</v>
      </c>
      <c r="K835" t="s">
        <v>369</v>
      </c>
      <c r="L835" t="s">
        <v>370</v>
      </c>
      <c r="M835" t="s">
        <v>62</v>
      </c>
      <c r="N835" t="s">
        <v>88</v>
      </c>
      <c r="O835" t="s">
        <v>23</v>
      </c>
      <c r="P835" t="s">
        <v>52</v>
      </c>
    </row>
    <row r="836" spans="3:16" ht="14.4" hidden="1" customHeight="1" x14ac:dyDescent="0.3">
      <c r="C836" t="s">
        <v>1642</v>
      </c>
      <c r="D836" t="s">
        <v>429</v>
      </c>
      <c r="E836" t="s">
        <v>2348</v>
      </c>
      <c r="F836" t="s">
        <v>2349</v>
      </c>
      <c r="G836" t="s">
        <v>18</v>
      </c>
      <c r="H836" s="1">
        <v>43056</v>
      </c>
      <c r="I836" s="2">
        <v>43072.114583333336</v>
      </c>
      <c r="J836" t="s">
        <v>455</v>
      </c>
      <c r="K836" t="s">
        <v>1536</v>
      </c>
      <c r="L836" t="s">
        <v>1831</v>
      </c>
    </row>
    <row r="837" spans="3:16" ht="14.4" hidden="1" customHeight="1" x14ac:dyDescent="0.3">
      <c r="C837" t="s">
        <v>1642</v>
      </c>
      <c r="D837" t="s">
        <v>429</v>
      </c>
      <c r="E837" t="s">
        <v>2350</v>
      </c>
      <c r="F837" t="s">
        <v>2351</v>
      </c>
      <c r="G837" t="s">
        <v>18</v>
      </c>
      <c r="H837" s="1">
        <v>43056</v>
      </c>
      <c r="I837" s="2">
        <v>43072.114583333336</v>
      </c>
      <c r="J837" t="s">
        <v>455</v>
      </c>
      <c r="K837" t="s">
        <v>342</v>
      </c>
      <c r="L837" t="s">
        <v>610</v>
      </c>
    </row>
    <row r="838" spans="3:16" ht="14.4" hidden="1" customHeight="1" x14ac:dyDescent="0.3">
      <c r="C838" t="s">
        <v>1642</v>
      </c>
      <c r="D838" t="s">
        <v>429</v>
      </c>
      <c r="E838" t="s">
        <v>2352</v>
      </c>
      <c r="F838" t="s">
        <v>2353</v>
      </c>
      <c r="G838" t="s">
        <v>18</v>
      </c>
      <c r="H838" s="1">
        <v>43056</v>
      </c>
      <c r="I838" s="2">
        <v>43072.114583333336</v>
      </c>
      <c r="J838" t="s">
        <v>455</v>
      </c>
      <c r="K838" t="s">
        <v>1818</v>
      </c>
      <c r="L838" t="s">
        <v>1819</v>
      </c>
    </row>
    <row r="839" spans="3:16" ht="14.4" customHeight="1" x14ac:dyDescent="0.3">
      <c r="C839" t="s">
        <v>1642</v>
      </c>
      <c r="D839" t="s">
        <v>44</v>
      </c>
      <c r="E839" t="s">
        <v>2918</v>
      </c>
      <c r="F839" t="s">
        <v>2919</v>
      </c>
      <c r="G839" t="s">
        <v>18</v>
      </c>
      <c r="H839" s="1">
        <v>43056</v>
      </c>
      <c r="I839" s="2">
        <v>43083.163194444445</v>
      </c>
      <c r="J839" t="s">
        <v>47</v>
      </c>
      <c r="K839" t="s">
        <v>297</v>
      </c>
      <c r="L839" t="s">
        <v>2460</v>
      </c>
      <c r="M839" t="s">
        <v>50</v>
      </c>
    </row>
    <row r="840" spans="3:16" ht="14.4" customHeight="1" x14ac:dyDescent="0.3">
      <c r="C840" t="s">
        <v>1642</v>
      </c>
      <c r="D840" t="s">
        <v>44</v>
      </c>
      <c r="E840" t="s">
        <v>2920</v>
      </c>
      <c r="F840" t="s">
        <v>2921</v>
      </c>
      <c r="G840" t="s">
        <v>18</v>
      </c>
      <c r="H840" s="1">
        <v>43056</v>
      </c>
      <c r="I840" s="2">
        <v>43084.242361111108</v>
      </c>
      <c r="J840" t="s">
        <v>802</v>
      </c>
      <c r="K840" t="s">
        <v>1234</v>
      </c>
      <c r="L840" t="s">
        <v>1235</v>
      </c>
      <c r="M840" t="s">
        <v>50</v>
      </c>
    </row>
    <row r="841" spans="3:16" ht="14.4" hidden="1" customHeight="1" x14ac:dyDescent="0.3">
      <c r="C841" t="s">
        <v>76</v>
      </c>
      <c r="D841" t="s">
        <v>429</v>
      </c>
      <c r="E841" t="s">
        <v>579</v>
      </c>
      <c r="F841" t="s">
        <v>580</v>
      </c>
      <c r="G841" t="s">
        <v>18</v>
      </c>
      <c r="H841" s="1">
        <v>43059</v>
      </c>
      <c r="I841" s="2">
        <v>43075.084027777775</v>
      </c>
      <c r="J841" t="s">
        <v>455</v>
      </c>
      <c r="K841" t="s">
        <v>458</v>
      </c>
      <c r="L841" t="s">
        <v>581</v>
      </c>
      <c r="N841" t="s">
        <v>95</v>
      </c>
      <c r="O841" t="s">
        <v>141</v>
      </c>
      <c r="P841" t="s">
        <v>96</v>
      </c>
    </row>
    <row r="842" spans="3:16" ht="14.4" hidden="1" customHeight="1" x14ac:dyDescent="0.3">
      <c r="C842" t="s">
        <v>76</v>
      </c>
      <c r="D842" t="s">
        <v>429</v>
      </c>
      <c r="E842" t="s">
        <v>582</v>
      </c>
      <c r="F842" t="s">
        <v>583</v>
      </c>
      <c r="G842" t="s">
        <v>18</v>
      </c>
      <c r="H842" s="1">
        <v>43059</v>
      </c>
      <c r="I842" s="2">
        <v>43075.084027777775</v>
      </c>
      <c r="J842" t="s">
        <v>455</v>
      </c>
      <c r="K842" t="s">
        <v>541</v>
      </c>
      <c r="L842" t="s">
        <v>542</v>
      </c>
      <c r="N842" t="s">
        <v>88</v>
      </c>
      <c r="O842" t="s">
        <v>324</v>
      </c>
      <c r="P842" t="s">
        <v>543</v>
      </c>
    </row>
    <row r="843" spans="3:16" x14ac:dyDescent="0.3">
      <c r="C843" t="s">
        <v>76</v>
      </c>
      <c r="D843" t="s">
        <v>44</v>
      </c>
      <c r="E843" t="s">
        <v>1447</v>
      </c>
      <c r="F843" t="s">
        <v>1448</v>
      </c>
      <c r="G843" t="s">
        <v>18</v>
      </c>
      <c r="H843" s="1">
        <v>43059</v>
      </c>
      <c r="I843" s="2">
        <v>43082.22152777778</v>
      </c>
      <c r="J843" t="s">
        <v>859</v>
      </c>
      <c r="K843" t="s">
        <v>571</v>
      </c>
      <c r="L843" t="s">
        <v>572</v>
      </c>
      <c r="M843" t="s">
        <v>62</v>
      </c>
      <c r="N843" t="s">
        <v>88</v>
      </c>
      <c r="O843" t="s">
        <v>23</v>
      </c>
      <c r="P843" t="s">
        <v>52</v>
      </c>
    </row>
    <row r="844" spans="3:16" ht="14.4" hidden="1" customHeight="1" x14ac:dyDescent="0.3">
      <c r="C844" t="s">
        <v>1642</v>
      </c>
      <c r="D844" t="s">
        <v>429</v>
      </c>
      <c r="E844" t="s">
        <v>2327</v>
      </c>
      <c r="F844" t="s">
        <v>2328</v>
      </c>
      <c r="G844" t="s">
        <v>18</v>
      </c>
      <c r="H844" s="1">
        <v>43059</v>
      </c>
      <c r="I844" s="2">
        <v>43075.114583333336</v>
      </c>
      <c r="J844" t="s">
        <v>455</v>
      </c>
      <c r="K844" t="s">
        <v>1818</v>
      </c>
      <c r="L844" t="s">
        <v>1819</v>
      </c>
    </row>
    <row r="845" spans="3:16" ht="14.4" hidden="1" customHeight="1" x14ac:dyDescent="0.3">
      <c r="C845" t="s">
        <v>1642</v>
      </c>
      <c r="D845" t="s">
        <v>429</v>
      </c>
      <c r="E845" t="s">
        <v>2329</v>
      </c>
      <c r="F845" t="s">
        <v>2330</v>
      </c>
      <c r="G845" t="s">
        <v>18</v>
      </c>
      <c r="H845" s="1">
        <v>43059</v>
      </c>
      <c r="I845" s="2">
        <v>43075.114583333336</v>
      </c>
      <c r="J845" t="s">
        <v>455</v>
      </c>
      <c r="K845" t="s">
        <v>1818</v>
      </c>
      <c r="L845" t="s">
        <v>1819</v>
      </c>
    </row>
    <row r="846" spans="3:16" ht="14.4" hidden="1" customHeight="1" x14ac:dyDescent="0.3">
      <c r="C846" t="s">
        <v>1642</v>
      </c>
      <c r="D846" t="s">
        <v>429</v>
      </c>
      <c r="E846" t="s">
        <v>2331</v>
      </c>
      <c r="F846" t="s">
        <v>2332</v>
      </c>
      <c r="G846" t="s">
        <v>18</v>
      </c>
      <c r="H846" s="1">
        <v>43059</v>
      </c>
      <c r="I846" s="2">
        <v>43075.114583333336</v>
      </c>
      <c r="J846" t="s">
        <v>455</v>
      </c>
      <c r="K846" t="s">
        <v>2333</v>
      </c>
      <c r="L846" t="s">
        <v>1437</v>
      </c>
    </row>
    <row r="847" spans="3:16" ht="14.4" hidden="1" customHeight="1" x14ac:dyDescent="0.3">
      <c r="C847" t="s">
        <v>76</v>
      </c>
      <c r="D847" t="s">
        <v>429</v>
      </c>
      <c r="E847" t="s">
        <v>584</v>
      </c>
      <c r="F847" t="s">
        <v>585</v>
      </c>
      <c r="G847" t="s">
        <v>179</v>
      </c>
      <c r="H847" s="1">
        <v>43060</v>
      </c>
      <c r="I847" s="2">
        <v>43074.574999999997</v>
      </c>
      <c r="J847" t="s">
        <v>566</v>
      </c>
      <c r="K847" t="s">
        <v>532</v>
      </c>
      <c r="L847" t="s">
        <v>533</v>
      </c>
      <c r="M847" t="s">
        <v>62</v>
      </c>
      <c r="N847" t="s">
        <v>88</v>
      </c>
      <c r="O847" t="s">
        <v>23</v>
      </c>
      <c r="P847" t="s">
        <v>52</v>
      </c>
    </row>
    <row r="848" spans="3:16" ht="14.4" customHeight="1" x14ac:dyDescent="0.3">
      <c r="C848" t="s">
        <v>76</v>
      </c>
      <c r="D848" t="s">
        <v>44</v>
      </c>
      <c r="E848" t="s">
        <v>1449</v>
      </c>
      <c r="F848" t="s">
        <v>1450</v>
      </c>
      <c r="G848" t="s">
        <v>18</v>
      </c>
      <c r="H848" s="1">
        <v>43060</v>
      </c>
      <c r="I848" s="2">
        <v>43153.083333333336</v>
      </c>
      <c r="J848" t="s">
        <v>140</v>
      </c>
      <c r="K848" t="s">
        <v>669</v>
      </c>
      <c r="L848" t="s">
        <v>670</v>
      </c>
      <c r="M848" t="s">
        <v>69</v>
      </c>
      <c r="N848" t="s">
        <v>22</v>
      </c>
      <c r="O848" t="s">
        <v>23</v>
      </c>
      <c r="P848" t="s">
        <v>1267</v>
      </c>
    </row>
    <row r="849" spans="1:16" ht="14.4" customHeight="1" x14ac:dyDescent="0.3">
      <c r="A849">
        <v>32</v>
      </c>
      <c r="B849">
        <v>4</v>
      </c>
      <c r="C849" t="s">
        <v>1642</v>
      </c>
      <c r="D849" t="s">
        <v>44</v>
      </c>
      <c r="E849" t="s">
        <v>2922</v>
      </c>
      <c r="F849" t="s">
        <v>2923</v>
      </c>
      <c r="G849" t="s">
        <v>353</v>
      </c>
      <c r="H849" s="1">
        <v>43060</v>
      </c>
      <c r="I849" s="2">
        <v>43143.351388888892</v>
      </c>
      <c r="J849" t="s">
        <v>140</v>
      </c>
      <c r="K849" t="s">
        <v>407</v>
      </c>
      <c r="L849" t="s">
        <v>2924</v>
      </c>
      <c r="M849" t="s">
        <v>57</v>
      </c>
      <c r="N849" t="s">
        <v>88</v>
      </c>
      <c r="O849" t="s">
        <v>23</v>
      </c>
      <c r="P849" t="s">
        <v>52</v>
      </c>
    </row>
    <row r="850" spans="1:16" ht="14.4" hidden="1" customHeight="1" x14ac:dyDescent="0.3">
      <c r="C850" t="s">
        <v>1642</v>
      </c>
      <c r="D850" t="s">
        <v>15</v>
      </c>
      <c r="E850" t="s">
        <v>1701</v>
      </c>
      <c r="F850" t="s">
        <v>1702</v>
      </c>
      <c r="G850" t="s">
        <v>18</v>
      </c>
      <c r="H850" s="1">
        <v>43060</v>
      </c>
      <c r="I850" s="2">
        <v>43121.114583333336</v>
      </c>
      <c r="J850" t="s">
        <v>19</v>
      </c>
      <c r="K850" t="s">
        <v>1703</v>
      </c>
      <c r="L850" t="s">
        <v>1704</v>
      </c>
    </row>
    <row r="851" spans="1:16" ht="14.4" hidden="1" customHeight="1" x14ac:dyDescent="0.3">
      <c r="C851" t="s">
        <v>1642</v>
      </c>
      <c r="D851" t="s">
        <v>429</v>
      </c>
      <c r="E851" t="s">
        <v>2376</v>
      </c>
      <c r="F851" t="s">
        <v>2377</v>
      </c>
      <c r="G851" t="s">
        <v>18</v>
      </c>
      <c r="H851" s="1">
        <v>43060</v>
      </c>
      <c r="I851" s="2">
        <v>43076.207638888889</v>
      </c>
      <c r="J851" t="s">
        <v>455</v>
      </c>
      <c r="K851" t="s">
        <v>166</v>
      </c>
      <c r="L851" t="s">
        <v>151</v>
      </c>
    </row>
    <row r="852" spans="1:16" ht="14.4" hidden="1" customHeight="1" x14ac:dyDescent="0.3">
      <c r="C852" t="s">
        <v>1642</v>
      </c>
      <c r="D852" t="s">
        <v>429</v>
      </c>
      <c r="E852" t="s">
        <v>2378</v>
      </c>
      <c r="F852" t="s">
        <v>2379</v>
      </c>
      <c r="G852" t="s">
        <v>18</v>
      </c>
      <c r="H852" s="1">
        <v>43060</v>
      </c>
      <c r="I852" s="2">
        <v>43076.207638888889</v>
      </c>
      <c r="J852" t="s">
        <v>455</v>
      </c>
      <c r="K852" t="s">
        <v>166</v>
      </c>
      <c r="L852" t="s">
        <v>151</v>
      </c>
    </row>
    <row r="853" spans="1:16" ht="14.4" hidden="1" customHeight="1" x14ac:dyDescent="0.3">
      <c r="C853" t="s">
        <v>76</v>
      </c>
      <c r="D853" t="s">
        <v>15</v>
      </c>
      <c r="E853" t="s">
        <v>371</v>
      </c>
      <c r="F853" t="s">
        <v>372</v>
      </c>
      <c r="G853" t="s">
        <v>18</v>
      </c>
      <c r="H853" s="1">
        <v>43061</v>
      </c>
      <c r="I853" s="2">
        <v>43083.351388888892</v>
      </c>
      <c r="J853" t="s">
        <v>28</v>
      </c>
      <c r="K853" t="s">
        <v>373</v>
      </c>
      <c r="L853" t="s">
        <v>374</v>
      </c>
      <c r="M853" t="s">
        <v>62</v>
      </c>
      <c r="N853" t="s">
        <v>88</v>
      </c>
      <c r="O853" t="s">
        <v>23</v>
      </c>
      <c r="P853" t="s">
        <v>52</v>
      </c>
    </row>
    <row r="854" spans="1:16" ht="14.4" hidden="1" customHeight="1" x14ac:dyDescent="0.3">
      <c r="C854" t="s">
        <v>76</v>
      </c>
      <c r="D854" t="s">
        <v>429</v>
      </c>
      <c r="E854" t="s">
        <v>586</v>
      </c>
      <c r="F854" t="s">
        <v>587</v>
      </c>
      <c r="G854" t="s">
        <v>18</v>
      </c>
      <c r="H854" s="1">
        <v>43061</v>
      </c>
      <c r="I854" s="2">
        <v>43077.084027777775</v>
      </c>
      <c r="J854" t="s">
        <v>455</v>
      </c>
      <c r="K854" t="s">
        <v>541</v>
      </c>
      <c r="L854" t="s">
        <v>542</v>
      </c>
      <c r="N854" t="s">
        <v>88</v>
      </c>
      <c r="O854" t="s">
        <v>324</v>
      </c>
      <c r="P854" t="s">
        <v>543</v>
      </c>
    </row>
    <row r="855" spans="1:16" ht="14.4" hidden="1" customHeight="1" x14ac:dyDescent="0.3">
      <c r="C855" t="s">
        <v>76</v>
      </c>
      <c r="D855" t="s">
        <v>429</v>
      </c>
      <c r="E855" t="s">
        <v>588</v>
      </c>
      <c r="F855" t="s">
        <v>589</v>
      </c>
      <c r="G855" t="s">
        <v>18</v>
      </c>
      <c r="H855" s="1">
        <v>43061</v>
      </c>
      <c r="I855" s="2">
        <v>43077.084027777775</v>
      </c>
      <c r="J855" t="s">
        <v>518</v>
      </c>
      <c r="K855" t="s">
        <v>590</v>
      </c>
      <c r="L855" t="s">
        <v>591</v>
      </c>
      <c r="N855" t="s">
        <v>88</v>
      </c>
      <c r="O855" t="s">
        <v>592</v>
      </c>
      <c r="P855" t="s">
        <v>434</v>
      </c>
    </row>
    <row r="856" spans="1:16" ht="14.4" hidden="1" customHeight="1" x14ac:dyDescent="0.3">
      <c r="C856" t="s">
        <v>76</v>
      </c>
      <c r="D856" t="s">
        <v>429</v>
      </c>
      <c r="E856" t="s">
        <v>593</v>
      </c>
      <c r="F856" t="s">
        <v>594</v>
      </c>
      <c r="G856" t="s">
        <v>109</v>
      </c>
      <c r="H856" s="1">
        <v>43061</v>
      </c>
      <c r="I856" s="2">
        <v>43137.675694444442</v>
      </c>
      <c r="J856" t="s">
        <v>531</v>
      </c>
      <c r="K856" t="s">
        <v>595</v>
      </c>
      <c r="L856" t="s">
        <v>596</v>
      </c>
      <c r="M856" t="s">
        <v>50</v>
      </c>
      <c r="N856" t="s">
        <v>95</v>
      </c>
      <c r="O856" t="s">
        <v>23</v>
      </c>
      <c r="P856" t="s">
        <v>96</v>
      </c>
    </row>
    <row r="857" spans="1:16" ht="14.4" hidden="1" customHeight="1" x14ac:dyDescent="0.3">
      <c r="C857" t="s">
        <v>1642</v>
      </c>
      <c r="D857" t="s">
        <v>429</v>
      </c>
      <c r="E857" t="s">
        <v>2354</v>
      </c>
      <c r="F857" t="s">
        <v>2355</v>
      </c>
      <c r="G857" t="s">
        <v>18</v>
      </c>
      <c r="H857" s="1">
        <v>43061</v>
      </c>
      <c r="I857" s="2">
        <v>43077.114583333336</v>
      </c>
      <c r="J857" t="s">
        <v>455</v>
      </c>
      <c r="K857" t="s">
        <v>268</v>
      </c>
      <c r="L857" t="s">
        <v>269</v>
      </c>
    </row>
    <row r="858" spans="1:16" ht="14.4" hidden="1" customHeight="1" x14ac:dyDescent="0.3">
      <c r="C858" t="s">
        <v>1642</v>
      </c>
      <c r="D858" t="s">
        <v>429</v>
      </c>
      <c r="E858" t="s">
        <v>2356</v>
      </c>
      <c r="F858" t="s">
        <v>2357</v>
      </c>
      <c r="G858" t="s">
        <v>18</v>
      </c>
      <c r="H858" s="1">
        <v>43061</v>
      </c>
      <c r="I858" s="2">
        <v>43077.114583333336</v>
      </c>
      <c r="J858" t="s">
        <v>455</v>
      </c>
      <c r="K858" t="s">
        <v>2090</v>
      </c>
      <c r="L858" t="s">
        <v>2091</v>
      </c>
    </row>
    <row r="859" spans="1:16" ht="14.4" hidden="1" customHeight="1" x14ac:dyDescent="0.3">
      <c r="C859" t="s">
        <v>1642</v>
      </c>
      <c r="D859" t="s">
        <v>429</v>
      </c>
      <c r="E859" t="s">
        <v>2380</v>
      </c>
      <c r="F859" t="s">
        <v>2381</v>
      </c>
      <c r="G859" t="s">
        <v>109</v>
      </c>
      <c r="H859" s="1">
        <v>43061</v>
      </c>
      <c r="I859" s="2">
        <v>43061.539583333331</v>
      </c>
      <c r="J859" t="s">
        <v>455</v>
      </c>
      <c r="K859" t="s">
        <v>322</v>
      </c>
      <c r="L859" t="s">
        <v>323</v>
      </c>
    </row>
    <row r="860" spans="1:16" ht="14.4" hidden="1" customHeight="1" x14ac:dyDescent="0.3">
      <c r="C860" t="s">
        <v>1642</v>
      </c>
      <c r="D860" t="s">
        <v>429</v>
      </c>
      <c r="E860" t="s">
        <v>2382</v>
      </c>
      <c r="F860" t="s">
        <v>2383</v>
      </c>
      <c r="G860" t="s">
        <v>18</v>
      </c>
      <c r="H860" s="1">
        <v>43061</v>
      </c>
      <c r="I860" s="2">
        <v>43077.114583333336</v>
      </c>
      <c r="J860" t="s">
        <v>455</v>
      </c>
      <c r="K860" t="s">
        <v>80</v>
      </c>
      <c r="L860" t="s">
        <v>444</v>
      </c>
    </row>
    <row r="861" spans="1:16" ht="14.4" customHeight="1" x14ac:dyDescent="0.3">
      <c r="C861" t="s">
        <v>1642</v>
      </c>
      <c r="D861" t="s">
        <v>44</v>
      </c>
      <c r="E861" t="s">
        <v>2933</v>
      </c>
      <c r="F861" t="s">
        <v>2934</v>
      </c>
      <c r="G861" t="s">
        <v>41</v>
      </c>
      <c r="H861" s="1">
        <v>43061</v>
      </c>
      <c r="I861" s="2">
        <v>43066.390972222223</v>
      </c>
      <c r="J861" t="s">
        <v>725</v>
      </c>
      <c r="K861" t="s">
        <v>80</v>
      </c>
      <c r="L861" t="s">
        <v>444</v>
      </c>
    </row>
    <row r="862" spans="1:16" ht="14.4" hidden="1" customHeight="1" x14ac:dyDescent="0.3">
      <c r="C862" t="s">
        <v>1642</v>
      </c>
      <c r="D862" t="s">
        <v>429</v>
      </c>
      <c r="E862" t="s">
        <v>2358</v>
      </c>
      <c r="F862" t="s">
        <v>2359</v>
      </c>
      <c r="G862" t="s">
        <v>18</v>
      </c>
      <c r="H862" s="1">
        <v>43066</v>
      </c>
      <c r="I862" s="2">
        <v>43082.222916666666</v>
      </c>
      <c r="J862" t="s">
        <v>455</v>
      </c>
      <c r="K862" t="s">
        <v>683</v>
      </c>
      <c r="L862" t="s">
        <v>684</v>
      </c>
    </row>
    <row r="863" spans="1:16" ht="14.4" hidden="1" customHeight="1" x14ac:dyDescent="0.3">
      <c r="C863" t="s">
        <v>1642</v>
      </c>
      <c r="D863" t="s">
        <v>429</v>
      </c>
      <c r="E863" t="s">
        <v>2360</v>
      </c>
      <c r="F863" t="s">
        <v>2361</v>
      </c>
      <c r="G863" t="s">
        <v>18</v>
      </c>
      <c r="H863" s="1">
        <v>43066</v>
      </c>
      <c r="I863" s="2">
        <v>43082.222916666666</v>
      </c>
      <c r="J863" t="s">
        <v>455</v>
      </c>
      <c r="K863" t="s">
        <v>1818</v>
      </c>
      <c r="L863" t="s">
        <v>1819</v>
      </c>
    </row>
    <row r="864" spans="1:16" ht="14.4" hidden="1" customHeight="1" x14ac:dyDescent="0.3">
      <c r="C864" t="s">
        <v>1642</v>
      </c>
      <c r="D864" t="s">
        <v>429</v>
      </c>
      <c r="E864" t="s">
        <v>2362</v>
      </c>
      <c r="F864" t="s">
        <v>2363</v>
      </c>
      <c r="G864" t="s">
        <v>18</v>
      </c>
      <c r="H864" s="1">
        <v>43066</v>
      </c>
      <c r="I864" s="2">
        <v>43082.222916666666</v>
      </c>
      <c r="J864" t="s">
        <v>455</v>
      </c>
      <c r="K864" t="s">
        <v>1818</v>
      </c>
      <c r="L864" t="s">
        <v>1819</v>
      </c>
    </row>
    <row r="865" spans="3:16" ht="14.4" hidden="1" customHeight="1" x14ac:dyDescent="0.3">
      <c r="C865" t="s">
        <v>1642</v>
      </c>
      <c r="D865" t="s">
        <v>429</v>
      </c>
      <c r="E865" t="s">
        <v>2384</v>
      </c>
      <c r="F865" t="s">
        <v>2385</v>
      </c>
      <c r="G865" t="s">
        <v>18</v>
      </c>
      <c r="H865" s="1">
        <v>43066</v>
      </c>
      <c r="I865" s="2">
        <v>43082.222916666666</v>
      </c>
      <c r="J865" t="s">
        <v>455</v>
      </c>
      <c r="K865" t="s">
        <v>80</v>
      </c>
      <c r="L865" t="s">
        <v>444</v>
      </c>
    </row>
    <row r="866" spans="3:16" ht="14.4" customHeight="1" x14ac:dyDescent="0.3">
      <c r="C866" t="s">
        <v>1642</v>
      </c>
      <c r="D866" t="s">
        <v>44</v>
      </c>
      <c r="E866" t="s">
        <v>2925</v>
      </c>
      <c r="F866" t="s">
        <v>2926</v>
      </c>
      <c r="G866" t="s">
        <v>18</v>
      </c>
      <c r="H866" s="1">
        <v>43066</v>
      </c>
      <c r="I866" s="2">
        <v>43140.114583333336</v>
      </c>
      <c r="J866" t="s">
        <v>802</v>
      </c>
      <c r="K866" t="s">
        <v>1174</v>
      </c>
      <c r="L866" t="s">
        <v>1175</v>
      </c>
      <c r="M866" t="s">
        <v>111</v>
      </c>
    </row>
    <row r="867" spans="3:16" ht="14.4" hidden="1" customHeight="1" x14ac:dyDescent="0.3">
      <c r="C867" t="s">
        <v>76</v>
      </c>
      <c r="D867" t="s">
        <v>15</v>
      </c>
      <c r="E867" t="s">
        <v>375</v>
      </c>
      <c r="F867" t="s">
        <v>296</v>
      </c>
      <c r="G867" t="s">
        <v>18</v>
      </c>
      <c r="H867" s="1">
        <v>43067</v>
      </c>
      <c r="I867" s="2">
        <v>43105.219444444447</v>
      </c>
      <c r="J867" t="s">
        <v>19</v>
      </c>
      <c r="K867" t="s">
        <v>376</v>
      </c>
      <c r="L867" t="s">
        <v>377</v>
      </c>
      <c r="M867" t="s">
        <v>283</v>
      </c>
      <c r="N867" t="s">
        <v>88</v>
      </c>
      <c r="O867" t="s">
        <v>23</v>
      </c>
      <c r="P867" t="s">
        <v>52</v>
      </c>
    </row>
    <row r="868" spans="3:16" ht="14.4" hidden="1" customHeight="1" x14ac:dyDescent="0.3">
      <c r="C868" t="s">
        <v>76</v>
      </c>
      <c r="D868" t="s">
        <v>15</v>
      </c>
      <c r="E868" t="s">
        <v>378</v>
      </c>
      <c r="F868" t="s">
        <v>379</v>
      </c>
      <c r="G868" t="s">
        <v>41</v>
      </c>
      <c r="H868" s="1">
        <v>43067</v>
      </c>
      <c r="I868" s="2">
        <v>43080.501388888886</v>
      </c>
      <c r="J868" t="s">
        <v>28</v>
      </c>
      <c r="K868" t="s">
        <v>373</v>
      </c>
      <c r="L868" t="s">
        <v>374</v>
      </c>
      <c r="N868" t="s">
        <v>95</v>
      </c>
      <c r="O868" t="s">
        <v>141</v>
      </c>
      <c r="P868" t="s">
        <v>96</v>
      </c>
    </row>
    <row r="869" spans="3:16" ht="14.4" customHeight="1" x14ac:dyDescent="0.3">
      <c r="C869" t="s">
        <v>76</v>
      </c>
      <c r="D869" t="s">
        <v>44</v>
      </c>
      <c r="E869" t="s">
        <v>1451</v>
      </c>
      <c r="F869" t="s">
        <v>1452</v>
      </c>
      <c r="G869" t="s">
        <v>18</v>
      </c>
      <c r="H869" s="1">
        <v>43067</v>
      </c>
      <c r="I869" s="2">
        <v>43084.240972222222</v>
      </c>
      <c r="J869" t="s">
        <v>859</v>
      </c>
      <c r="K869" t="s">
        <v>407</v>
      </c>
      <c r="L869" t="s">
        <v>1453</v>
      </c>
      <c r="M869" t="s">
        <v>57</v>
      </c>
      <c r="N869" t="s">
        <v>88</v>
      </c>
      <c r="O869" t="s">
        <v>23</v>
      </c>
      <c r="P869" t="s">
        <v>52</v>
      </c>
    </row>
    <row r="870" spans="3:16" ht="14.4" customHeight="1" x14ac:dyDescent="0.3">
      <c r="C870" t="s">
        <v>76</v>
      </c>
      <c r="D870" t="s">
        <v>44</v>
      </c>
      <c r="E870" t="s">
        <v>1454</v>
      </c>
      <c r="F870" t="s">
        <v>1455</v>
      </c>
      <c r="G870" t="s">
        <v>18</v>
      </c>
      <c r="H870" s="1">
        <v>43067</v>
      </c>
      <c r="I870" s="2">
        <v>43076.445138888892</v>
      </c>
      <c r="J870" t="s">
        <v>140</v>
      </c>
      <c r="K870" t="s">
        <v>1456</v>
      </c>
      <c r="L870" t="s">
        <v>1457</v>
      </c>
      <c r="M870" t="s">
        <v>62</v>
      </c>
      <c r="N870" t="s">
        <v>88</v>
      </c>
      <c r="O870" t="s">
        <v>23</v>
      </c>
      <c r="P870" t="s">
        <v>52</v>
      </c>
    </row>
    <row r="871" spans="3:16" ht="14.4" hidden="1" customHeight="1" x14ac:dyDescent="0.3">
      <c r="C871" t="s">
        <v>1642</v>
      </c>
      <c r="D871" t="s">
        <v>429</v>
      </c>
      <c r="E871" t="s">
        <v>2386</v>
      </c>
      <c r="F871" t="s">
        <v>2387</v>
      </c>
      <c r="G871" t="s">
        <v>18</v>
      </c>
      <c r="H871" s="1">
        <v>43067</v>
      </c>
      <c r="I871" s="2">
        <v>43083.163194444445</v>
      </c>
      <c r="J871" t="s">
        <v>455</v>
      </c>
      <c r="K871" t="s">
        <v>1836</v>
      </c>
      <c r="L871" t="s">
        <v>1837</v>
      </c>
    </row>
    <row r="872" spans="3:16" ht="14.4" customHeight="1" x14ac:dyDescent="0.3">
      <c r="C872" t="s">
        <v>1642</v>
      </c>
      <c r="D872" t="s">
        <v>44</v>
      </c>
      <c r="E872" t="s">
        <v>2935</v>
      </c>
      <c r="F872" t="s">
        <v>2936</v>
      </c>
      <c r="G872" t="s">
        <v>18</v>
      </c>
      <c r="H872" s="1">
        <v>43067</v>
      </c>
      <c r="I872" s="2">
        <v>43083.163194444445</v>
      </c>
      <c r="J872" t="s">
        <v>802</v>
      </c>
      <c r="K872" t="s">
        <v>949</v>
      </c>
      <c r="L872" t="s">
        <v>950</v>
      </c>
    </row>
    <row r="873" spans="3:16" ht="14.4" customHeight="1" x14ac:dyDescent="0.3">
      <c r="C873" t="s">
        <v>1642</v>
      </c>
      <c r="D873" t="s">
        <v>44</v>
      </c>
      <c r="E873" t="s">
        <v>2937</v>
      </c>
      <c r="F873" t="s">
        <v>2938</v>
      </c>
      <c r="G873" t="s">
        <v>41</v>
      </c>
      <c r="H873" s="1">
        <v>43067</v>
      </c>
      <c r="I873" s="2">
        <v>43068.375694444447</v>
      </c>
      <c r="J873" t="s">
        <v>802</v>
      </c>
      <c r="K873" t="s">
        <v>1441</v>
      </c>
      <c r="L873" t="s">
        <v>1442</v>
      </c>
    </row>
    <row r="874" spans="3:16" ht="14.4" hidden="1" customHeight="1" x14ac:dyDescent="0.3">
      <c r="C874" t="s">
        <v>76</v>
      </c>
      <c r="D874" t="s">
        <v>429</v>
      </c>
      <c r="E874" t="s">
        <v>597</v>
      </c>
      <c r="F874" t="s">
        <v>598</v>
      </c>
      <c r="G874" t="s">
        <v>179</v>
      </c>
      <c r="H874" s="1">
        <v>43068</v>
      </c>
      <c r="I874" s="2">
        <v>43124.588888888888</v>
      </c>
      <c r="J874" t="s">
        <v>432</v>
      </c>
      <c r="K874" t="s">
        <v>497</v>
      </c>
      <c r="L874" t="s">
        <v>498</v>
      </c>
      <c r="N874" t="s">
        <v>95</v>
      </c>
      <c r="O874" t="s">
        <v>23</v>
      </c>
      <c r="P874" t="s">
        <v>96</v>
      </c>
    </row>
    <row r="875" spans="3:16" ht="14.4" customHeight="1" x14ac:dyDescent="0.3">
      <c r="C875" t="s">
        <v>76</v>
      </c>
      <c r="D875" t="s">
        <v>44</v>
      </c>
      <c r="E875" t="s">
        <v>1458</v>
      </c>
      <c r="F875" t="s">
        <v>1459</v>
      </c>
      <c r="G875" t="s">
        <v>18</v>
      </c>
      <c r="H875" s="1">
        <v>43068</v>
      </c>
      <c r="I875" s="2">
        <v>43140.083333333336</v>
      </c>
      <c r="J875" t="s">
        <v>1238</v>
      </c>
      <c r="K875" t="s">
        <v>1083</v>
      </c>
      <c r="L875" t="s">
        <v>1460</v>
      </c>
      <c r="M875" t="s">
        <v>73</v>
      </c>
      <c r="N875" t="s">
        <v>88</v>
      </c>
      <c r="O875" t="s">
        <v>23</v>
      </c>
      <c r="P875" t="s">
        <v>52</v>
      </c>
    </row>
    <row r="876" spans="3:16" ht="14.4" hidden="1" customHeight="1" x14ac:dyDescent="0.3">
      <c r="C876" t="s">
        <v>1642</v>
      </c>
      <c r="D876" t="s">
        <v>429</v>
      </c>
      <c r="E876" t="s">
        <v>2364</v>
      </c>
      <c r="F876" t="s">
        <v>2365</v>
      </c>
      <c r="G876" t="s">
        <v>18</v>
      </c>
      <c r="H876" s="1">
        <v>43068</v>
      </c>
      <c r="I876" s="2">
        <v>43085.114583333336</v>
      </c>
      <c r="J876" t="s">
        <v>455</v>
      </c>
      <c r="K876" t="s">
        <v>1840</v>
      </c>
      <c r="L876" t="s">
        <v>1841</v>
      </c>
    </row>
    <row r="877" spans="3:16" ht="14.4" hidden="1" customHeight="1" x14ac:dyDescent="0.3">
      <c r="C877" t="s">
        <v>1642</v>
      </c>
      <c r="D877" t="s">
        <v>429</v>
      </c>
      <c r="E877" t="s">
        <v>2366</v>
      </c>
      <c r="F877" t="s">
        <v>2367</v>
      </c>
      <c r="G877" t="s">
        <v>18</v>
      </c>
      <c r="H877" s="1">
        <v>43068</v>
      </c>
      <c r="I877" s="2">
        <v>43084.242361111108</v>
      </c>
      <c r="J877" t="s">
        <v>455</v>
      </c>
      <c r="K877" t="s">
        <v>322</v>
      </c>
      <c r="L877" t="s">
        <v>323</v>
      </c>
    </row>
    <row r="878" spans="3:16" ht="14.4" hidden="1" customHeight="1" x14ac:dyDescent="0.3">
      <c r="C878" t="s">
        <v>1642</v>
      </c>
      <c r="D878" t="s">
        <v>429</v>
      </c>
      <c r="E878" t="s">
        <v>2388</v>
      </c>
      <c r="F878" t="s">
        <v>2389</v>
      </c>
      <c r="G878" t="s">
        <v>18</v>
      </c>
      <c r="H878" s="1">
        <v>43068</v>
      </c>
      <c r="I878" s="2">
        <v>43126.114583333336</v>
      </c>
      <c r="J878" t="s">
        <v>455</v>
      </c>
      <c r="K878" t="s">
        <v>541</v>
      </c>
      <c r="L878" t="s">
        <v>542</v>
      </c>
    </row>
    <row r="879" spans="3:16" ht="14.4" hidden="1" customHeight="1" x14ac:dyDescent="0.3">
      <c r="C879" t="s">
        <v>1642</v>
      </c>
      <c r="D879" t="s">
        <v>429</v>
      </c>
      <c r="E879" t="s">
        <v>2390</v>
      </c>
      <c r="F879" t="s">
        <v>2391</v>
      </c>
      <c r="G879" t="s">
        <v>18</v>
      </c>
      <c r="H879" s="1">
        <v>43068</v>
      </c>
      <c r="I879" s="2">
        <v>43085.114583333336</v>
      </c>
      <c r="J879" t="s">
        <v>455</v>
      </c>
      <c r="K879" t="s">
        <v>80</v>
      </c>
      <c r="L879" t="s">
        <v>444</v>
      </c>
    </row>
    <row r="880" spans="3:16" ht="14.4" customHeight="1" x14ac:dyDescent="0.3">
      <c r="C880" t="s">
        <v>1642</v>
      </c>
      <c r="D880" t="s">
        <v>44</v>
      </c>
      <c r="E880" t="s">
        <v>2927</v>
      </c>
      <c r="F880" t="s">
        <v>2928</v>
      </c>
      <c r="G880" t="s">
        <v>18</v>
      </c>
      <c r="H880" s="1">
        <v>43068</v>
      </c>
      <c r="I880" s="2">
        <v>43096.114583333336</v>
      </c>
      <c r="J880" t="s">
        <v>725</v>
      </c>
      <c r="K880" t="s">
        <v>2929</v>
      </c>
      <c r="L880" t="s">
        <v>2930</v>
      </c>
    </row>
    <row r="881" spans="1:16" ht="14.4" customHeight="1" x14ac:dyDescent="0.3">
      <c r="C881" t="s">
        <v>1642</v>
      </c>
      <c r="D881" t="s">
        <v>44</v>
      </c>
      <c r="E881" t="s">
        <v>2939</v>
      </c>
      <c r="F881" t="s">
        <v>2940</v>
      </c>
      <c r="G881" t="s">
        <v>18</v>
      </c>
      <c r="H881" s="1">
        <v>43068</v>
      </c>
      <c r="I881" s="2">
        <v>43134.118750000001</v>
      </c>
      <c r="J881" t="s">
        <v>140</v>
      </c>
      <c r="K881" t="s">
        <v>1754</v>
      </c>
      <c r="L881" t="s">
        <v>1755</v>
      </c>
      <c r="N881" t="s">
        <v>95</v>
      </c>
      <c r="O881" t="s">
        <v>23</v>
      </c>
      <c r="P881" t="s">
        <v>96</v>
      </c>
    </row>
    <row r="882" spans="1:16" ht="14.4" hidden="1" customHeight="1" x14ac:dyDescent="0.3">
      <c r="C882" t="s">
        <v>76</v>
      </c>
      <c r="D882" t="s">
        <v>15</v>
      </c>
      <c r="E882" t="s">
        <v>380</v>
      </c>
      <c r="F882" t="s">
        <v>381</v>
      </c>
      <c r="G882" t="s">
        <v>18</v>
      </c>
      <c r="H882" s="1">
        <v>43069</v>
      </c>
      <c r="I882" s="2">
        <v>43069.395138888889</v>
      </c>
      <c r="J882" t="s">
        <v>131</v>
      </c>
      <c r="K882" t="s">
        <v>156</v>
      </c>
      <c r="L882" t="s">
        <v>157</v>
      </c>
      <c r="M882" t="s">
        <v>62</v>
      </c>
      <c r="N882" t="s">
        <v>88</v>
      </c>
      <c r="O882" t="s">
        <v>23</v>
      </c>
      <c r="P882" t="s">
        <v>52</v>
      </c>
    </row>
    <row r="883" spans="1:16" ht="14.4" customHeight="1" x14ac:dyDescent="0.3">
      <c r="C883" t="s">
        <v>76</v>
      </c>
      <c r="D883" t="s">
        <v>44</v>
      </c>
      <c r="E883" t="s">
        <v>1461</v>
      </c>
      <c r="F883" t="s">
        <v>1462</v>
      </c>
      <c r="G883" t="s">
        <v>18</v>
      </c>
      <c r="H883" s="1">
        <v>43069</v>
      </c>
      <c r="I883" s="2">
        <v>43132.017361111109</v>
      </c>
      <c r="J883" t="s">
        <v>859</v>
      </c>
      <c r="K883" t="s">
        <v>1463</v>
      </c>
      <c r="L883" t="s">
        <v>1464</v>
      </c>
      <c r="M883" t="s">
        <v>452</v>
      </c>
      <c r="N883" t="s">
        <v>88</v>
      </c>
      <c r="O883" t="s">
        <v>23</v>
      </c>
      <c r="P883" t="s">
        <v>52</v>
      </c>
    </row>
    <row r="884" spans="1:16" ht="14.4" customHeight="1" x14ac:dyDescent="0.3">
      <c r="C884" t="s">
        <v>1642</v>
      </c>
      <c r="D884" t="s">
        <v>44</v>
      </c>
      <c r="E884" t="s">
        <v>2941</v>
      </c>
      <c r="F884" t="s">
        <v>2942</v>
      </c>
      <c r="G884" t="s">
        <v>18</v>
      </c>
      <c r="H884" s="1">
        <v>43069</v>
      </c>
      <c r="I884" s="2">
        <v>43154.114583333336</v>
      </c>
      <c r="J884" t="s">
        <v>140</v>
      </c>
      <c r="K884" t="s">
        <v>2943</v>
      </c>
      <c r="L884" t="s">
        <v>2944</v>
      </c>
      <c r="M884" t="s">
        <v>768</v>
      </c>
    </row>
    <row r="885" spans="1:16" x14ac:dyDescent="0.3">
      <c r="C885" t="s">
        <v>76</v>
      </c>
      <c r="D885" t="s">
        <v>44</v>
      </c>
      <c r="E885" t="s">
        <v>1465</v>
      </c>
      <c r="F885" t="s">
        <v>1466</v>
      </c>
      <c r="G885" t="s">
        <v>353</v>
      </c>
      <c r="H885" s="1">
        <v>43069</v>
      </c>
      <c r="I885" s="2">
        <v>43115.547222222223</v>
      </c>
      <c r="J885" t="s">
        <v>859</v>
      </c>
      <c r="K885" t="s">
        <v>571</v>
      </c>
      <c r="L885" t="s">
        <v>572</v>
      </c>
      <c r="M885" t="s">
        <v>57</v>
      </c>
      <c r="N885" t="s">
        <v>88</v>
      </c>
      <c r="O885" t="s">
        <v>23</v>
      </c>
      <c r="P885" t="s">
        <v>52</v>
      </c>
    </row>
    <row r="886" spans="1:16" ht="14.4" hidden="1" customHeight="1" x14ac:dyDescent="0.3">
      <c r="C886" t="s">
        <v>76</v>
      </c>
      <c r="D886" t="s">
        <v>429</v>
      </c>
      <c r="E886" t="s">
        <v>599</v>
      </c>
      <c r="F886" t="s">
        <v>600</v>
      </c>
      <c r="G886" t="s">
        <v>18</v>
      </c>
      <c r="H886" s="1">
        <v>43070</v>
      </c>
      <c r="I886" s="2">
        <v>43086.12222222222</v>
      </c>
      <c r="J886" t="s">
        <v>455</v>
      </c>
      <c r="K886" t="s">
        <v>541</v>
      </c>
      <c r="L886" t="s">
        <v>542</v>
      </c>
      <c r="N886" t="s">
        <v>88</v>
      </c>
      <c r="O886" t="s">
        <v>324</v>
      </c>
      <c r="P886" t="s">
        <v>543</v>
      </c>
    </row>
    <row r="887" spans="1:16" ht="14.4" customHeight="1" x14ac:dyDescent="0.3">
      <c r="A887">
        <v>8</v>
      </c>
      <c r="B887">
        <v>3</v>
      </c>
      <c r="C887" t="s">
        <v>76</v>
      </c>
      <c r="D887" t="s">
        <v>44</v>
      </c>
      <c r="E887" t="s">
        <v>1467</v>
      </c>
      <c r="F887" t="s">
        <v>1468</v>
      </c>
      <c r="G887" t="s">
        <v>179</v>
      </c>
      <c r="H887" s="1">
        <v>43070</v>
      </c>
      <c r="I887" s="2">
        <v>43136.681944444441</v>
      </c>
      <c r="J887" t="s">
        <v>708</v>
      </c>
      <c r="K887" t="s">
        <v>1257</v>
      </c>
      <c r="L887" t="s">
        <v>1258</v>
      </c>
      <c r="M887" t="s">
        <v>73</v>
      </c>
      <c r="N887" t="s">
        <v>88</v>
      </c>
      <c r="O887" t="s">
        <v>23</v>
      </c>
      <c r="P887" t="s">
        <v>52</v>
      </c>
    </row>
    <row r="888" spans="1:16" ht="14.4" hidden="1" customHeight="1" x14ac:dyDescent="0.3">
      <c r="C888" t="s">
        <v>1642</v>
      </c>
      <c r="D888" t="s">
        <v>429</v>
      </c>
      <c r="E888" t="s">
        <v>2368</v>
      </c>
      <c r="F888" t="s">
        <v>2369</v>
      </c>
      <c r="G888" t="s">
        <v>18</v>
      </c>
      <c r="H888" s="1">
        <v>43070</v>
      </c>
      <c r="I888" s="2">
        <v>43086.122916666667</v>
      </c>
      <c r="J888" t="s">
        <v>455</v>
      </c>
      <c r="K888" t="s">
        <v>268</v>
      </c>
      <c r="L888" t="s">
        <v>269</v>
      </c>
    </row>
    <row r="889" spans="1:16" ht="14.4" customHeight="1" x14ac:dyDescent="0.3">
      <c r="C889" t="s">
        <v>1642</v>
      </c>
      <c r="D889" t="s">
        <v>44</v>
      </c>
      <c r="E889" t="s">
        <v>2945</v>
      </c>
      <c r="F889" t="s">
        <v>2946</v>
      </c>
      <c r="G889" t="s">
        <v>41</v>
      </c>
      <c r="H889" s="1">
        <v>43070</v>
      </c>
      <c r="I889" s="2">
        <v>43070.436805555553</v>
      </c>
      <c r="J889" t="s">
        <v>802</v>
      </c>
      <c r="K889" t="s">
        <v>1174</v>
      </c>
      <c r="L889" t="s">
        <v>1175</v>
      </c>
      <c r="M889" t="s">
        <v>111</v>
      </c>
    </row>
    <row r="890" spans="1:16" ht="14.4" hidden="1" customHeight="1" x14ac:dyDescent="0.3">
      <c r="C890" t="s">
        <v>76</v>
      </c>
      <c r="D890" t="s">
        <v>15</v>
      </c>
      <c r="E890" t="s">
        <v>382</v>
      </c>
      <c r="F890" t="s">
        <v>296</v>
      </c>
      <c r="G890" t="s">
        <v>18</v>
      </c>
      <c r="H890" s="1">
        <v>43073</v>
      </c>
      <c r="I890" s="2">
        <v>43105.619444444441</v>
      </c>
      <c r="J890" t="s">
        <v>19</v>
      </c>
      <c r="K890" t="s">
        <v>383</v>
      </c>
      <c r="L890" t="s">
        <v>384</v>
      </c>
      <c r="M890" t="s">
        <v>82</v>
      </c>
      <c r="N890" t="s">
        <v>88</v>
      </c>
      <c r="O890" t="s">
        <v>23</v>
      </c>
      <c r="P890" t="s">
        <v>52</v>
      </c>
    </row>
    <row r="891" spans="1:16" ht="14.4" hidden="1" customHeight="1" x14ac:dyDescent="0.3">
      <c r="C891" t="s">
        <v>76</v>
      </c>
      <c r="D891" t="s">
        <v>429</v>
      </c>
      <c r="E891" t="s">
        <v>601</v>
      </c>
      <c r="F891" t="s">
        <v>602</v>
      </c>
      <c r="G891" t="s">
        <v>18</v>
      </c>
      <c r="H891" s="1">
        <v>43073</v>
      </c>
      <c r="I891" s="2">
        <v>43089.084027777775</v>
      </c>
      <c r="J891" t="s">
        <v>455</v>
      </c>
      <c r="K891" t="s">
        <v>458</v>
      </c>
      <c r="L891" t="s">
        <v>581</v>
      </c>
      <c r="N891" t="s">
        <v>95</v>
      </c>
      <c r="O891" t="s">
        <v>141</v>
      </c>
      <c r="P891" t="s">
        <v>96</v>
      </c>
    </row>
    <row r="892" spans="1:16" ht="14.4" customHeight="1" x14ac:dyDescent="0.3">
      <c r="C892" t="s">
        <v>76</v>
      </c>
      <c r="D892" t="s">
        <v>44</v>
      </c>
      <c r="E892" t="s">
        <v>1469</v>
      </c>
      <c r="F892" t="s">
        <v>1470</v>
      </c>
      <c r="G892" t="s">
        <v>18</v>
      </c>
      <c r="H892" s="1">
        <v>43073</v>
      </c>
      <c r="I892" s="2">
        <v>43089.084027777775</v>
      </c>
      <c r="J892" t="s">
        <v>708</v>
      </c>
      <c r="K892" t="s">
        <v>1441</v>
      </c>
      <c r="L892" t="s">
        <v>958</v>
      </c>
      <c r="M892" t="s">
        <v>57</v>
      </c>
      <c r="N892" t="s">
        <v>88</v>
      </c>
      <c r="O892" t="s">
        <v>23</v>
      </c>
      <c r="P892" t="s">
        <v>278</v>
      </c>
    </row>
    <row r="893" spans="1:16" ht="14.4" customHeight="1" x14ac:dyDescent="0.3">
      <c r="C893" t="s">
        <v>76</v>
      </c>
      <c r="D893" t="s">
        <v>44</v>
      </c>
      <c r="E893" t="s">
        <v>1471</v>
      </c>
      <c r="F893" t="s">
        <v>296</v>
      </c>
      <c r="G893" t="s">
        <v>41</v>
      </c>
      <c r="H893" s="1">
        <v>43073</v>
      </c>
      <c r="I893" s="2">
        <v>43073.63958333333</v>
      </c>
      <c r="J893" t="s">
        <v>723</v>
      </c>
      <c r="K893" t="s">
        <v>48</v>
      </c>
      <c r="L893" t="s">
        <v>49</v>
      </c>
      <c r="M893" t="s">
        <v>62</v>
      </c>
      <c r="N893" t="s">
        <v>88</v>
      </c>
      <c r="O893" t="s">
        <v>23</v>
      </c>
      <c r="P893" t="s">
        <v>52</v>
      </c>
    </row>
    <row r="894" spans="1:16" ht="14.4" customHeight="1" x14ac:dyDescent="0.3">
      <c r="C894" t="s">
        <v>76</v>
      </c>
      <c r="D894" t="s">
        <v>44</v>
      </c>
      <c r="E894" t="s">
        <v>1472</v>
      </c>
      <c r="F894" t="s">
        <v>1473</v>
      </c>
      <c r="G894" t="s">
        <v>41</v>
      </c>
      <c r="H894" s="1">
        <v>43073</v>
      </c>
      <c r="I894" s="2">
        <v>43080.35833333333</v>
      </c>
      <c r="J894" t="s">
        <v>723</v>
      </c>
      <c r="K894" t="s">
        <v>1162</v>
      </c>
      <c r="L894" t="s">
        <v>1163</v>
      </c>
      <c r="M894" t="s">
        <v>137</v>
      </c>
      <c r="N894" t="s">
        <v>88</v>
      </c>
      <c r="O894" t="s">
        <v>23</v>
      </c>
      <c r="P894" t="s">
        <v>52</v>
      </c>
    </row>
    <row r="895" spans="1:16" ht="14.4" hidden="1" customHeight="1" x14ac:dyDescent="0.3">
      <c r="C895" t="s">
        <v>1642</v>
      </c>
      <c r="D895" t="s">
        <v>429</v>
      </c>
      <c r="E895" t="s">
        <v>2370</v>
      </c>
      <c r="F895" t="s">
        <v>2371</v>
      </c>
      <c r="G895" t="s">
        <v>18</v>
      </c>
      <c r="H895" s="1">
        <v>43073</v>
      </c>
      <c r="I895" s="2">
        <v>43090.138194444444</v>
      </c>
      <c r="J895" t="s">
        <v>455</v>
      </c>
      <c r="K895" t="s">
        <v>80</v>
      </c>
      <c r="L895" t="s">
        <v>444</v>
      </c>
      <c r="M895" t="s">
        <v>94</v>
      </c>
      <c r="N895" t="s">
        <v>31</v>
      </c>
      <c r="O895" t="s">
        <v>23</v>
      </c>
      <c r="P895" t="s">
        <v>32</v>
      </c>
    </row>
    <row r="896" spans="1:16" ht="14.4" hidden="1" customHeight="1" x14ac:dyDescent="0.3">
      <c r="C896" t="s">
        <v>1642</v>
      </c>
      <c r="D896" t="s">
        <v>429</v>
      </c>
      <c r="E896" t="s">
        <v>2372</v>
      </c>
      <c r="F896" t="s">
        <v>2373</v>
      </c>
      <c r="G896" t="s">
        <v>18</v>
      </c>
      <c r="H896" s="1">
        <v>43073</v>
      </c>
      <c r="I896" s="2">
        <v>43090.138194444444</v>
      </c>
      <c r="J896" t="s">
        <v>455</v>
      </c>
      <c r="K896" t="s">
        <v>166</v>
      </c>
      <c r="L896" t="s">
        <v>151</v>
      </c>
    </row>
    <row r="897" spans="1:16" ht="14.4" hidden="1" customHeight="1" x14ac:dyDescent="0.3">
      <c r="C897" t="s">
        <v>1642</v>
      </c>
      <c r="D897" t="s">
        <v>429</v>
      </c>
      <c r="E897" t="s">
        <v>2374</v>
      </c>
      <c r="F897" t="s">
        <v>2375</v>
      </c>
      <c r="G897" t="s">
        <v>18</v>
      </c>
      <c r="H897" s="1">
        <v>43073</v>
      </c>
      <c r="I897" s="2">
        <v>43090.138194444444</v>
      </c>
      <c r="J897" t="s">
        <v>455</v>
      </c>
      <c r="K897" t="s">
        <v>166</v>
      </c>
      <c r="L897" t="s">
        <v>151</v>
      </c>
    </row>
    <row r="898" spans="1:16" ht="14.4" customHeight="1" x14ac:dyDescent="0.3">
      <c r="C898" t="s">
        <v>1642</v>
      </c>
      <c r="D898" t="s">
        <v>44</v>
      </c>
      <c r="E898" t="s">
        <v>2931</v>
      </c>
      <c r="F898" t="s">
        <v>2932</v>
      </c>
      <c r="G898" t="s">
        <v>18</v>
      </c>
      <c r="H898" s="1">
        <v>43073</v>
      </c>
      <c r="I898" s="2">
        <v>43139.114583333336</v>
      </c>
      <c r="J898" t="s">
        <v>678</v>
      </c>
      <c r="K898" t="s">
        <v>440</v>
      </c>
      <c r="L898" t="s">
        <v>2878</v>
      </c>
      <c r="M898" t="s">
        <v>73</v>
      </c>
    </row>
    <row r="899" spans="1:16" ht="14.4" hidden="1" customHeight="1" x14ac:dyDescent="0.3">
      <c r="C899" t="s">
        <v>1642</v>
      </c>
      <c r="D899" t="s">
        <v>429</v>
      </c>
      <c r="E899" t="s">
        <v>2392</v>
      </c>
      <c r="F899" t="s">
        <v>2393</v>
      </c>
      <c r="G899" t="s">
        <v>18</v>
      </c>
      <c r="H899" s="1">
        <v>43074</v>
      </c>
      <c r="I899" s="2">
        <v>43090.138194444444</v>
      </c>
      <c r="J899" t="s">
        <v>455</v>
      </c>
      <c r="K899" t="s">
        <v>1536</v>
      </c>
      <c r="L899" t="s">
        <v>1831</v>
      </c>
    </row>
    <row r="900" spans="1:16" ht="14.4" hidden="1" customHeight="1" x14ac:dyDescent="0.3">
      <c r="C900" t="s">
        <v>1642</v>
      </c>
      <c r="D900" t="s">
        <v>429</v>
      </c>
      <c r="E900" t="s">
        <v>2394</v>
      </c>
      <c r="F900" t="s">
        <v>2395</v>
      </c>
      <c r="G900" t="s">
        <v>18</v>
      </c>
      <c r="H900" s="1">
        <v>43074</v>
      </c>
      <c r="I900" s="2">
        <v>43090.138194444444</v>
      </c>
      <c r="J900" t="s">
        <v>455</v>
      </c>
      <c r="K900" t="s">
        <v>268</v>
      </c>
      <c r="L900" t="s">
        <v>269</v>
      </c>
    </row>
    <row r="901" spans="1:16" ht="14.4" hidden="1" customHeight="1" x14ac:dyDescent="0.3">
      <c r="C901" t="s">
        <v>1642</v>
      </c>
      <c r="D901" t="s">
        <v>429</v>
      </c>
      <c r="E901" t="s">
        <v>2396</v>
      </c>
      <c r="F901" t="s">
        <v>2397</v>
      </c>
      <c r="G901" t="s">
        <v>18</v>
      </c>
      <c r="H901" s="1">
        <v>43074</v>
      </c>
      <c r="I901" s="2">
        <v>43090.138194444444</v>
      </c>
      <c r="J901" t="s">
        <v>455</v>
      </c>
      <c r="K901" t="s">
        <v>458</v>
      </c>
      <c r="L901" t="s">
        <v>459</v>
      </c>
    </row>
    <row r="902" spans="1:16" ht="14.4" hidden="1" customHeight="1" x14ac:dyDescent="0.3">
      <c r="C902" t="s">
        <v>1642</v>
      </c>
      <c r="D902" t="s">
        <v>429</v>
      </c>
      <c r="E902" t="s">
        <v>2398</v>
      </c>
      <c r="F902" t="s">
        <v>2399</v>
      </c>
      <c r="G902" t="s">
        <v>18</v>
      </c>
      <c r="H902" s="1">
        <v>43074</v>
      </c>
      <c r="I902" s="2">
        <v>43090.138194444444</v>
      </c>
      <c r="J902" t="s">
        <v>455</v>
      </c>
      <c r="K902" t="s">
        <v>268</v>
      </c>
      <c r="L902" t="s">
        <v>269</v>
      </c>
    </row>
    <row r="903" spans="1:16" ht="14.4" hidden="1" customHeight="1" x14ac:dyDescent="0.3">
      <c r="C903" t="s">
        <v>1642</v>
      </c>
      <c r="D903" t="s">
        <v>429</v>
      </c>
      <c r="E903" t="s">
        <v>2400</v>
      </c>
      <c r="F903" t="s">
        <v>2401</v>
      </c>
      <c r="G903" t="s">
        <v>18</v>
      </c>
      <c r="H903" s="1">
        <v>43074</v>
      </c>
      <c r="I903" s="2">
        <v>43090.138194444444</v>
      </c>
      <c r="J903" t="s">
        <v>455</v>
      </c>
      <c r="K903" t="s">
        <v>1818</v>
      </c>
      <c r="L903" t="s">
        <v>1819</v>
      </c>
    </row>
    <row r="904" spans="1:16" ht="14.4" hidden="1" customHeight="1" x14ac:dyDescent="0.3">
      <c r="C904" t="s">
        <v>1642</v>
      </c>
      <c r="D904" t="s">
        <v>429</v>
      </c>
      <c r="E904" t="s">
        <v>2402</v>
      </c>
      <c r="F904" t="s">
        <v>2403</v>
      </c>
      <c r="G904" t="s">
        <v>18</v>
      </c>
      <c r="H904" s="1">
        <v>43074</v>
      </c>
      <c r="I904" s="2">
        <v>43090.138194444444</v>
      </c>
      <c r="J904" t="s">
        <v>455</v>
      </c>
      <c r="K904" t="s">
        <v>440</v>
      </c>
      <c r="L904" t="s">
        <v>1803</v>
      </c>
    </row>
    <row r="905" spans="1:16" ht="14.4" hidden="1" customHeight="1" x14ac:dyDescent="0.3">
      <c r="C905" t="s">
        <v>1642</v>
      </c>
      <c r="D905" t="s">
        <v>429</v>
      </c>
      <c r="E905" t="s">
        <v>2404</v>
      </c>
      <c r="F905" t="s">
        <v>2405</v>
      </c>
      <c r="G905" t="s">
        <v>2291</v>
      </c>
      <c r="H905" s="1">
        <v>43074</v>
      </c>
      <c r="I905" s="2">
        <v>43143.495833333334</v>
      </c>
      <c r="J905" t="s">
        <v>496</v>
      </c>
      <c r="K905" t="s">
        <v>1818</v>
      </c>
      <c r="L905" t="s">
        <v>1819</v>
      </c>
    </row>
    <row r="906" spans="1:16" ht="14.4" hidden="1" customHeight="1" x14ac:dyDescent="0.3">
      <c r="C906" t="s">
        <v>1642</v>
      </c>
      <c r="D906" t="s">
        <v>429</v>
      </c>
      <c r="E906" t="s">
        <v>2406</v>
      </c>
      <c r="F906" t="s">
        <v>2407</v>
      </c>
      <c r="G906" t="s">
        <v>109</v>
      </c>
      <c r="H906" s="1">
        <v>43074</v>
      </c>
      <c r="I906" s="2">
        <v>43074.640972222223</v>
      </c>
      <c r="J906" t="s">
        <v>1952</v>
      </c>
      <c r="K906" t="s">
        <v>505</v>
      </c>
      <c r="L906" t="s">
        <v>506</v>
      </c>
    </row>
    <row r="907" spans="1:16" ht="14.4" customHeight="1" x14ac:dyDescent="0.3">
      <c r="C907" t="s">
        <v>1642</v>
      </c>
      <c r="D907" t="s">
        <v>44</v>
      </c>
      <c r="E907" t="s">
        <v>2947</v>
      </c>
      <c r="F907" t="s">
        <v>2948</v>
      </c>
      <c r="G907" t="s">
        <v>18</v>
      </c>
      <c r="H907" s="1">
        <v>43074</v>
      </c>
      <c r="I907" s="2">
        <v>43096.114583333336</v>
      </c>
      <c r="J907" t="s">
        <v>725</v>
      </c>
      <c r="K907" t="s">
        <v>48</v>
      </c>
      <c r="L907" t="s">
        <v>49</v>
      </c>
    </row>
    <row r="908" spans="1:16" ht="14.4" customHeight="1" x14ac:dyDescent="0.3">
      <c r="A908">
        <v>32</v>
      </c>
      <c r="B908">
        <v>4</v>
      </c>
      <c r="C908" t="s">
        <v>76</v>
      </c>
      <c r="D908" t="s">
        <v>44</v>
      </c>
      <c r="E908" t="s">
        <v>1474</v>
      </c>
      <c r="F908" t="s">
        <v>1475</v>
      </c>
      <c r="G908" t="s">
        <v>109</v>
      </c>
      <c r="H908" s="1">
        <v>43074</v>
      </c>
      <c r="I908" s="2">
        <v>43138.475694444445</v>
      </c>
      <c r="J908" t="s">
        <v>140</v>
      </c>
      <c r="K908" t="s">
        <v>311</v>
      </c>
      <c r="L908" t="s">
        <v>312</v>
      </c>
      <c r="M908" t="s">
        <v>50</v>
      </c>
      <c r="N908" t="s">
        <v>95</v>
      </c>
      <c r="O908" t="s">
        <v>23</v>
      </c>
      <c r="P908" t="s">
        <v>96</v>
      </c>
    </row>
    <row r="909" spans="1:16" ht="14.4" customHeight="1" x14ac:dyDescent="0.3">
      <c r="C909" t="s">
        <v>76</v>
      </c>
      <c r="D909" t="s">
        <v>44</v>
      </c>
      <c r="E909" t="s">
        <v>1476</v>
      </c>
      <c r="F909" t="s">
        <v>1477</v>
      </c>
      <c r="G909" t="s">
        <v>18</v>
      </c>
      <c r="H909" s="1">
        <v>43075</v>
      </c>
      <c r="I909" s="2">
        <v>43099.15</v>
      </c>
      <c r="J909" t="s">
        <v>723</v>
      </c>
      <c r="K909" t="s">
        <v>1303</v>
      </c>
      <c r="L909" t="s">
        <v>1304</v>
      </c>
      <c r="M909" t="s">
        <v>73</v>
      </c>
      <c r="N909" t="s">
        <v>88</v>
      </c>
      <c r="O909" t="s">
        <v>23</v>
      </c>
      <c r="P909" t="s">
        <v>52</v>
      </c>
    </row>
    <row r="910" spans="1:16" ht="14.4" customHeight="1" x14ac:dyDescent="0.3">
      <c r="C910" t="s">
        <v>76</v>
      </c>
      <c r="D910" t="s">
        <v>44</v>
      </c>
      <c r="E910" t="s">
        <v>1480</v>
      </c>
      <c r="F910" t="s">
        <v>1481</v>
      </c>
      <c r="G910" t="s">
        <v>18</v>
      </c>
      <c r="H910" s="1">
        <v>43075</v>
      </c>
      <c r="I910" s="2">
        <v>43108.083333333336</v>
      </c>
      <c r="J910" t="s">
        <v>723</v>
      </c>
      <c r="K910" t="s">
        <v>1482</v>
      </c>
      <c r="L910" t="s">
        <v>1483</v>
      </c>
      <c r="M910" t="s">
        <v>73</v>
      </c>
      <c r="N910" t="s">
        <v>88</v>
      </c>
      <c r="O910" t="s">
        <v>23</v>
      </c>
      <c r="P910" t="s">
        <v>52</v>
      </c>
    </row>
    <row r="911" spans="1:16" ht="14.4" customHeight="1" x14ac:dyDescent="0.3">
      <c r="A911">
        <v>8</v>
      </c>
      <c r="B911">
        <v>3</v>
      </c>
      <c r="C911" t="s">
        <v>76</v>
      </c>
      <c r="D911" t="s">
        <v>44</v>
      </c>
      <c r="E911" t="s">
        <v>1484</v>
      </c>
      <c r="F911" t="s">
        <v>1485</v>
      </c>
      <c r="G911" t="s">
        <v>179</v>
      </c>
      <c r="H911" s="1">
        <v>43075</v>
      </c>
      <c r="I911" s="2">
        <v>43124.661111111112</v>
      </c>
      <c r="J911" t="s">
        <v>1238</v>
      </c>
      <c r="K911" t="s">
        <v>399</v>
      </c>
      <c r="L911" t="s">
        <v>999</v>
      </c>
      <c r="M911" t="s">
        <v>73</v>
      </c>
      <c r="N911" t="s">
        <v>88</v>
      </c>
      <c r="O911" t="s">
        <v>23</v>
      </c>
      <c r="P911" t="s">
        <v>52</v>
      </c>
    </row>
    <row r="912" spans="1:16" ht="14.4" hidden="1" customHeight="1" x14ac:dyDescent="0.3">
      <c r="C912" t="s">
        <v>1642</v>
      </c>
      <c r="D912" t="s">
        <v>15</v>
      </c>
      <c r="E912" t="s">
        <v>1705</v>
      </c>
      <c r="F912" t="s">
        <v>1706</v>
      </c>
      <c r="G912" t="s">
        <v>18</v>
      </c>
      <c r="H912" s="1">
        <v>43075</v>
      </c>
      <c r="I912" s="2">
        <v>43077.55972222222</v>
      </c>
      <c r="J912" t="s">
        <v>28</v>
      </c>
      <c r="K912" t="s">
        <v>1707</v>
      </c>
      <c r="L912" t="s">
        <v>1708</v>
      </c>
    </row>
    <row r="913" spans="1:16" ht="14.4" hidden="1" customHeight="1" x14ac:dyDescent="0.3">
      <c r="C913" t="s">
        <v>1642</v>
      </c>
      <c r="D913" t="s">
        <v>429</v>
      </c>
      <c r="E913" t="s">
        <v>2408</v>
      </c>
      <c r="F913" t="s">
        <v>2409</v>
      </c>
      <c r="G913" t="s">
        <v>18</v>
      </c>
      <c r="H913" s="1">
        <v>43075</v>
      </c>
      <c r="I913" s="2">
        <v>43091.114583333336</v>
      </c>
      <c r="J913" t="s">
        <v>455</v>
      </c>
      <c r="K913" t="s">
        <v>683</v>
      </c>
      <c r="L913" t="s">
        <v>684</v>
      </c>
    </row>
    <row r="914" spans="1:16" ht="14.4" hidden="1" customHeight="1" x14ac:dyDescent="0.3">
      <c r="C914" t="s">
        <v>1642</v>
      </c>
      <c r="D914" t="s">
        <v>429</v>
      </c>
      <c r="E914" t="s">
        <v>2410</v>
      </c>
      <c r="F914" t="s">
        <v>2411</v>
      </c>
      <c r="G914" t="s">
        <v>18</v>
      </c>
      <c r="H914" s="1">
        <v>43075</v>
      </c>
      <c r="I914" s="2">
        <v>43097.128472222219</v>
      </c>
      <c r="J914" t="s">
        <v>1799</v>
      </c>
      <c r="K914" t="s">
        <v>80</v>
      </c>
      <c r="L914" t="s">
        <v>444</v>
      </c>
    </row>
    <row r="915" spans="1:16" ht="14.4" customHeight="1" x14ac:dyDescent="0.3">
      <c r="C915" t="s">
        <v>1642</v>
      </c>
      <c r="D915" t="s">
        <v>44</v>
      </c>
      <c r="E915" t="s">
        <v>2949</v>
      </c>
      <c r="F915" t="s">
        <v>2950</v>
      </c>
      <c r="G915" t="s">
        <v>18</v>
      </c>
      <c r="H915" s="1">
        <v>43075</v>
      </c>
      <c r="I915" s="2">
        <v>43154.114583333336</v>
      </c>
      <c r="J915" t="s">
        <v>140</v>
      </c>
      <c r="K915" t="s">
        <v>342</v>
      </c>
      <c r="L915" t="s">
        <v>2951</v>
      </c>
      <c r="M915" t="s">
        <v>137</v>
      </c>
      <c r="N915" t="s">
        <v>95</v>
      </c>
      <c r="O915" t="s">
        <v>23</v>
      </c>
      <c r="P915" t="s">
        <v>96</v>
      </c>
    </row>
    <row r="916" spans="1:16" ht="14.4" customHeight="1" x14ac:dyDescent="0.3">
      <c r="A916">
        <v>8</v>
      </c>
      <c r="B916">
        <v>3</v>
      </c>
      <c r="C916" t="s">
        <v>76</v>
      </c>
      <c r="D916" t="s">
        <v>44</v>
      </c>
      <c r="E916" t="s">
        <v>1478</v>
      </c>
      <c r="F916" t="s">
        <v>1479</v>
      </c>
      <c r="G916" t="s">
        <v>353</v>
      </c>
      <c r="H916" s="1">
        <v>43075</v>
      </c>
      <c r="I916" s="2">
        <v>43137.586111111108</v>
      </c>
      <c r="J916" t="s">
        <v>708</v>
      </c>
      <c r="K916" t="s">
        <v>577</v>
      </c>
      <c r="L916" t="s">
        <v>578</v>
      </c>
      <c r="M916" t="s">
        <v>57</v>
      </c>
      <c r="N916" t="s">
        <v>88</v>
      </c>
      <c r="O916" t="s">
        <v>23</v>
      </c>
      <c r="P916" t="s">
        <v>52</v>
      </c>
    </row>
    <row r="917" spans="1:16" ht="14.4" hidden="1" customHeight="1" x14ac:dyDescent="0.3">
      <c r="C917" t="s">
        <v>76</v>
      </c>
      <c r="D917" t="s">
        <v>15</v>
      </c>
      <c r="E917" t="s">
        <v>385</v>
      </c>
      <c r="F917" t="s">
        <v>386</v>
      </c>
      <c r="G917" t="s">
        <v>18</v>
      </c>
      <c r="H917" s="1">
        <v>43076</v>
      </c>
      <c r="I917" s="2">
        <v>43105.624305555553</v>
      </c>
      <c r="J917" t="s">
        <v>19</v>
      </c>
      <c r="K917" t="s">
        <v>387</v>
      </c>
      <c r="L917" t="s">
        <v>388</v>
      </c>
      <c r="M917" t="s">
        <v>111</v>
      </c>
      <c r="N917" t="s">
        <v>88</v>
      </c>
      <c r="O917" t="s">
        <v>23</v>
      </c>
      <c r="P917" t="s">
        <v>52</v>
      </c>
    </row>
    <row r="918" spans="1:16" ht="14.4" hidden="1" customHeight="1" x14ac:dyDescent="0.3">
      <c r="C918" t="s">
        <v>76</v>
      </c>
      <c r="D918" t="s">
        <v>429</v>
      </c>
      <c r="E918" t="s">
        <v>603</v>
      </c>
      <c r="F918" t="s">
        <v>604</v>
      </c>
      <c r="G918" t="s">
        <v>18</v>
      </c>
      <c r="H918" s="1">
        <v>43076</v>
      </c>
      <c r="I918" s="2">
        <v>43092.083333333336</v>
      </c>
      <c r="J918" t="s">
        <v>518</v>
      </c>
      <c r="K918" t="s">
        <v>473</v>
      </c>
      <c r="L918" t="s">
        <v>474</v>
      </c>
      <c r="N918" t="s">
        <v>95</v>
      </c>
      <c r="O918" t="s">
        <v>605</v>
      </c>
      <c r="P918" t="s">
        <v>96</v>
      </c>
    </row>
    <row r="919" spans="1:16" ht="14.4" hidden="1" customHeight="1" x14ac:dyDescent="0.3">
      <c r="C919" t="s">
        <v>76</v>
      </c>
      <c r="D919" t="s">
        <v>429</v>
      </c>
      <c r="E919" t="s">
        <v>606</v>
      </c>
      <c r="F919" t="s">
        <v>607</v>
      </c>
      <c r="G919" t="s">
        <v>179</v>
      </c>
      <c r="H919" s="1">
        <v>43076</v>
      </c>
      <c r="I919" s="2">
        <v>43080.739583333336</v>
      </c>
      <c r="J919" t="s">
        <v>518</v>
      </c>
      <c r="K919" t="s">
        <v>590</v>
      </c>
      <c r="L919" t="s">
        <v>591</v>
      </c>
      <c r="N919" t="s">
        <v>95</v>
      </c>
      <c r="O919" t="s">
        <v>592</v>
      </c>
      <c r="P919" t="s">
        <v>96</v>
      </c>
    </row>
    <row r="920" spans="1:16" ht="14.4" hidden="1" customHeight="1" x14ac:dyDescent="0.3">
      <c r="C920" t="s">
        <v>76</v>
      </c>
      <c r="D920" t="s">
        <v>429</v>
      </c>
      <c r="E920" t="s">
        <v>608</v>
      </c>
      <c r="F920" t="s">
        <v>609</v>
      </c>
      <c r="G920" t="s">
        <v>109</v>
      </c>
      <c r="H920" s="1">
        <v>43076</v>
      </c>
      <c r="I920" s="2">
        <v>43090.629166666666</v>
      </c>
      <c r="J920" t="s">
        <v>432</v>
      </c>
      <c r="K920" t="s">
        <v>342</v>
      </c>
      <c r="L920" t="s">
        <v>610</v>
      </c>
      <c r="N920" t="s">
        <v>95</v>
      </c>
      <c r="O920" t="s">
        <v>611</v>
      </c>
      <c r="P920" t="s">
        <v>612</v>
      </c>
    </row>
    <row r="921" spans="1:16" ht="14.4" customHeight="1" x14ac:dyDescent="0.3">
      <c r="C921" t="s">
        <v>76</v>
      </c>
      <c r="D921" t="s">
        <v>44</v>
      </c>
      <c r="E921" t="s">
        <v>1486</v>
      </c>
      <c r="F921" t="s">
        <v>1487</v>
      </c>
      <c r="G921" t="s">
        <v>18</v>
      </c>
      <c r="H921" s="1">
        <v>43076</v>
      </c>
      <c r="I921" s="2">
        <v>43092.084027777775</v>
      </c>
      <c r="J921" t="s">
        <v>723</v>
      </c>
      <c r="K921" t="s">
        <v>403</v>
      </c>
      <c r="L921" t="s">
        <v>404</v>
      </c>
      <c r="M921" t="s">
        <v>62</v>
      </c>
      <c r="N921" t="s">
        <v>88</v>
      </c>
      <c r="O921" t="s">
        <v>23</v>
      </c>
      <c r="P921" t="s">
        <v>52</v>
      </c>
    </row>
    <row r="922" spans="1:16" ht="14.4" customHeight="1" x14ac:dyDescent="0.3">
      <c r="A922">
        <v>4</v>
      </c>
      <c r="B922">
        <v>2</v>
      </c>
      <c r="C922" t="s">
        <v>1642</v>
      </c>
      <c r="D922" t="s">
        <v>44</v>
      </c>
      <c r="E922" t="s">
        <v>2956</v>
      </c>
      <c r="F922" t="s">
        <v>2957</v>
      </c>
      <c r="G922" t="s">
        <v>179</v>
      </c>
      <c r="H922" s="1">
        <v>43076</v>
      </c>
      <c r="I922" s="2">
        <v>43136.554861111108</v>
      </c>
      <c r="J922" t="s">
        <v>678</v>
      </c>
      <c r="K922" t="s">
        <v>669</v>
      </c>
      <c r="L922" t="s">
        <v>670</v>
      </c>
      <c r="M922" t="s">
        <v>69</v>
      </c>
    </row>
    <row r="923" spans="1:16" ht="14.4" hidden="1" customHeight="1" x14ac:dyDescent="0.3">
      <c r="C923" t="s">
        <v>1642</v>
      </c>
      <c r="D923" t="s">
        <v>429</v>
      </c>
      <c r="E923" t="s">
        <v>2412</v>
      </c>
      <c r="F923" t="s">
        <v>2413</v>
      </c>
      <c r="G923" t="s">
        <v>18</v>
      </c>
      <c r="H923" s="1">
        <v>43076</v>
      </c>
      <c r="I923" s="2">
        <v>43092.114583333336</v>
      </c>
      <c r="J923" t="s">
        <v>455</v>
      </c>
      <c r="K923" t="s">
        <v>268</v>
      </c>
      <c r="L923" t="s">
        <v>269</v>
      </c>
    </row>
    <row r="924" spans="1:16" ht="14.4" hidden="1" customHeight="1" x14ac:dyDescent="0.3">
      <c r="C924" t="s">
        <v>1642</v>
      </c>
      <c r="D924" t="s">
        <v>429</v>
      </c>
      <c r="E924" t="s">
        <v>2414</v>
      </c>
      <c r="F924" t="s">
        <v>2415</v>
      </c>
      <c r="G924" t="s">
        <v>18</v>
      </c>
      <c r="H924" s="1">
        <v>43076</v>
      </c>
      <c r="I924" s="2">
        <v>43092.114583333336</v>
      </c>
      <c r="J924" t="s">
        <v>455</v>
      </c>
      <c r="K924" t="s">
        <v>1536</v>
      </c>
      <c r="L924" t="s">
        <v>1831</v>
      </c>
    </row>
    <row r="925" spans="1:16" ht="14.4" hidden="1" customHeight="1" x14ac:dyDescent="0.3">
      <c r="C925" t="s">
        <v>1642</v>
      </c>
      <c r="D925" t="s">
        <v>429</v>
      </c>
      <c r="E925" t="s">
        <v>2416</v>
      </c>
      <c r="F925" t="s">
        <v>2417</v>
      </c>
      <c r="G925" t="s">
        <v>18</v>
      </c>
      <c r="H925" s="1">
        <v>43076</v>
      </c>
      <c r="I925" s="2">
        <v>43092.114583333336</v>
      </c>
      <c r="J925" t="s">
        <v>455</v>
      </c>
      <c r="K925" t="s">
        <v>2090</v>
      </c>
      <c r="L925" t="s">
        <v>2091</v>
      </c>
    </row>
    <row r="926" spans="1:16" ht="14.4" customHeight="1" x14ac:dyDescent="0.3">
      <c r="C926" t="s">
        <v>1642</v>
      </c>
      <c r="D926" t="s">
        <v>44</v>
      </c>
      <c r="E926" t="s">
        <v>2952</v>
      </c>
      <c r="F926" t="s">
        <v>2953</v>
      </c>
      <c r="G926" t="s">
        <v>18</v>
      </c>
      <c r="H926" s="1">
        <v>43076</v>
      </c>
      <c r="I926" s="2">
        <v>43140.114583333336</v>
      </c>
      <c r="J926" t="s">
        <v>708</v>
      </c>
      <c r="K926" t="s">
        <v>362</v>
      </c>
      <c r="L926" t="s">
        <v>2954</v>
      </c>
      <c r="M926" t="s">
        <v>57</v>
      </c>
    </row>
    <row r="927" spans="1:16" ht="14.4" customHeight="1" x14ac:dyDescent="0.3">
      <c r="C927" t="s">
        <v>1642</v>
      </c>
      <c r="D927" t="s">
        <v>44</v>
      </c>
      <c r="E927" t="s">
        <v>2955</v>
      </c>
      <c r="F927" t="s">
        <v>1728</v>
      </c>
      <c r="G927" t="s">
        <v>41</v>
      </c>
      <c r="H927" s="1">
        <v>43076</v>
      </c>
      <c r="I927" s="2">
        <v>43076.574999999997</v>
      </c>
      <c r="J927" t="s">
        <v>47</v>
      </c>
      <c r="K927" t="s">
        <v>1281</v>
      </c>
      <c r="L927" t="s">
        <v>1282</v>
      </c>
      <c r="M927" t="s">
        <v>62</v>
      </c>
      <c r="N927" t="s">
        <v>95</v>
      </c>
      <c r="O927" t="s">
        <v>23</v>
      </c>
      <c r="P927" t="s">
        <v>96</v>
      </c>
    </row>
    <row r="928" spans="1:16" x14ac:dyDescent="0.3">
      <c r="C928" t="s">
        <v>76</v>
      </c>
      <c r="D928" t="s">
        <v>44</v>
      </c>
      <c r="E928" t="s">
        <v>1488</v>
      </c>
      <c r="F928" t="s">
        <v>1489</v>
      </c>
      <c r="G928" t="s">
        <v>179</v>
      </c>
      <c r="H928" s="1">
        <v>43076</v>
      </c>
      <c r="I928" s="2">
        <v>43083.720833333333</v>
      </c>
      <c r="J928" t="s">
        <v>708</v>
      </c>
      <c r="K928" t="s">
        <v>571</v>
      </c>
      <c r="L928" t="s">
        <v>572</v>
      </c>
      <c r="M928" t="s">
        <v>57</v>
      </c>
      <c r="N928" t="s">
        <v>88</v>
      </c>
      <c r="O928" t="s">
        <v>23</v>
      </c>
      <c r="P928" t="s">
        <v>52</v>
      </c>
    </row>
    <row r="929" spans="3:16" ht="14.4" hidden="1" customHeight="1" x14ac:dyDescent="0.3">
      <c r="C929" t="s">
        <v>1642</v>
      </c>
      <c r="D929" t="s">
        <v>15</v>
      </c>
      <c r="E929" t="s">
        <v>1709</v>
      </c>
      <c r="F929" t="s">
        <v>1710</v>
      </c>
      <c r="G929" t="s">
        <v>109</v>
      </c>
      <c r="H929" s="1">
        <v>43077</v>
      </c>
      <c r="I929" s="2">
        <v>43105.55972222222</v>
      </c>
      <c r="J929" t="s">
        <v>79</v>
      </c>
      <c r="K929" t="s">
        <v>171</v>
      </c>
      <c r="L929" t="s">
        <v>172</v>
      </c>
      <c r="M929" t="s">
        <v>62</v>
      </c>
      <c r="N929" t="s">
        <v>95</v>
      </c>
      <c r="O929" t="s">
        <v>23</v>
      </c>
      <c r="P929" t="s">
        <v>96</v>
      </c>
    </row>
    <row r="930" spans="3:16" ht="14.4" hidden="1" customHeight="1" x14ac:dyDescent="0.3">
      <c r="C930" t="s">
        <v>1642</v>
      </c>
      <c r="D930" t="s">
        <v>429</v>
      </c>
      <c r="E930" t="s">
        <v>2418</v>
      </c>
      <c r="F930" t="s">
        <v>2255</v>
      </c>
      <c r="G930" t="s">
        <v>18</v>
      </c>
      <c r="H930" s="1">
        <v>43077</v>
      </c>
      <c r="I930" s="2">
        <v>43093.114583333336</v>
      </c>
      <c r="J930" t="s">
        <v>455</v>
      </c>
      <c r="K930" t="s">
        <v>2046</v>
      </c>
      <c r="L930" t="s">
        <v>2047</v>
      </c>
    </row>
    <row r="931" spans="3:16" ht="14.4" hidden="1" customHeight="1" x14ac:dyDescent="0.3">
      <c r="C931" t="s">
        <v>1642</v>
      </c>
      <c r="D931" t="s">
        <v>429</v>
      </c>
      <c r="E931" t="s">
        <v>2419</v>
      </c>
      <c r="F931" t="s">
        <v>2420</v>
      </c>
      <c r="G931" t="s">
        <v>18</v>
      </c>
      <c r="H931" s="1">
        <v>43077</v>
      </c>
      <c r="I931" s="2">
        <v>43097.128472222219</v>
      </c>
      <c r="J931" t="s">
        <v>455</v>
      </c>
      <c r="K931" t="s">
        <v>260</v>
      </c>
      <c r="L931" t="s">
        <v>305</v>
      </c>
      <c r="M931" t="s">
        <v>2421</v>
      </c>
    </row>
    <row r="932" spans="3:16" ht="14.4" hidden="1" customHeight="1" x14ac:dyDescent="0.3">
      <c r="C932" t="s">
        <v>1642</v>
      </c>
      <c r="D932" t="s">
        <v>429</v>
      </c>
      <c r="E932" t="s">
        <v>2422</v>
      </c>
      <c r="F932" t="s">
        <v>2423</v>
      </c>
      <c r="G932" t="s">
        <v>18</v>
      </c>
      <c r="H932" s="1">
        <v>43077</v>
      </c>
      <c r="I932" s="2">
        <v>43093.114583333336</v>
      </c>
      <c r="J932" t="s">
        <v>455</v>
      </c>
      <c r="K932" t="s">
        <v>322</v>
      </c>
      <c r="L932" t="s">
        <v>323</v>
      </c>
    </row>
    <row r="933" spans="3:16" ht="14.4" hidden="1" customHeight="1" x14ac:dyDescent="0.3">
      <c r="C933" t="s">
        <v>1642</v>
      </c>
      <c r="D933" t="s">
        <v>429</v>
      </c>
      <c r="E933" t="s">
        <v>2424</v>
      </c>
      <c r="F933" t="s">
        <v>2425</v>
      </c>
      <c r="G933" t="s">
        <v>18</v>
      </c>
      <c r="H933" s="1">
        <v>43077</v>
      </c>
      <c r="I933" s="2">
        <v>43093.114583333336</v>
      </c>
      <c r="J933" t="s">
        <v>455</v>
      </c>
      <c r="K933" t="s">
        <v>1818</v>
      </c>
      <c r="L933" t="s">
        <v>1819</v>
      </c>
    </row>
    <row r="934" spans="3:16" ht="14.4" hidden="1" customHeight="1" x14ac:dyDescent="0.3">
      <c r="C934" t="s">
        <v>1642</v>
      </c>
      <c r="D934" t="s">
        <v>429</v>
      </c>
      <c r="E934" t="s">
        <v>2426</v>
      </c>
      <c r="F934" t="s">
        <v>2427</v>
      </c>
      <c r="G934" t="s">
        <v>18</v>
      </c>
      <c r="H934" s="1">
        <v>43077</v>
      </c>
      <c r="I934" s="2">
        <v>43093.114583333336</v>
      </c>
      <c r="J934" t="s">
        <v>455</v>
      </c>
      <c r="K934" t="s">
        <v>166</v>
      </c>
      <c r="L934" t="s">
        <v>151</v>
      </c>
    </row>
    <row r="935" spans="3:16" ht="14.4" hidden="1" customHeight="1" x14ac:dyDescent="0.3">
      <c r="C935" t="s">
        <v>76</v>
      </c>
      <c r="D935" t="s">
        <v>15</v>
      </c>
      <c r="E935" t="s">
        <v>389</v>
      </c>
      <c r="F935" t="s">
        <v>390</v>
      </c>
      <c r="G935" t="s">
        <v>109</v>
      </c>
      <c r="H935" s="1">
        <v>43079</v>
      </c>
      <c r="I935" s="2">
        <v>43086.455555555556</v>
      </c>
      <c r="J935" t="s">
        <v>19</v>
      </c>
      <c r="K935" t="s">
        <v>391</v>
      </c>
      <c r="L935" t="s">
        <v>392</v>
      </c>
      <c r="M935" t="s">
        <v>62</v>
      </c>
      <c r="N935" t="s">
        <v>88</v>
      </c>
      <c r="O935" t="s">
        <v>23</v>
      </c>
      <c r="P935" t="s">
        <v>52</v>
      </c>
    </row>
    <row r="936" spans="3:16" ht="14.4" customHeight="1" x14ac:dyDescent="0.3">
      <c r="C936" t="s">
        <v>76</v>
      </c>
      <c r="D936" t="s">
        <v>44</v>
      </c>
      <c r="E936" t="s">
        <v>1490</v>
      </c>
      <c r="F936" t="s">
        <v>1491</v>
      </c>
      <c r="G936" t="s">
        <v>18</v>
      </c>
      <c r="H936" s="1">
        <v>43080</v>
      </c>
      <c r="I936" s="2">
        <v>43098.13958333333</v>
      </c>
      <c r="J936" t="s">
        <v>47</v>
      </c>
      <c r="K936" t="s">
        <v>1224</v>
      </c>
      <c r="L936" t="s">
        <v>1225</v>
      </c>
      <c r="M936" t="s">
        <v>62</v>
      </c>
      <c r="N936" t="s">
        <v>88</v>
      </c>
      <c r="O936" t="s">
        <v>23</v>
      </c>
      <c r="P936" t="s">
        <v>52</v>
      </c>
    </row>
    <row r="937" spans="3:16" ht="14.4" hidden="1" customHeight="1" x14ac:dyDescent="0.3">
      <c r="C937" t="s">
        <v>1642</v>
      </c>
      <c r="D937" t="s">
        <v>15</v>
      </c>
      <c r="E937" t="s">
        <v>1711</v>
      </c>
      <c r="F937" t="s">
        <v>1712</v>
      </c>
      <c r="G937" t="s">
        <v>179</v>
      </c>
      <c r="H937" s="1">
        <v>43080</v>
      </c>
      <c r="I937" s="2">
        <v>43131.70416666667</v>
      </c>
      <c r="J937" t="s">
        <v>28</v>
      </c>
      <c r="K937" t="s">
        <v>497</v>
      </c>
      <c r="L937" t="s">
        <v>1713</v>
      </c>
    </row>
    <row r="938" spans="3:16" ht="14.4" hidden="1" customHeight="1" x14ac:dyDescent="0.3">
      <c r="C938" t="s">
        <v>1642</v>
      </c>
      <c r="D938" t="s">
        <v>429</v>
      </c>
      <c r="E938" t="s">
        <v>2428</v>
      </c>
      <c r="F938" t="s">
        <v>2429</v>
      </c>
      <c r="G938" t="s">
        <v>18</v>
      </c>
      <c r="H938" s="1">
        <v>43080</v>
      </c>
      <c r="I938" s="2">
        <v>43096.114583333336</v>
      </c>
      <c r="J938" t="s">
        <v>455</v>
      </c>
      <c r="K938" t="s">
        <v>166</v>
      </c>
      <c r="L938" t="s">
        <v>151</v>
      </c>
    </row>
    <row r="939" spans="3:16" ht="14.4" hidden="1" customHeight="1" x14ac:dyDescent="0.3">
      <c r="C939" t="s">
        <v>1642</v>
      </c>
      <c r="D939" t="s">
        <v>429</v>
      </c>
      <c r="E939" t="s">
        <v>2434</v>
      </c>
      <c r="F939" t="s">
        <v>2435</v>
      </c>
      <c r="G939" t="s">
        <v>18</v>
      </c>
      <c r="H939" s="1">
        <v>43080</v>
      </c>
      <c r="I939" s="2">
        <v>43096.114583333336</v>
      </c>
      <c r="J939" t="s">
        <v>455</v>
      </c>
      <c r="K939" t="s">
        <v>2046</v>
      </c>
      <c r="L939" t="s">
        <v>2047</v>
      </c>
    </row>
    <row r="940" spans="3:16" ht="14.4" customHeight="1" x14ac:dyDescent="0.3">
      <c r="C940" t="s">
        <v>1642</v>
      </c>
      <c r="D940" t="s">
        <v>44</v>
      </c>
      <c r="E940" t="s">
        <v>2958</v>
      </c>
      <c r="F940" t="s">
        <v>2959</v>
      </c>
      <c r="G940" t="s">
        <v>41</v>
      </c>
      <c r="H940" s="1">
        <v>43080</v>
      </c>
      <c r="I940" s="2">
        <v>43080.402777777781</v>
      </c>
      <c r="J940" t="s">
        <v>725</v>
      </c>
      <c r="K940" t="s">
        <v>1162</v>
      </c>
      <c r="L940" t="s">
        <v>1163</v>
      </c>
    </row>
    <row r="941" spans="3:16" ht="14.4" customHeight="1" x14ac:dyDescent="0.3">
      <c r="C941" t="s">
        <v>1642</v>
      </c>
      <c r="D941" t="s">
        <v>44</v>
      </c>
      <c r="E941" t="s">
        <v>2960</v>
      </c>
      <c r="F941" t="s">
        <v>2961</v>
      </c>
      <c r="G941" t="s">
        <v>18</v>
      </c>
      <c r="H941" s="1">
        <v>43080</v>
      </c>
      <c r="I941" s="2">
        <v>43145.165972222225</v>
      </c>
      <c r="J941" t="s">
        <v>725</v>
      </c>
      <c r="K941" t="s">
        <v>48</v>
      </c>
      <c r="L941" t="s">
        <v>49</v>
      </c>
      <c r="M941" t="s">
        <v>73</v>
      </c>
    </row>
    <row r="942" spans="3:16" ht="14.4" hidden="1" customHeight="1" x14ac:dyDescent="0.3">
      <c r="C942" t="s">
        <v>76</v>
      </c>
      <c r="D942" t="s">
        <v>429</v>
      </c>
      <c r="E942" t="s">
        <v>613</v>
      </c>
      <c r="F942" t="s">
        <v>602</v>
      </c>
      <c r="G942" t="s">
        <v>18</v>
      </c>
      <c r="H942" s="1">
        <v>43081</v>
      </c>
      <c r="I942" s="2">
        <v>43081.420138888891</v>
      </c>
      <c r="J942" t="s">
        <v>455</v>
      </c>
      <c r="K942" t="s">
        <v>458</v>
      </c>
      <c r="L942" t="s">
        <v>581</v>
      </c>
      <c r="N942" t="s">
        <v>95</v>
      </c>
      <c r="O942" t="s">
        <v>141</v>
      </c>
      <c r="P942" t="s">
        <v>96</v>
      </c>
    </row>
    <row r="943" spans="3:16" ht="14.4" customHeight="1" x14ac:dyDescent="0.3">
      <c r="C943" t="s">
        <v>76</v>
      </c>
      <c r="D943" t="s">
        <v>44</v>
      </c>
      <c r="E943" t="s">
        <v>1492</v>
      </c>
      <c r="F943" t="s">
        <v>1493</v>
      </c>
      <c r="G943" t="s">
        <v>1413</v>
      </c>
      <c r="H943" s="1">
        <v>43081</v>
      </c>
      <c r="I943" s="2">
        <v>43143.47152777778</v>
      </c>
      <c r="J943" t="s">
        <v>140</v>
      </c>
      <c r="K943" t="s">
        <v>669</v>
      </c>
      <c r="L943" t="s">
        <v>670</v>
      </c>
      <c r="M943" t="s">
        <v>69</v>
      </c>
      <c r="N943" t="s">
        <v>88</v>
      </c>
      <c r="O943" t="s">
        <v>23</v>
      </c>
      <c r="P943" t="s">
        <v>52</v>
      </c>
    </row>
    <row r="944" spans="3:16" ht="14.4" customHeight="1" x14ac:dyDescent="0.3">
      <c r="C944" t="s">
        <v>76</v>
      </c>
      <c r="D944" t="s">
        <v>44</v>
      </c>
      <c r="E944" t="s">
        <v>1494</v>
      </c>
      <c r="F944" t="s">
        <v>1495</v>
      </c>
      <c r="G944" t="s">
        <v>18</v>
      </c>
      <c r="H944" s="1">
        <v>43081</v>
      </c>
      <c r="I944" s="2">
        <v>43105.219444444447</v>
      </c>
      <c r="J944" t="s">
        <v>725</v>
      </c>
      <c r="K944" t="s">
        <v>532</v>
      </c>
      <c r="L944" t="s">
        <v>533</v>
      </c>
      <c r="M944" t="s">
        <v>137</v>
      </c>
      <c r="N944" t="s">
        <v>88</v>
      </c>
      <c r="O944" t="s">
        <v>23</v>
      </c>
      <c r="P944" t="s">
        <v>52</v>
      </c>
    </row>
    <row r="945" spans="1:16" ht="14.4" hidden="1" customHeight="1" x14ac:dyDescent="0.3">
      <c r="C945" t="s">
        <v>1642</v>
      </c>
      <c r="D945" t="s">
        <v>429</v>
      </c>
      <c r="E945" t="s">
        <v>2430</v>
      </c>
      <c r="F945" t="s">
        <v>2431</v>
      </c>
      <c r="G945" t="s">
        <v>109</v>
      </c>
      <c r="H945" s="1">
        <v>43081</v>
      </c>
      <c r="I945" s="2">
        <v>43081.38958333333</v>
      </c>
      <c r="J945" t="s">
        <v>566</v>
      </c>
      <c r="K945" t="s">
        <v>487</v>
      </c>
      <c r="L945" t="s">
        <v>488</v>
      </c>
      <c r="M945" t="s">
        <v>283</v>
      </c>
    </row>
    <row r="946" spans="1:16" ht="14.4" hidden="1" customHeight="1" x14ac:dyDescent="0.3">
      <c r="C946" t="s">
        <v>1642</v>
      </c>
      <c r="D946" t="s">
        <v>429</v>
      </c>
      <c r="E946" t="s">
        <v>2432</v>
      </c>
      <c r="F946" t="s">
        <v>2433</v>
      </c>
      <c r="G946" t="s">
        <v>18</v>
      </c>
      <c r="H946" s="1">
        <v>43081</v>
      </c>
      <c r="I946" s="2">
        <v>43082.353472222225</v>
      </c>
      <c r="J946" t="s">
        <v>1770</v>
      </c>
      <c r="K946" t="s">
        <v>458</v>
      </c>
      <c r="L946" t="s">
        <v>459</v>
      </c>
    </row>
    <row r="947" spans="1:16" ht="14.4" hidden="1" customHeight="1" x14ac:dyDescent="0.3">
      <c r="C947" t="s">
        <v>1642</v>
      </c>
      <c r="D947" t="s">
        <v>429</v>
      </c>
      <c r="E947" t="s">
        <v>2436</v>
      </c>
      <c r="F947" t="s">
        <v>2437</v>
      </c>
      <c r="G947" t="s">
        <v>18</v>
      </c>
      <c r="H947" s="1">
        <v>43081</v>
      </c>
      <c r="I947" s="2">
        <v>43097.128472222219</v>
      </c>
      <c r="J947" t="s">
        <v>455</v>
      </c>
      <c r="K947" t="s">
        <v>1818</v>
      </c>
      <c r="L947" t="s">
        <v>1819</v>
      </c>
    </row>
    <row r="948" spans="1:16" ht="14.4" hidden="1" customHeight="1" x14ac:dyDescent="0.3">
      <c r="C948" t="s">
        <v>1642</v>
      </c>
      <c r="D948" t="s">
        <v>429</v>
      </c>
      <c r="E948" t="s">
        <v>2438</v>
      </c>
      <c r="F948" t="s">
        <v>2439</v>
      </c>
      <c r="G948" t="s">
        <v>109</v>
      </c>
      <c r="H948" s="1">
        <v>43081</v>
      </c>
      <c r="I948" s="2">
        <v>43081.73333333333</v>
      </c>
      <c r="J948" t="s">
        <v>496</v>
      </c>
      <c r="K948" t="s">
        <v>505</v>
      </c>
      <c r="L948" t="s">
        <v>506</v>
      </c>
    </row>
    <row r="949" spans="1:16" ht="14.4" hidden="1" customHeight="1" x14ac:dyDescent="0.3">
      <c r="C949" t="s">
        <v>1642</v>
      </c>
      <c r="D949" t="s">
        <v>429</v>
      </c>
      <c r="E949" t="s">
        <v>2440</v>
      </c>
      <c r="F949" t="s">
        <v>2441</v>
      </c>
      <c r="G949" t="s">
        <v>2291</v>
      </c>
      <c r="H949" s="1">
        <v>43081</v>
      </c>
      <c r="I949" s="2">
        <v>43143.490972222222</v>
      </c>
      <c r="J949" t="s">
        <v>496</v>
      </c>
      <c r="K949" t="s">
        <v>1162</v>
      </c>
      <c r="L949" t="s">
        <v>1163</v>
      </c>
    </row>
    <row r="950" spans="1:16" ht="14.4" hidden="1" customHeight="1" x14ac:dyDescent="0.3">
      <c r="C950" t="s">
        <v>1642</v>
      </c>
      <c r="D950" t="s">
        <v>429</v>
      </c>
      <c r="E950" t="s">
        <v>2442</v>
      </c>
      <c r="F950" t="s">
        <v>2443</v>
      </c>
      <c r="G950" t="s">
        <v>2291</v>
      </c>
      <c r="H950" s="1">
        <v>43081</v>
      </c>
      <c r="I950" s="2">
        <v>43143.497916666667</v>
      </c>
      <c r="J950" t="s">
        <v>496</v>
      </c>
      <c r="K950" t="s">
        <v>2444</v>
      </c>
      <c r="L950" t="s">
        <v>2445</v>
      </c>
    </row>
    <row r="951" spans="1:16" ht="14.4" hidden="1" customHeight="1" x14ac:dyDescent="0.3">
      <c r="C951" t="s">
        <v>1642</v>
      </c>
      <c r="D951" t="s">
        <v>429</v>
      </c>
      <c r="E951" t="s">
        <v>2446</v>
      </c>
      <c r="F951" t="s">
        <v>2447</v>
      </c>
      <c r="G951" t="s">
        <v>109</v>
      </c>
      <c r="H951" s="1">
        <v>43081</v>
      </c>
      <c r="I951" s="2">
        <v>43081.754861111112</v>
      </c>
      <c r="J951" t="s">
        <v>496</v>
      </c>
      <c r="K951" t="s">
        <v>505</v>
      </c>
      <c r="L951" t="s">
        <v>506</v>
      </c>
    </row>
    <row r="952" spans="1:16" ht="14.4" hidden="1" customHeight="1" x14ac:dyDescent="0.3">
      <c r="C952" t="s">
        <v>76</v>
      </c>
      <c r="D952" t="s">
        <v>429</v>
      </c>
      <c r="E952" t="s">
        <v>614</v>
      </c>
      <c r="F952" t="s">
        <v>615</v>
      </c>
      <c r="G952" t="s">
        <v>18</v>
      </c>
      <c r="H952" s="1">
        <v>43082</v>
      </c>
      <c r="I952" s="2">
        <v>43097.470833333333</v>
      </c>
      <c r="J952" t="s">
        <v>432</v>
      </c>
      <c r="K952" t="s">
        <v>166</v>
      </c>
      <c r="L952" t="s">
        <v>616</v>
      </c>
      <c r="N952" t="s">
        <v>95</v>
      </c>
      <c r="O952" t="s">
        <v>141</v>
      </c>
      <c r="P952" t="s">
        <v>96</v>
      </c>
    </row>
    <row r="953" spans="1:16" ht="14.4" customHeight="1" x14ac:dyDescent="0.3">
      <c r="A953">
        <v>4</v>
      </c>
      <c r="B953">
        <v>2</v>
      </c>
      <c r="C953" t="s">
        <v>1642</v>
      </c>
      <c r="D953" t="s">
        <v>44</v>
      </c>
      <c r="E953" t="s">
        <v>2982</v>
      </c>
      <c r="F953" t="s">
        <v>2983</v>
      </c>
      <c r="G953" t="s">
        <v>179</v>
      </c>
      <c r="H953" s="1">
        <v>43082</v>
      </c>
      <c r="I953" s="2">
        <v>43130.34097222222</v>
      </c>
      <c r="J953" t="s">
        <v>1070</v>
      </c>
      <c r="K953" t="s">
        <v>48</v>
      </c>
      <c r="L953" t="s">
        <v>49</v>
      </c>
      <c r="M953" t="s">
        <v>73</v>
      </c>
    </row>
    <row r="954" spans="1:16" ht="14.4" customHeight="1" x14ac:dyDescent="0.3">
      <c r="A954">
        <v>4</v>
      </c>
      <c r="B954">
        <v>2</v>
      </c>
      <c r="C954" t="s">
        <v>1642</v>
      </c>
      <c r="D954" t="s">
        <v>44</v>
      </c>
      <c r="E954" t="s">
        <v>2970</v>
      </c>
      <c r="F954" t="s">
        <v>2971</v>
      </c>
      <c r="G954" t="s">
        <v>179</v>
      </c>
      <c r="H954" s="1">
        <v>43082</v>
      </c>
      <c r="I954" s="2">
        <v>43130.34097222222</v>
      </c>
      <c r="J954" t="s">
        <v>1070</v>
      </c>
      <c r="K954" t="s">
        <v>48</v>
      </c>
      <c r="L954" t="s">
        <v>49</v>
      </c>
      <c r="M954" t="s">
        <v>73</v>
      </c>
    </row>
    <row r="955" spans="1:16" ht="14.4" customHeight="1" x14ac:dyDescent="0.3">
      <c r="C955" t="s">
        <v>76</v>
      </c>
      <c r="D955" t="s">
        <v>44</v>
      </c>
      <c r="E955" t="s">
        <v>1496</v>
      </c>
      <c r="F955" t="s">
        <v>1497</v>
      </c>
      <c r="G955" t="s">
        <v>18</v>
      </c>
      <c r="H955" s="1">
        <v>43082</v>
      </c>
      <c r="I955" s="2">
        <v>43105.219444444447</v>
      </c>
      <c r="J955" t="s">
        <v>723</v>
      </c>
      <c r="K955" t="s">
        <v>1498</v>
      </c>
      <c r="L955" t="s">
        <v>1499</v>
      </c>
      <c r="M955" t="s">
        <v>73</v>
      </c>
      <c r="N955" t="s">
        <v>88</v>
      </c>
      <c r="O955" t="s">
        <v>23</v>
      </c>
      <c r="P955" t="s">
        <v>52</v>
      </c>
    </row>
    <row r="956" spans="1:16" x14ac:dyDescent="0.3">
      <c r="C956" t="s">
        <v>76</v>
      </c>
      <c r="D956" t="s">
        <v>44</v>
      </c>
      <c r="E956" t="s">
        <v>1502</v>
      </c>
      <c r="F956" t="s">
        <v>1503</v>
      </c>
      <c r="G956" t="s">
        <v>18</v>
      </c>
      <c r="H956" s="1">
        <v>43082</v>
      </c>
      <c r="I956" s="2">
        <v>43105.220138888886</v>
      </c>
      <c r="J956" t="s">
        <v>47</v>
      </c>
      <c r="K956" t="s">
        <v>917</v>
      </c>
      <c r="L956" t="s">
        <v>918</v>
      </c>
      <c r="M956" t="s">
        <v>57</v>
      </c>
      <c r="N956" t="s">
        <v>95</v>
      </c>
      <c r="O956" t="s">
        <v>141</v>
      </c>
      <c r="P956" t="s">
        <v>96</v>
      </c>
    </row>
    <row r="957" spans="1:16" ht="14.4" customHeight="1" x14ac:dyDescent="0.3">
      <c r="A957">
        <v>4</v>
      </c>
      <c r="B957">
        <v>2</v>
      </c>
      <c r="C957" t="s">
        <v>1642</v>
      </c>
      <c r="D957" t="s">
        <v>44</v>
      </c>
      <c r="E957" t="s">
        <v>2974</v>
      </c>
      <c r="F957" t="s">
        <v>2975</v>
      </c>
      <c r="G957" t="s">
        <v>179</v>
      </c>
      <c r="H957" s="1">
        <v>43082</v>
      </c>
      <c r="I957" s="2">
        <v>43130.34097222222</v>
      </c>
      <c r="J957" t="s">
        <v>1070</v>
      </c>
      <c r="K957" t="s">
        <v>48</v>
      </c>
      <c r="L957" t="s">
        <v>49</v>
      </c>
      <c r="M957" t="s">
        <v>73</v>
      </c>
    </row>
    <row r="958" spans="1:16" ht="14.4" customHeight="1" x14ac:dyDescent="0.3">
      <c r="A958">
        <v>4</v>
      </c>
      <c r="B958">
        <v>2</v>
      </c>
      <c r="C958" t="s">
        <v>1642</v>
      </c>
      <c r="D958" t="s">
        <v>44</v>
      </c>
      <c r="E958" t="s">
        <v>2978</v>
      </c>
      <c r="F958" t="s">
        <v>2979</v>
      </c>
      <c r="G958" t="s">
        <v>179</v>
      </c>
      <c r="H958" s="1">
        <v>43082</v>
      </c>
      <c r="I958" s="2">
        <v>43130.34097222222</v>
      </c>
      <c r="J958" t="s">
        <v>1070</v>
      </c>
      <c r="K958" t="s">
        <v>48</v>
      </c>
      <c r="L958" t="s">
        <v>49</v>
      </c>
      <c r="M958" t="s">
        <v>73</v>
      </c>
    </row>
    <row r="959" spans="1:16" ht="14.4" hidden="1" customHeight="1" x14ac:dyDescent="0.3">
      <c r="C959" t="s">
        <v>1642</v>
      </c>
      <c r="D959" t="s">
        <v>429</v>
      </c>
      <c r="E959" t="s">
        <v>2448</v>
      </c>
      <c r="F959" t="s">
        <v>2449</v>
      </c>
      <c r="G959" t="s">
        <v>2291</v>
      </c>
      <c r="H959" s="1">
        <v>43082</v>
      </c>
      <c r="I959" s="2">
        <v>43143.49722222222</v>
      </c>
      <c r="J959" t="s">
        <v>496</v>
      </c>
      <c r="K959" t="s">
        <v>505</v>
      </c>
      <c r="L959" t="s">
        <v>506</v>
      </c>
    </row>
    <row r="960" spans="1:16" ht="14.4" hidden="1" customHeight="1" x14ac:dyDescent="0.3">
      <c r="C960" t="s">
        <v>1642</v>
      </c>
      <c r="D960" t="s">
        <v>429</v>
      </c>
      <c r="E960" t="s">
        <v>2450</v>
      </c>
      <c r="F960" t="s">
        <v>2451</v>
      </c>
      <c r="G960" t="s">
        <v>18</v>
      </c>
      <c r="H960" s="1">
        <v>43082</v>
      </c>
      <c r="I960" s="2">
        <v>43098.140277777777</v>
      </c>
      <c r="J960" t="s">
        <v>455</v>
      </c>
      <c r="K960" t="s">
        <v>322</v>
      </c>
      <c r="L960" t="s">
        <v>323</v>
      </c>
    </row>
    <row r="961" spans="1:16" ht="14.4" hidden="1" customHeight="1" x14ac:dyDescent="0.3">
      <c r="C961" t="s">
        <v>1642</v>
      </c>
      <c r="D961" t="s">
        <v>429</v>
      </c>
      <c r="E961" t="s">
        <v>2452</v>
      </c>
      <c r="F961" t="s">
        <v>2453</v>
      </c>
      <c r="G961" t="s">
        <v>18</v>
      </c>
      <c r="H961" s="1">
        <v>43082</v>
      </c>
      <c r="I961" s="2">
        <v>43098.140277777777</v>
      </c>
      <c r="J961" t="s">
        <v>455</v>
      </c>
      <c r="K961" t="s">
        <v>1818</v>
      </c>
      <c r="L961" t="s">
        <v>1819</v>
      </c>
    </row>
    <row r="962" spans="1:16" ht="14.4" customHeight="1" x14ac:dyDescent="0.3">
      <c r="C962" t="s">
        <v>1642</v>
      </c>
      <c r="D962" t="s">
        <v>44</v>
      </c>
      <c r="E962" t="s">
        <v>2962</v>
      </c>
      <c r="F962" t="s">
        <v>2963</v>
      </c>
      <c r="G962" t="s">
        <v>18</v>
      </c>
      <c r="H962" s="1">
        <v>43082</v>
      </c>
      <c r="I962" s="2">
        <v>43146.114583333336</v>
      </c>
      <c r="J962" t="s">
        <v>1070</v>
      </c>
      <c r="K962" t="s">
        <v>48</v>
      </c>
      <c r="L962" t="s">
        <v>49</v>
      </c>
      <c r="M962" t="s">
        <v>73</v>
      </c>
    </row>
    <row r="963" spans="1:16" ht="14.4" customHeight="1" x14ac:dyDescent="0.3">
      <c r="C963" t="s">
        <v>1642</v>
      </c>
      <c r="D963" t="s">
        <v>44</v>
      </c>
      <c r="E963" t="s">
        <v>2964</v>
      </c>
      <c r="F963" t="s">
        <v>2965</v>
      </c>
      <c r="G963" t="s">
        <v>18</v>
      </c>
      <c r="H963" s="1">
        <v>43082</v>
      </c>
      <c r="I963" s="2">
        <v>43146.114583333336</v>
      </c>
      <c r="J963" t="s">
        <v>1070</v>
      </c>
      <c r="K963" t="s">
        <v>48</v>
      </c>
      <c r="L963" t="s">
        <v>49</v>
      </c>
      <c r="M963" t="s">
        <v>73</v>
      </c>
    </row>
    <row r="964" spans="1:16" ht="14.4" customHeight="1" x14ac:dyDescent="0.3">
      <c r="C964" t="s">
        <v>1642</v>
      </c>
      <c r="D964" t="s">
        <v>44</v>
      </c>
      <c r="E964" t="s">
        <v>2966</v>
      </c>
      <c r="F964" t="s">
        <v>2967</v>
      </c>
      <c r="G964" t="s">
        <v>18</v>
      </c>
      <c r="H964" s="1">
        <v>43082</v>
      </c>
      <c r="I964" s="2">
        <v>43146.114583333336</v>
      </c>
      <c r="J964" t="s">
        <v>1070</v>
      </c>
      <c r="K964" t="s">
        <v>48</v>
      </c>
      <c r="L964" t="s">
        <v>49</v>
      </c>
      <c r="M964" t="s">
        <v>73</v>
      </c>
    </row>
    <row r="965" spans="1:16" ht="14.4" customHeight="1" x14ac:dyDescent="0.3">
      <c r="C965" t="s">
        <v>1642</v>
      </c>
      <c r="D965" t="s">
        <v>44</v>
      </c>
      <c r="E965" t="s">
        <v>2968</v>
      </c>
      <c r="F965" t="s">
        <v>2969</v>
      </c>
      <c r="G965" t="s">
        <v>18</v>
      </c>
      <c r="H965" s="1">
        <v>43082</v>
      </c>
      <c r="I965" s="2">
        <v>43146.114583333336</v>
      </c>
      <c r="J965" t="s">
        <v>1070</v>
      </c>
      <c r="K965" t="s">
        <v>48</v>
      </c>
      <c r="L965" t="s">
        <v>49</v>
      </c>
      <c r="M965" t="s">
        <v>73</v>
      </c>
    </row>
    <row r="966" spans="1:16" ht="14.4" customHeight="1" x14ac:dyDescent="0.3">
      <c r="C966" t="s">
        <v>1642</v>
      </c>
      <c r="D966" t="s">
        <v>44</v>
      </c>
      <c r="E966" t="s">
        <v>2972</v>
      </c>
      <c r="F966" t="s">
        <v>2973</v>
      </c>
      <c r="G966" t="s">
        <v>18</v>
      </c>
      <c r="H966" s="1">
        <v>43082</v>
      </c>
      <c r="I966" s="2">
        <v>43146.114583333336</v>
      </c>
      <c r="J966" t="s">
        <v>1070</v>
      </c>
      <c r="K966" t="s">
        <v>48</v>
      </c>
      <c r="L966" t="s">
        <v>49</v>
      </c>
      <c r="M966" t="s">
        <v>73</v>
      </c>
    </row>
    <row r="967" spans="1:16" ht="14.4" customHeight="1" x14ac:dyDescent="0.3">
      <c r="C967" t="s">
        <v>1642</v>
      </c>
      <c r="D967" t="s">
        <v>44</v>
      </c>
      <c r="E967" t="s">
        <v>2976</v>
      </c>
      <c r="F967" t="s">
        <v>2977</v>
      </c>
      <c r="G967" t="s">
        <v>18</v>
      </c>
      <c r="H967" s="1">
        <v>43082</v>
      </c>
      <c r="I967" s="2">
        <v>43146.114583333336</v>
      </c>
      <c r="J967" t="s">
        <v>1070</v>
      </c>
      <c r="K967" t="s">
        <v>48</v>
      </c>
      <c r="L967" t="s">
        <v>49</v>
      </c>
      <c r="M967" t="s">
        <v>73</v>
      </c>
    </row>
    <row r="968" spans="1:16" ht="14.4" customHeight="1" x14ac:dyDescent="0.3">
      <c r="C968" t="s">
        <v>1642</v>
      </c>
      <c r="D968" t="s">
        <v>44</v>
      </c>
      <c r="E968" t="s">
        <v>2980</v>
      </c>
      <c r="F968" t="s">
        <v>2981</v>
      </c>
      <c r="G968" t="s">
        <v>18</v>
      </c>
      <c r="H968" s="1">
        <v>43082</v>
      </c>
      <c r="I968" s="2">
        <v>43146.114583333336</v>
      </c>
      <c r="J968" t="s">
        <v>1070</v>
      </c>
      <c r="K968" t="s">
        <v>48</v>
      </c>
      <c r="L968" t="s">
        <v>49</v>
      </c>
      <c r="M968" t="s">
        <v>73</v>
      </c>
    </row>
    <row r="969" spans="1:16" ht="14.4" customHeight="1" x14ac:dyDescent="0.3">
      <c r="A969">
        <v>4</v>
      </c>
      <c r="B969">
        <v>2</v>
      </c>
      <c r="C969" t="s">
        <v>76</v>
      </c>
      <c r="D969" t="s">
        <v>44</v>
      </c>
      <c r="E969" t="s">
        <v>1500</v>
      </c>
      <c r="F969" t="s">
        <v>1501</v>
      </c>
      <c r="G969" t="s">
        <v>179</v>
      </c>
      <c r="H969" s="1">
        <v>43082</v>
      </c>
      <c r="I969" s="2">
        <v>43089.679861111108</v>
      </c>
      <c r="J969" t="s">
        <v>1070</v>
      </c>
      <c r="K969" t="s">
        <v>115</v>
      </c>
      <c r="L969" t="s">
        <v>366</v>
      </c>
      <c r="M969" t="s">
        <v>73</v>
      </c>
      <c r="N969" t="s">
        <v>88</v>
      </c>
      <c r="O969" t="s">
        <v>23</v>
      </c>
      <c r="P969" t="s">
        <v>52</v>
      </c>
    </row>
    <row r="970" spans="1:16" ht="14.4" hidden="1" customHeight="1" x14ac:dyDescent="0.3">
      <c r="C970" t="s">
        <v>1642</v>
      </c>
      <c r="D970" t="s">
        <v>429</v>
      </c>
      <c r="E970" t="s">
        <v>2454</v>
      </c>
      <c r="F970" t="s">
        <v>2455</v>
      </c>
      <c r="G970" t="s">
        <v>41</v>
      </c>
      <c r="H970" s="1">
        <v>43083</v>
      </c>
      <c r="I970" s="2">
        <v>43105.426388888889</v>
      </c>
      <c r="J970" t="s">
        <v>1770</v>
      </c>
      <c r="K970" t="s">
        <v>458</v>
      </c>
      <c r="L970" t="s">
        <v>459</v>
      </c>
    </row>
    <row r="971" spans="1:16" ht="14.4" hidden="1" customHeight="1" x14ac:dyDescent="0.3">
      <c r="C971" t="s">
        <v>1642</v>
      </c>
      <c r="D971" t="s">
        <v>429</v>
      </c>
      <c r="E971" t="s">
        <v>2456</v>
      </c>
      <c r="F971" t="s">
        <v>2457</v>
      </c>
      <c r="G971" t="s">
        <v>18</v>
      </c>
      <c r="H971" s="1">
        <v>43083</v>
      </c>
      <c r="I971" s="2">
        <v>43099.150694444441</v>
      </c>
      <c r="J971" t="s">
        <v>455</v>
      </c>
      <c r="K971" t="s">
        <v>80</v>
      </c>
      <c r="L971" t="s">
        <v>444</v>
      </c>
    </row>
    <row r="972" spans="1:16" ht="14.4" hidden="1" customHeight="1" x14ac:dyDescent="0.3">
      <c r="C972" t="s">
        <v>1642</v>
      </c>
      <c r="D972" t="s">
        <v>429</v>
      </c>
      <c r="E972" t="s">
        <v>2458</v>
      </c>
      <c r="F972" t="s">
        <v>2459</v>
      </c>
      <c r="G972" t="s">
        <v>18</v>
      </c>
      <c r="H972" s="1">
        <v>43083</v>
      </c>
      <c r="I972" s="2">
        <v>43099.150694444441</v>
      </c>
      <c r="J972" t="s">
        <v>455</v>
      </c>
      <c r="K972" t="s">
        <v>297</v>
      </c>
      <c r="L972" t="s">
        <v>2460</v>
      </c>
    </row>
    <row r="973" spans="1:16" ht="14.4" customHeight="1" x14ac:dyDescent="0.3">
      <c r="C973" t="s">
        <v>1642</v>
      </c>
      <c r="D973" t="s">
        <v>44</v>
      </c>
      <c r="E973" t="s">
        <v>2984</v>
      </c>
      <c r="F973" t="s">
        <v>2985</v>
      </c>
      <c r="G973" t="s">
        <v>18</v>
      </c>
      <c r="H973" s="1">
        <v>43083</v>
      </c>
      <c r="I973" s="2">
        <v>43105.222222222219</v>
      </c>
      <c r="J973" t="s">
        <v>725</v>
      </c>
      <c r="K973" t="s">
        <v>48</v>
      </c>
      <c r="L973" t="s">
        <v>49</v>
      </c>
      <c r="M973" t="s">
        <v>137</v>
      </c>
    </row>
    <row r="974" spans="1:16" ht="14.4" customHeight="1" x14ac:dyDescent="0.3">
      <c r="C974" t="s">
        <v>76</v>
      </c>
      <c r="D974" t="s">
        <v>44</v>
      </c>
      <c r="E974" t="s">
        <v>1504</v>
      </c>
      <c r="F974" t="s">
        <v>1505</v>
      </c>
      <c r="G974" t="s">
        <v>18</v>
      </c>
      <c r="H974" s="1">
        <v>43084</v>
      </c>
      <c r="I974" s="2">
        <v>43129.383333333331</v>
      </c>
      <c r="J974" t="s">
        <v>723</v>
      </c>
      <c r="K974" t="s">
        <v>669</v>
      </c>
      <c r="L974" t="s">
        <v>670</v>
      </c>
      <c r="M974" t="s">
        <v>69</v>
      </c>
      <c r="N974" t="s">
        <v>88</v>
      </c>
      <c r="O974" t="s">
        <v>23</v>
      </c>
      <c r="P974" t="s">
        <v>52</v>
      </c>
    </row>
    <row r="975" spans="1:16" ht="14.4" hidden="1" customHeight="1" x14ac:dyDescent="0.3">
      <c r="C975" t="s">
        <v>1642</v>
      </c>
      <c r="D975" t="s">
        <v>15</v>
      </c>
      <c r="E975" t="s">
        <v>1714</v>
      </c>
      <c r="F975" t="s">
        <v>1715</v>
      </c>
      <c r="G975" t="s">
        <v>18</v>
      </c>
      <c r="H975" s="1">
        <v>43084</v>
      </c>
      <c r="I975" s="2">
        <v>43105.592361111114</v>
      </c>
      <c r="J975" t="s">
        <v>28</v>
      </c>
      <c r="K975" t="s">
        <v>276</v>
      </c>
      <c r="L975" t="s">
        <v>277</v>
      </c>
    </row>
    <row r="976" spans="1:16" ht="14.4" hidden="1" customHeight="1" x14ac:dyDescent="0.3">
      <c r="C976" t="s">
        <v>1642</v>
      </c>
      <c r="D976" t="s">
        <v>15</v>
      </c>
      <c r="E976" t="s">
        <v>1716</v>
      </c>
      <c r="F976" t="s">
        <v>1717</v>
      </c>
      <c r="G976" t="s">
        <v>109</v>
      </c>
      <c r="H976" s="1">
        <v>43084</v>
      </c>
      <c r="I976" s="2">
        <v>43088.298611111109</v>
      </c>
      <c r="J976" t="s">
        <v>28</v>
      </c>
      <c r="K976" t="s">
        <v>1536</v>
      </c>
      <c r="L976" t="s">
        <v>181</v>
      </c>
    </row>
    <row r="977" spans="3:16" ht="14.4" hidden="1" customHeight="1" x14ac:dyDescent="0.3">
      <c r="C977" t="s">
        <v>1642</v>
      </c>
      <c r="D977" t="s">
        <v>429</v>
      </c>
      <c r="E977" t="s">
        <v>2461</v>
      </c>
      <c r="F977" t="s">
        <v>2462</v>
      </c>
      <c r="G977" t="s">
        <v>18</v>
      </c>
      <c r="H977" s="1">
        <v>43084</v>
      </c>
      <c r="I977" s="2">
        <v>43100.13958333333</v>
      </c>
      <c r="J977" t="s">
        <v>455</v>
      </c>
      <c r="K977" t="s">
        <v>322</v>
      </c>
      <c r="L977" t="s">
        <v>323</v>
      </c>
    </row>
    <row r="978" spans="3:16" ht="14.4" hidden="1" customHeight="1" x14ac:dyDescent="0.3">
      <c r="C978" t="s">
        <v>1642</v>
      </c>
      <c r="D978" t="s">
        <v>429</v>
      </c>
      <c r="E978" t="s">
        <v>2463</v>
      </c>
      <c r="F978" t="s">
        <v>2464</v>
      </c>
      <c r="G978" t="s">
        <v>18</v>
      </c>
      <c r="H978" s="1">
        <v>43084</v>
      </c>
      <c r="I978" s="2">
        <v>43100.13958333333</v>
      </c>
      <c r="J978" t="s">
        <v>455</v>
      </c>
      <c r="K978" t="s">
        <v>297</v>
      </c>
      <c r="L978" t="s">
        <v>2460</v>
      </c>
    </row>
    <row r="979" spans="3:16" ht="14.4" hidden="1" customHeight="1" x14ac:dyDescent="0.3">
      <c r="C979" t="s">
        <v>1642</v>
      </c>
      <c r="D979" t="s">
        <v>429</v>
      </c>
      <c r="E979" t="s">
        <v>2465</v>
      </c>
      <c r="F979" t="s">
        <v>2466</v>
      </c>
      <c r="G979" t="s">
        <v>18</v>
      </c>
      <c r="H979" s="1">
        <v>43084</v>
      </c>
      <c r="I979" s="2">
        <v>43100.13958333333</v>
      </c>
      <c r="J979" t="s">
        <v>455</v>
      </c>
      <c r="K979" t="s">
        <v>1818</v>
      </c>
      <c r="L979" t="s">
        <v>1819</v>
      </c>
    </row>
    <row r="980" spans="3:16" ht="14.4" hidden="1" customHeight="1" x14ac:dyDescent="0.3">
      <c r="C980" t="s">
        <v>1642</v>
      </c>
      <c r="D980" t="s">
        <v>429</v>
      </c>
      <c r="E980" t="s">
        <v>2467</v>
      </c>
      <c r="F980" t="s">
        <v>2468</v>
      </c>
      <c r="G980" t="s">
        <v>18</v>
      </c>
      <c r="H980" s="1">
        <v>43084</v>
      </c>
      <c r="I980" s="2">
        <v>43100.13958333333</v>
      </c>
      <c r="J980" t="s">
        <v>455</v>
      </c>
      <c r="K980" t="s">
        <v>268</v>
      </c>
      <c r="L980" t="s">
        <v>269</v>
      </c>
    </row>
    <row r="981" spans="3:16" ht="14.4" hidden="1" customHeight="1" x14ac:dyDescent="0.3">
      <c r="C981" t="s">
        <v>1642</v>
      </c>
      <c r="D981" t="s">
        <v>429</v>
      </c>
      <c r="E981" t="s">
        <v>2469</v>
      </c>
      <c r="F981" t="s">
        <v>2420</v>
      </c>
      <c r="G981" t="s">
        <v>18</v>
      </c>
      <c r="H981" s="1">
        <v>43084</v>
      </c>
      <c r="I981" s="2">
        <v>43105.222222222219</v>
      </c>
      <c r="J981" t="s">
        <v>1799</v>
      </c>
      <c r="K981" t="s">
        <v>1886</v>
      </c>
      <c r="L981" t="s">
        <v>1887</v>
      </c>
      <c r="M981" t="s">
        <v>2421</v>
      </c>
    </row>
    <row r="982" spans="3:16" ht="14.4" hidden="1" customHeight="1" x14ac:dyDescent="0.3">
      <c r="C982" t="s">
        <v>76</v>
      </c>
      <c r="D982" t="s">
        <v>429</v>
      </c>
      <c r="E982" t="s">
        <v>617</v>
      </c>
      <c r="F982" t="s">
        <v>618</v>
      </c>
      <c r="G982" t="s">
        <v>18</v>
      </c>
      <c r="H982" s="1">
        <v>43087</v>
      </c>
      <c r="I982" s="2">
        <v>43103.150694444441</v>
      </c>
      <c r="J982" t="s">
        <v>455</v>
      </c>
      <c r="K982" t="s">
        <v>541</v>
      </c>
      <c r="L982" t="s">
        <v>542</v>
      </c>
      <c r="N982" t="s">
        <v>88</v>
      </c>
      <c r="O982" t="s">
        <v>324</v>
      </c>
      <c r="P982" t="s">
        <v>543</v>
      </c>
    </row>
    <row r="983" spans="3:16" ht="14.4" hidden="1" customHeight="1" x14ac:dyDescent="0.3">
      <c r="C983" t="s">
        <v>76</v>
      </c>
      <c r="D983" t="s">
        <v>429</v>
      </c>
      <c r="E983" t="s">
        <v>619</v>
      </c>
      <c r="F983" t="s">
        <v>620</v>
      </c>
      <c r="G983" t="s">
        <v>179</v>
      </c>
      <c r="H983" s="1">
        <v>43087</v>
      </c>
      <c r="I983" s="2">
        <v>43088.427777777775</v>
      </c>
      <c r="J983" t="s">
        <v>518</v>
      </c>
      <c r="K983" t="s">
        <v>590</v>
      </c>
      <c r="L983" t="s">
        <v>591</v>
      </c>
      <c r="N983" t="s">
        <v>95</v>
      </c>
      <c r="O983" t="s">
        <v>592</v>
      </c>
      <c r="P983" t="s">
        <v>96</v>
      </c>
    </row>
    <row r="984" spans="3:16" ht="14.4" hidden="1" customHeight="1" x14ac:dyDescent="0.3">
      <c r="C984" t="s">
        <v>76</v>
      </c>
      <c r="D984" t="s">
        <v>429</v>
      </c>
      <c r="E984" t="s">
        <v>621</v>
      </c>
      <c r="F984" t="s">
        <v>622</v>
      </c>
      <c r="G984" t="s">
        <v>179</v>
      </c>
      <c r="H984" s="1">
        <v>43087</v>
      </c>
      <c r="I984" s="2">
        <v>43094.713194444441</v>
      </c>
      <c r="J984" t="s">
        <v>518</v>
      </c>
      <c r="K984" t="s">
        <v>590</v>
      </c>
      <c r="L984" t="s">
        <v>591</v>
      </c>
      <c r="N984" t="s">
        <v>95</v>
      </c>
      <c r="O984" t="s">
        <v>592</v>
      </c>
      <c r="P984" t="s">
        <v>96</v>
      </c>
    </row>
    <row r="985" spans="3:16" ht="14.4" hidden="1" customHeight="1" x14ac:dyDescent="0.3">
      <c r="C985" t="s">
        <v>1642</v>
      </c>
      <c r="D985" t="s">
        <v>429</v>
      </c>
      <c r="E985" t="s">
        <v>2470</v>
      </c>
      <c r="F985" t="s">
        <v>2471</v>
      </c>
      <c r="G985" t="s">
        <v>18</v>
      </c>
      <c r="H985" s="1">
        <v>43087</v>
      </c>
      <c r="I985" s="2">
        <v>43103.151388888888</v>
      </c>
      <c r="J985" t="s">
        <v>455</v>
      </c>
      <c r="K985" t="s">
        <v>322</v>
      </c>
      <c r="L985" t="s">
        <v>323</v>
      </c>
    </row>
    <row r="986" spans="3:16" ht="14.4" hidden="1" customHeight="1" x14ac:dyDescent="0.3">
      <c r="C986" t="s">
        <v>1642</v>
      </c>
      <c r="D986" t="s">
        <v>429</v>
      </c>
      <c r="E986" t="s">
        <v>2474</v>
      </c>
      <c r="F986" t="s">
        <v>2475</v>
      </c>
      <c r="G986" t="s">
        <v>18</v>
      </c>
      <c r="H986" s="1">
        <v>43087</v>
      </c>
      <c r="I986" s="2">
        <v>43103.151388888888</v>
      </c>
      <c r="J986" t="s">
        <v>455</v>
      </c>
      <c r="K986" t="s">
        <v>2046</v>
      </c>
      <c r="L986" t="s">
        <v>2047</v>
      </c>
    </row>
    <row r="987" spans="3:16" ht="14.4" hidden="1" customHeight="1" x14ac:dyDescent="0.3">
      <c r="C987" t="s">
        <v>1642</v>
      </c>
      <c r="D987" t="s">
        <v>429</v>
      </c>
      <c r="E987" t="s">
        <v>2476</v>
      </c>
      <c r="F987" t="s">
        <v>2477</v>
      </c>
      <c r="G987" t="s">
        <v>18</v>
      </c>
      <c r="H987" s="1">
        <v>43087</v>
      </c>
      <c r="I987" s="2">
        <v>43103.151388888888</v>
      </c>
      <c r="J987" t="s">
        <v>455</v>
      </c>
      <c r="K987" t="s">
        <v>1536</v>
      </c>
      <c r="L987" t="s">
        <v>1831</v>
      </c>
    </row>
    <row r="988" spans="3:16" ht="14.4" hidden="1" customHeight="1" x14ac:dyDescent="0.3">
      <c r="C988" t="s">
        <v>1642</v>
      </c>
      <c r="D988" t="s">
        <v>429</v>
      </c>
      <c r="E988" t="s">
        <v>2478</v>
      </c>
      <c r="F988" t="s">
        <v>2479</v>
      </c>
      <c r="G988" t="s">
        <v>18</v>
      </c>
      <c r="H988" s="1">
        <v>43087</v>
      </c>
      <c r="I988" s="2">
        <v>43103.151388888888</v>
      </c>
      <c r="J988" t="s">
        <v>455</v>
      </c>
      <c r="K988" t="s">
        <v>166</v>
      </c>
      <c r="L988" t="s">
        <v>151</v>
      </c>
    </row>
    <row r="989" spans="3:16" ht="14.4" customHeight="1" x14ac:dyDescent="0.3">
      <c r="C989" t="s">
        <v>1642</v>
      </c>
      <c r="D989" t="s">
        <v>44</v>
      </c>
      <c r="E989" t="s">
        <v>2986</v>
      </c>
      <c r="F989" t="s">
        <v>2987</v>
      </c>
      <c r="G989" t="s">
        <v>18</v>
      </c>
      <c r="H989" s="1">
        <v>43087</v>
      </c>
      <c r="I989" s="2">
        <v>43153.114583333336</v>
      </c>
      <c r="J989" t="s">
        <v>140</v>
      </c>
      <c r="K989" t="s">
        <v>48</v>
      </c>
      <c r="L989" t="s">
        <v>49</v>
      </c>
      <c r="M989" t="s">
        <v>57</v>
      </c>
    </row>
    <row r="990" spans="3:16" ht="14.4" hidden="1" customHeight="1" x14ac:dyDescent="0.3">
      <c r="C990" t="s">
        <v>76</v>
      </c>
      <c r="D990" t="s">
        <v>429</v>
      </c>
      <c r="E990" t="s">
        <v>623</v>
      </c>
      <c r="F990" t="s">
        <v>624</v>
      </c>
      <c r="G990" t="s">
        <v>18</v>
      </c>
      <c r="H990" s="1">
        <v>43088</v>
      </c>
      <c r="I990" s="2">
        <v>43097.362500000003</v>
      </c>
      <c r="J990" t="s">
        <v>432</v>
      </c>
      <c r="K990" t="s">
        <v>458</v>
      </c>
      <c r="L990" t="s">
        <v>459</v>
      </c>
      <c r="N990" t="s">
        <v>88</v>
      </c>
      <c r="O990" t="s">
        <v>23</v>
      </c>
      <c r="P990" t="s">
        <v>536</v>
      </c>
    </row>
    <row r="991" spans="3:16" ht="14.4" customHeight="1" x14ac:dyDescent="0.3">
      <c r="C991" t="s">
        <v>76</v>
      </c>
      <c r="D991" t="s">
        <v>44</v>
      </c>
      <c r="E991" t="s">
        <v>1506</v>
      </c>
      <c r="F991" t="s">
        <v>1507</v>
      </c>
      <c r="G991" t="s">
        <v>18</v>
      </c>
      <c r="H991" s="1">
        <v>43088</v>
      </c>
      <c r="I991" s="2">
        <v>43106.227777777778</v>
      </c>
      <c r="J991" t="s">
        <v>678</v>
      </c>
      <c r="K991" t="s">
        <v>166</v>
      </c>
      <c r="L991" t="s">
        <v>1053</v>
      </c>
      <c r="M991" t="s">
        <v>73</v>
      </c>
      <c r="N991" t="s">
        <v>88</v>
      </c>
      <c r="O991" t="s">
        <v>23</v>
      </c>
      <c r="P991" t="s">
        <v>52</v>
      </c>
    </row>
    <row r="992" spans="3:16" ht="14.4" hidden="1" customHeight="1" x14ac:dyDescent="0.3">
      <c r="C992" t="s">
        <v>1642</v>
      </c>
      <c r="D992" t="s">
        <v>429</v>
      </c>
      <c r="E992" t="s">
        <v>2472</v>
      </c>
      <c r="F992" t="s">
        <v>2473</v>
      </c>
      <c r="G992" t="s">
        <v>18</v>
      </c>
      <c r="H992" s="1">
        <v>43088</v>
      </c>
      <c r="I992" s="2">
        <v>43105.222222222219</v>
      </c>
      <c r="J992" t="s">
        <v>455</v>
      </c>
      <c r="K992" t="s">
        <v>541</v>
      </c>
      <c r="L992" t="s">
        <v>542</v>
      </c>
    </row>
    <row r="993" spans="1:16" ht="14.4" hidden="1" customHeight="1" x14ac:dyDescent="0.3">
      <c r="C993" t="s">
        <v>1642</v>
      </c>
      <c r="D993" t="s">
        <v>429</v>
      </c>
      <c r="E993" t="s">
        <v>2480</v>
      </c>
      <c r="F993" t="s">
        <v>2481</v>
      </c>
      <c r="G993" t="s">
        <v>18</v>
      </c>
      <c r="H993" s="1">
        <v>43088</v>
      </c>
      <c r="I993" s="2">
        <v>43105.222222222219</v>
      </c>
      <c r="J993" t="s">
        <v>455</v>
      </c>
      <c r="K993" t="s">
        <v>268</v>
      </c>
      <c r="L993" t="s">
        <v>269</v>
      </c>
    </row>
    <row r="994" spans="1:16" x14ac:dyDescent="0.3">
      <c r="C994" t="s">
        <v>76</v>
      </c>
      <c r="D994" t="s">
        <v>44</v>
      </c>
      <c r="E994" t="s">
        <v>1508</v>
      </c>
      <c r="F994" t="s">
        <v>1509</v>
      </c>
      <c r="G994" t="s">
        <v>18</v>
      </c>
      <c r="H994" s="1">
        <v>43089</v>
      </c>
      <c r="I994" s="2">
        <v>43105.222222222219</v>
      </c>
      <c r="J994" t="s">
        <v>708</v>
      </c>
      <c r="K994" t="s">
        <v>877</v>
      </c>
      <c r="L994" t="s">
        <v>1510</v>
      </c>
      <c r="N994" t="s">
        <v>95</v>
      </c>
      <c r="O994" t="s">
        <v>141</v>
      </c>
      <c r="P994" t="s">
        <v>96</v>
      </c>
    </row>
    <row r="995" spans="1:16" ht="14.4" customHeight="1" x14ac:dyDescent="0.3">
      <c r="C995" t="s">
        <v>76</v>
      </c>
      <c r="D995" t="s">
        <v>44</v>
      </c>
      <c r="E995" t="s">
        <v>1511</v>
      </c>
      <c r="F995" t="s">
        <v>1512</v>
      </c>
      <c r="G995" t="s">
        <v>18</v>
      </c>
      <c r="H995" s="1">
        <v>43089</v>
      </c>
      <c r="I995" s="2">
        <v>43107.083333333336</v>
      </c>
      <c r="J995" t="s">
        <v>47</v>
      </c>
      <c r="K995" t="s">
        <v>286</v>
      </c>
      <c r="L995" t="s">
        <v>1513</v>
      </c>
      <c r="M995" t="s">
        <v>62</v>
      </c>
      <c r="N995" t="s">
        <v>88</v>
      </c>
      <c r="O995" t="s">
        <v>23</v>
      </c>
      <c r="P995" t="s">
        <v>52</v>
      </c>
    </row>
    <row r="996" spans="1:16" ht="14.4" customHeight="1" x14ac:dyDescent="0.3">
      <c r="C996" t="s">
        <v>76</v>
      </c>
      <c r="D996" t="s">
        <v>44</v>
      </c>
      <c r="E996" t="s">
        <v>1514</v>
      </c>
      <c r="F996" t="s">
        <v>1515</v>
      </c>
      <c r="G996" t="s">
        <v>18</v>
      </c>
      <c r="H996" s="1">
        <v>43089</v>
      </c>
      <c r="I996" s="2">
        <v>43145.162499999999</v>
      </c>
      <c r="J996" t="s">
        <v>723</v>
      </c>
      <c r="K996" t="s">
        <v>1516</v>
      </c>
      <c r="L996" t="s">
        <v>1517</v>
      </c>
      <c r="N996" t="s">
        <v>31</v>
      </c>
      <c r="O996" t="s">
        <v>23</v>
      </c>
      <c r="P996" t="s">
        <v>32</v>
      </c>
    </row>
    <row r="997" spans="1:16" ht="14.4" customHeight="1" x14ac:dyDescent="0.3">
      <c r="C997" t="s">
        <v>76</v>
      </c>
      <c r="D997" t="s">
        <v>44</v>
      </c>
      <c r="E997" t="s">
        <v>1518</v>
      </c>
      <c r="F997" t="s">
        <v>1519</v>
      </c>
      <c r="G997" t="s">
        <v>18</v>
      </c>
      <c r="H997" s="1">
        <v>43089</v>
      </c>
      <c r="I997" s="2">
        <v>43118.083333333336</v>
      </c>
      <c r="J997" t="s">
        <v>859</v>
      </c>
      <c r="K997" t="s">
        <v>260</v>
      </c>
      <c r="L997" t="s">
        <v>261</v>
      </c>
      <c r="M997" t="s">
        <v>62</v>
      </c>
      <c r="N997" t="s">
        <v>88</v>
      </c>
      <c r="O997" t="s">
        <v>23</v>
      </c>
      <c r="P997" t="s">
        <v>52</v>
      </c>
    </row>
    <row r="998" spans="1:16" ht="14.4" hidden="1" customHeight="1" x14ac:dyDescent="0.3">
      <c r="C998" t="s">
        <v>1642</v>
      </c>
      <c r="D998" t="s">
        <v>429</v>
      </c>
      <c r="E998" t="s">
        <v>2482</v>
      </c>
      <c r="F998" t="s">
        <v>2483</v>
      </c>
      <c r="G998" t="s">
        <v>18</v>
      </c>
      <c r="H998" s="1">
        <v>43089</v>
      </c>
      <c r="I998" s="2">
        <v>43105.222222222219</v>
      </c>
      <c r="J998" t="s">
        <v>455</v>
      </c>
      <c r="K998" t="s">
        <v>80</v>
      </c>
      <c r="L998" t="s">
        <v>444</v>
      </c>
    </row>
    <row r="999" spans="1:16" ht="14.4" hidden="1" customHeight="1" x14ac:dyDescent="0.3">
      <c r="C999" t="s">
        <v>76</v>
      </c>
      <c r="D999" t="s">
        <v>429</v>
      </c>
      <c r="E999" t="s">
        <v>625</v>
      </c>
      <c r="F999" t="s">
        <v>626</v>
      </c>
      <c r="G999" t="s">
        <v>18</v>
      </c>
      <c r="H999" s="1">
        <v>43090</v>
      </c>
      <c r="I999" s="2">
        <v>43090.629861111112</v>
      </c>
      <c r="J999" t="s">
        <v>455</v>
      </c>
      <c r="K999" t="s">
        <v>627</v>
      </c>
      <c r="L999" t="s">
        <v>335</v>
      </c>
      <c r="N999" t="s">
        <v>88</v>
      </c>
      <c r="O999" t="s">
        <v>628</v>
      </c>
      <c r="P999" t="s">
        <v>434</v>
      </c>
    </row>
    <row r="1000" spans="1:16" ht="14.4" hidden="1" customHeight="1" x14ac:dyDescent="0.3">
      <c r="C1000" t="s">
        <v>1642</v>
      </c>
      <c r="D1000" t="s">
        <v>429</v>
      </c>
      <c r="E1000" t="s">
        <v>2484</v>
      </c>
      <c r="F1000" t="s">
        <v>2485</v>
      </c>
      <c r="G1000" t="s">
        <v>18</v>
      </c>
      <c r="H1000" s="1">
        <v>43090</v>
      </c>
      <c r="I1000" s="2">
        <v>43141.21875</v>
      </c>
      <c r="J1000" t="s">
        <v>509</v>
      </c>
      <c r="K1000" t="s">
        <v>627</v>
      </c>
      <c r="L1000" t="s">
        <v>335</v>
      </c>
    </row>
    <row r="1001" spans="1:16" ht="14.4" customHeight="1" x14ac:dyDescent="0.3">
      <c r="A1001">
        <v>1</v>
      </c>
      <c r="B1001">
        <v>1</v>
      </c>
      <c r="C1001" t="s">
        <v>76</v>
      </c>
      <c r="D1001" t="s">
        <v>44</v>
      </c>
      <c r="E1001" t="s">
        <v>1520</v>
      </c>
      <c r="F1001" t="s">
        <v>1521</v>
      </c>
      <c r="G1001" t="s">
        <v>179</v>
      </c>
      <c r="H1001" s="1">
        <v>43090</v>
      </c>
      <c r="I1001" s="2">
        <v>43104.46875</v>
      </c>
      <c r="J1001" t="s">
        <v>1238</v>
      </c>
      <c r="K1001" t="s">
        <v>171</v>
      </c>
      <c r="L1001" t="s">
        <v>1522</v>
      </c>
      <c r="M1001" t="s">
        <v>73</v>
      </c>
      <c r="N1001" t="s">
        <v>88</v>
      </c>
      <c r="O1001" t="s">
        <v>23</v>
      </c>
      <c r="P1001" t="s">
        <v>52</v>
      </c>
    </row>
    <row r="1002" spans="1:16" ht="14.4" customHeight="1" x14ac:dyDescent="0.3">
      <c r="A1002">
        <v>4</v>
      </c>
      <c r="B1002">
        <v>2</v>
      </c>
      <c r="C1002" t="s">
        <v>1642</v>
      </c>
      <c r="D1002" t="s">
        <v>44</v>
      </c>
      <c r="E1002" t="s">
        <v>2988</v>
      </c>
      <c r="F1002" t="s">
        <v>2989</v>
      </c>
      <c r="G1002" t="s">
        <v>353</v>
      </c>
      <c r="H1002" s="1">
        <v>43090</v>
      </c>
      <c r="I1002" s="2">
        <v>43130.627083333333</v>
      </c>
      <c r="J1002" t="s">
        <v>708</v>
      </c>
      <c r="K1002" t="s">
        <v>527</v>
      </c>
      <c r="L1002" t="s">
        <v>528</v>
      </c>
      <c r="M1002" t="s">
        <v>73</v>
      </c>
    </row>
    <row r="1003" spans="1:16" ht="14.4" customHeight="1" x14ac:dyDescent="0.3">
      <c r="C1003" t="s">
        <v>1642</v>
      </c>
      <c r="D1003" t="s">
        <v>44</v>
      </c>
      <c r="E1003" t="s">
        <v>2990</v>
      </c>
      <c r="F1003" t="s">
        <v>2991</v>
      </c>
      <c r="G1003" t="s">
        <v>18</v>
      </c>
      <c r="H1003" s="1">
        <v>43091</v>
      </c>
      <c r="I1003" s="2">
        <v>43119.17083333333</v>
      </c>
      <c r="J1003" t="s">
        <v>47</v>
      </c>
      <c r="K1003" t="s">
        <v>1143</v>
      </c>
      <c r="L1003" t="s">
        <v>2992</v>
      </c>
      <c r="M1003" t="s">
        <v>73</v>
      </c>
    </row>
    <row r="1004" spans="1:16" ht="14.4" customHeight="1" x14ac:dyDescent="0.3">
      <c r="C1004" t="s">
        <v>1642</v>
      </c>
      <c r="D1004" t="s">
        <v>44</v>
      </c>
      <c r="E1004" t="s">
        <v>2993</v>
      </c>
      <c r="F1004" t="s">
        <v>2994</v>
      </c>
      <c r="G1004" t="s">
        <v>2291</v>
      </c>
      <c r="H1004" s="1">
        <v>43091</v>
      </c>
      <c r="I1004" s="2">
        <v>43140.566666666666</v>
      </c>
      <c r="J1004" t="s">
        <v>47</v>
      </c>
      <c r="K1004" t="s">
        <v>2995</v>
      </c>
      <c r="L1004" t="s">
        <v>2996</v>
      </c>
      <c r="M1004" t="s">
        <v>73</v>
      </c>
    </row>
    <row r="1005" spans="1:16" ht="14.4" hidden="1" customHeight="1" x14ac:dyDescent="0.3">
      <c r="C1005" t="s">
        <v>1642</v>
      </c>
      <c r="D1005" t="s">
        <v>429</v>
      </c>
      <c r="E1005" t="s">
        <v>2486</v>
      </c>
      <c r="F1005" t="s">
        <v>2487</v>
      </c>
      <c r="G1005" t="s">
        <v>18</v>
      </c>
      <c r="H1005" s="1">
        <v>43092</v>
      </c>
      <c r="I1005" s="2">
        <v>43096.361111111109</v>
      </c>
      <c r="J1005" t="s">
        <v>1770</v>
      </c>
      <c r="K1005" t="s">
        <v>80</v>
      </c>
      <c r="L1005" t="s">
        <v>444</v>
      </c>
    </row>
    <row r="1006" spans="1:16" ht="14.4" hidden="1" customHeight="1" x14ac:dyDescent="0.3">
      <c r="C1006" t="s">
        <v>1642</v>
      </c>
      <c r="D1006" t="s">
        <v>429</v>
      </c>
      <c r="E1006" t="s">
        <v>2490</v>
      </c>
      <c r="F1006" t="s">
        <v>2491</v>
      </c>
      <c r="G1006" t="s">
        <v>18</v>
      </c>
      <c r="H1006" s="1">
        <v>43092</v>
      </c>
      <c r="I1006" s="2">
        <v>43096.364583333336</v>
      </c>
      <c r="J1006" t="s">
        <v>1770</v>
      </c>
      <c r="K1006" t="s">
        <v>80</v>
      </c>
      <c r="L1006" t="s">
        <v>444</v>
      </c>
    </row>
    <row r="1007" spans="1:16" ht="14.4" customHeight="1" x14ac:dyDescent="0.3">
      <c r="C1007" t="s">
        <v>1642</v>
      </c>
      <c r="D1007" t="s">
        <v>44</v>
      </c>
      <c r="E1007" t="s">
        <v>2997</v>
      </c>
      <c r="F1007" t="s">
        <v>2998</v>
      </c>
      <c r="G1007" t="s">
        <v>18</v>
      </c>
      <c r="H1007" s="1">
        <v>43092</v>
      </c>
      <c r="I1007" s="2">
        <v>43108.114583333336</v>
      </c>
      <c r="J1007" t="s">
        <v>725</v>
      </c>
      <c r="K1007" t="s">
        <v>80</v>
      </c>
      <c r="L1007" t="s">
        <v>444</v>
      </c>
    </row>
    <row r="1008" spans="1:16" ht="14.4" customHeight="1" x14ac:dyDescent="0.3">
      <c r="C1008" t="s">
        <v>76</v>
      </c>
      <c r="D1008" t="s">
        <v>44</v>
      </c>
      <c r="E1008" t="s">
        <v>1523</v>
      </c>
      <c r="F1008" t="s">
        <v>1524</v>
      </c>
      <c r="G1008" t="s">
        <v>18</v>
      </c>
      <c r="H1008" s="1">
        <v>43095</v>
      </c>
      <c r="I1008" s="2">
        <v>43126.083333333336</v>
      </c>
      <c r="J1008" t="s">
        <v>723</v>
      </c>
      <c r="K1008" t="s">
        <v>1525</v>
      </c>
      <c r="L1008" t="s">
        <v>1526</v>
      </c>
      <c r="M1008" t="s">
        <v>62</v>
      </c>
      <c r="N1008" t="s">
        <v>88</v>
      </c>
      <c r="O1008" t="s">
        <v>23</v>
      </c>
      <c r="P1008" t="s">
        <v>52</v>
      </c>
    </row>
    <row r="1009" spans="1:16" ht="14.4" hidden="1" customHeight="1" x14ac:dyDescent="0.3">
      <c r="C1009" t="s">
        <v>1642</v>
      </c>
      <c r="D1009" t="s">
        <v>429</v>
      </c>
      <c r="E1009" t="s">
        <v>2488</v>
      </c>
      <c r="F1009" t="s">
        <v>2489</v>
      </c>
      <c r="G1009" t="s">
        <v>18</v>
      </c>
      <c r="H1009" s="1">
        <v>43096</v>
      </c>
      <c r="I1009" s="2">
        <v>43096.714583333334</v>
      </c>
      <c r="J1009" t="s">
        <v>1770</v>
      </c>
      <c r="K1009" t="s">
        <v>709</v>
      </c>
      <c r="L1009" t="s">
        <v>1858</v>
      </c>
    </row>
    <row r="1010" spans="1:16" ht="14.4" hidden="1" customHeight="1" x14ac:dyDescent="0.3">
      <c r="C1010" t="s">
        <v>1642</v>
      </c>
      <c r="D1010" t="s">
        <v>429</v>
      </c>
      <c r="E1010" t="s">
        <v>2492</v>
      </c>
      <c r="F1010" t="s">
        <v>2493</v>
      </c>
      <c r="G1010" t="s">
        <v>18</v>
      </c>
      <c r="H1010" s="1">
        <v>43096</v>
      </c>
      <c r="I1010" s="2">
        <v>43096.40625</v>
      </c>
      <c r="J1010" t="s">
        <v>1770</v>
      </c>
      <c r="K1010" t="s">
        <v>1127</v>
      </c>
      <c r="L1010" t="s">
        <v>1128</v>
      </c>
    </row>
    <row r="1011" spans="1:16" ht="43.2" customHeight="1" x14ac:dyDescent="0.3">
      <c r="C1011" t="s">
        <v>1642</v>
      </c>
      <c r="D1011" t="s">
        <v>44</v>
      </c>
      <c r="E1011" t="s">
        <v>2999</v>
      </c>
      <c r="F1011" s="3" t="s">
        <v>3000</v>
      </c>
      <c r="G1011" t="s">
        <v>41</v>
      </c>
      <c r="H1011" s="1">
        <v>43096</v>
      </c>
      <c r="I1011" s="2">
        <v>43096.410416666666</v>
      </c>
      <c r="J1011" t="s">
        <v>725</v>
      </c>
      <c r="K1011" t="s">
        <v>362</v>
      </c>
      <c r="L1011" t="s">
        <v>3001</v>
      </c>
    </row>
    <row r="1012" spans="1:16" ht="14.4" hidden="1" customHeight="1" x14ac:dyDescent="0.3">
      <c r="C1012" t="s">
        <v>1642</v>
      </c>
      <c r="D1012" t="s">
        <v>429</v>
      </c>
      <c r="E1012" t="s">
        <v>2494</v>
      </c>
      <c r="F1012" t="s">
        <v>2495</v>
      </c>
      <c r="G1012" t="s">
        <v>18</v>
      </c>
      <c r="H1012" s="1">
        <v>43097</v>
      </c>
      <c r="I1012" s="2">
        <v>43097.416666666664</v>
      </c>
      <c r="J1012" t="s">
        <v>1770</v>
      </c>
      <c r="K1012" t="s">
        <v>166</v>
      </c>
      <c r="L1012" t="s">
        <v>151</v>
      </c>
    </row>
    <row r="1013" spans="1:16" ht="14.4" hidden="1" customHeight="1" x14ac:dyDescent="0.3">
      <c r="C1013" t="s">
        <v>1642</v>
      </c>
      <c r="D1013" t="s">
        <v>429</v>
      </c>
      <c r="E1013" t="s">
        <v>2496</v>
      </c>
      <c r="F1013" t="s">
        <v>2497</v>
      </c>
      <c r="G1013" t="s">
        <v>18</v>
      </c>
      <c r="H1013" s="1">
        <v>43097</v>
      </c>
      <c r="I1013" s="2">
        <v>43097.529861111114</v>
      </c>
      <c r="J1013" t="s">
        <v>1770</v>
      </c>
      <c r="K1013" t="s">
        <v>166</v>
      </c>
      <c r="L1013" t="s">
        <v>151</v>
      </c>
    </row>
    <row r="1014" spans="1:16" x14ac:dyDescent="0.3">
      <c r="C1014" t="s">
        <v>76</v>
      </c>
      <c r="D1014" t="s">
        <v>44</v>
      </c>
      <c r="E1014" t="s">
        <v>1527</v>
      </c>
      <c r="F1014" t="s">
        <v>1528</v>
      </c>
      <c r="G1014" t="s">
        <v>18</v>
      </c>
      <c r="H1014" s="1">
        <v>43098</v>
      </c>
      <c r="I1014" s="2">
        <v>43118.083333333336</v>
      </c>
      <c r="J1014" t="s">
        <v>47</v>
      </c>
      <c r="K1014" t="s">
        <v>1257</v>
      </c>
      <c r="L1014" t="s">
        <v>1258</v>
      </c>
      <c r="N1014" t="s">
        <v>88</v>
      </c>
      <c r="O1014" t="s">
        <v>141</v>
      </c>
      <c r="P1014" t="s">
        <v>1529</v>
      </c>
    </row>
    <row r="1015" spans="1:16" ht="14.4" customHeight="1" x14ac:dyDescent="0.3">
      <c r="A1015">
        <v>8</v>
      </c>
      <c r="B1015">
        <v>3</v>
      </c>
      <c r="C1015" t="s">
        <v>1642</v>
      </c>
      <c r="D1015" t="s">
        <v>44</v>
      </c>
      <c r="E1015" t="s">
        <v>3002</v>
      </c>
      <c r="F1015" t="s">
        <v>3003</v>
      </c>
      <c r="G1015" t="s">
        <v>179</v>
      </c>
      <c r="H1015" s="1">
        <v>43102</v>
      </c>
      <c r="I1015" s="2">
        <v>43130.443749999999</v>
      </c>
      <c r="J1015" t="s">
        <v>678</v>
      </c>
      <c r="K1015" t="s">
        <v>48</v>
      </c>
      <c r="L1015" t="s">
        <v>49</v>
      </c>
      <c r="M1015" t="s">
        <v>137</v>
      </c>
    </row>
    <row r="1016" spans="1:16" ht="14.4" customHeight="1" x14ac:dyDescent="0.3">
      <c r="C1016" t="s">
        <v>76</v>
      </c>
      <c r="D1016" t="s">
        <v>44</v>
      </c>
      <c r="E1016" t="s">
        <v>1530</v>
      </c>
      <c r="F1016" t="s">
        <v>1531</v>
      </c>
      <c r="G1016" t="s">
        <v>18</v>
      </c>
      <c r="H1016" s="1">
        <v>43102</v>
      </c>
      <c r="I1016" s="2">
        <v>43119.168749999997</v>
      </c>
      <c r="J1016" t="s">
        <v>47</v>
      </c>
      <c r="K1016" t="s">
        <v>229</v>
      </c>
      <c r="L1016" t="s">
        <v>354</v>
      </c>
      <c r="N1016" t="s">
        <v>95</v>
      </c>
      <c r="O1016" t="s">
        <v>23</v>
      </c>
      <c r="P1016" t="s">
        <v>96</v>
      </c>
    </row>
    <row r="1017" spans="1:16" ht="14.4" hidden="1" customHeight="1" x14ac:dyDescent="0.3">
      <c r="C1017" t="s">
        <v>1642</v>
      </c>
      <c r="D1017" t="s">
        <v>429</v>
      </c>
      <c r="E1017" t="s">
        <v>2498</v>
      </c>
      <c r="F1017" t="s">
        <v>2499</v>
      </c>
      <c r="G1017" t="s">
        <v>109</v>
      </c>
      <c r="H1017" s="1">
        <v>43102</v>
      </c>
      <c r="I1017" s="2">
        <v>43102.416666666664</v>
      </c>
      <c r="J1017" t="s">
        <v>2500</v>
      </c>
      <c r="K1017" t="s">
        <v>656</v>
      </c>
      <c r="L1017" t="s">
        <v>194</v>
      </c>
    </row>
    <row r="1018" spans="1:16" ht="14.4" hidden="1" customHeight="1" x14ac:dyDescent="0.3">
      <c r="C1018" t="s">
        <v>76</v>
      </c>
      <c r="D1018" t="s">
        <v>15</v>
      </c>
      <c r="E1018" t="s">
        <v>393</v>
      </c>
      <c r="F1018" t="s">
        <v>394</v>
      </c>
      <c r="G1018" t="s">
        <v>18</v>
      </c>
      <c r="H1018" s="1">
        <v>43103</v>
      </c>
      <c r="I1018" s="2">
        <v>43103.536805555559</v>
      </c>
      <c r="J1018" t="s">
        <v>28</v>
      </c>
      <c r="K1018" t="s">
        <v>395</v>
      </c>
      <c r="L1018" t="s">
        <v>396</v>
      </c>
      <c r="M1018" t="s">
        <v>62</v>
      </c>
      <c r="N1018" t="s">
        <v>88</v>
      </c>
      <c r="O1018" t="s">
        <v>23</v>
      </c>
      <c r="P1018" t="s">
        <v>52</v>
      </c>
    </row>
    <row r="1019" spans="1:16" ht="14.4" customHeight="1" x14ac:dyDescent="0.3">
      <c r="C1019" t="s">
        <v>76</v>
      </c>
      <c r="D1019" t="s">
        <v>44</v>
      </c>
      <c r="E1019" t="s">
        <v>1532</v>
      </c>
      <c r="F1019" t="s">
        <v>1533</v>
      </c>
      <c r="G1019" t="s">
        <v>18</v>
      </c>
      <c r="H1019" s="1">
        <v>43103</v>
      </c>
      <c r="I1019" s="2">
        <v>43119.17083333333</v>
      </c>
      <c r="J1019" t="s">
        <v>723</v>
      </c>
      <c r="K1019" t="s">
        <v>80</v>
      </c>
      <c r="L1019" t="s">
        <v>444</v>
      </c>
      <c r="N1019" t="s">
        <v>31</v>
      </c>
      <c r="O1019" t="s">
        <v>23</v>
      </c>
      <c r="P1019" t="s">
        <v>32</v>
      </c>
    </row>
    <row r="1020" spans="1:16" ht="14.4" hidden="1" customHeight="1" x14ac:dyDescent="0.3">
      <c r="C1020" t="s">
        <v>1642</v>
      </c>
      <c r="D1020" t="s">
        <v>429</v>
      </c>
      <c r="E1020" t="s">
        <v>2501</v>
      </c>
      <c r="F1020" t="s">
        <v>2502</v>
      </c>
      <c r="G1020" t="s">
        <v>18</v>
      </c>
      <c r="H1020" s="1">
        <v>43103</v>
      </c>
      <c r="I1020" s="2">
        <v>43119.17083333333</v>
      </c>
      <c r="J1020" t="s">
        <v>455</v>
      </c>
      <c r="K1020" t="s">
        <v>80</v>
      </c>
      <c r="L1020" t="s">
        <v>444</v>
      </c>
    </row>
    <row r="1021" spans="1:16" ht="14.4" hidden="1" customHeight="1" x14ac:dyDescent="0.3">
      <c r="C1021" t="s">
        <v>1642</v>
      </c>
      <c r="D1021" t="s">
        <v>429</v>
      </c>
      <c r="E1021" t="s">
        <v>2503</v>
      </c>
      <c r="F1021" t="s">
        <v>2504</v>
      </c>
      <c r="G1021" t="s">
        <v>18</v>
      </c>
      <c r="H1021" s="1">
        <v>43103</v>
      </c>
      <c r="I1021" s="2">
        <v>43130.636111111111</v>
      </c>
      <c r="J1021" t="s">
        <v>1770</v>
      </c>
      <c r="K1021" t="s">
        <v>458</v>
      </c>
      <c r="L1021" t="s">
        <v>459</v>
      </c>
    </row>
    <row r="1022" spans="1:16" ht="14.4" hidden="1" customHeight="1" x14ac:dyDescent="0.3">
      <c r="C1022" t="s">
        <v>1642</v>
      </c>
      <c r="D1022" t="s">
        <v>429</v>
      </c>
      <c r="E1022" t="s">
        <v>2505</v>
      </c>
      <c r="F1022" t="s">
        <v>2506</v>
      </c>
      <c r="G1022" t="s">
        <v>18</v>
      </c>
      <c r="H1022" s="1">
        <v>43103</v>
      </c>
      <c r="I1022" s="2">
        <v>43119.17083333333</v>
      </c>
      <c r="J1022" t="s">
        <v>455</v>
      </c>
      <c r="K1022" t="s">
        <v>1818</v>
      </c>
      <c r="L1022" t="s">
        <v>1819</v>
      </c>
    </row>
    <row r="1023" spans="1:16" ht="14.4" customHeight="1" x14ac:dyDescent="0.3">
      <c r="A1023">
        <v>32</v>
      </c>
      <c r="B1023">
        <v>4</v>
      </c>
      <c r="C1023" t="s">
        <v>76</v>
      </c>
      <c r="D1023" t="s">
        <v>44</v>
      </c>
      <c r="E1023" t="s">
        <v>1534</v>
      </c>
      <c r="F1023" t="s">
        <v>1535</v>
      </c>
      <c r="G1023" t="s">
        <v>179</v>
      </c>
      <c r="H1023" s="1">
        <v>43104</v>
      </c>
      <c r="I1023" s="2">
        <v>43139.590277777781</v>
      </c>
      <c r="J1023" t="s">
        <v>802</v>
      </c>
      <c r="K1023" t="s">
        <v>1536</v>
      </c>
      <c r="L1023" t="s">
        <v>1537</v>
      </c>
      <c r="M1023" t="s">
        <v>50</v>
      </c>
      <c r="N1023" t="s">
        <v>88</v>
      </c>
      <c r="O1023" t="s">
        <v>23</v>
      </c>
      <c r="P1023" t="s">
        <v>52</v>
      </c>
    </row>
    <row r="1024" spans="1:16" ht="14.4" hidden="1" customHeight="1" x14ac:dyDescent="0.3">
      <c r="C1024" t="s">
        <v>1642</v>
      </c>
      <c r="D1024" t="s">
        <v>429</v>
      </c>
      <c r="E1024" t="s">
        <v>2521</v>
      </c>
      <c r="F1024" t="s">
        <v>2522</v>
      </c>
      <c r="G1024" t="s">
        <v>18</v>
      </c>
      <c r="H1024" s="1">
        <v>43104</v>
      </c>
      <c r="I1024" s="2">
        <v>43121.114583333336</v>
      </c>
      <c r="J1024" t="s">
        <v>455</v>
      </c>
      <c r="K1024" t="s">
        <v>322</v>
      </c>
      <c r="L1024" t="s">
        <v>323</v>
      </c>
    </row>
    <row r="1025" spans="1:16" ht="14.4" hidden="1" customHeight="1" x14ac:dyDescent="0.3">
      <c r="C1025" t="s">
        <v>76</v>
      </c>
      <c r="D1025" t="s">
        <v>429</v>
      </c>
      <c r="E1025" t="s">
        <v>629</v>
      </c>
      <c r="F1025" t="s">
        <v>630</v>
      </c>
      <c r="G1025" t="s">
        <v>18</v>
      </c>
      <c r="H1025" s="1">
        <v>43105</v>
      </c>
      <c r="I1025" s="2">
        <v>43121.112500000003</v>
      </c>
      <c r="J1025" t="s">
        <v>432</v>
      </c>
      <c r="K1025" t="s">
        <v>631</v>
      </c>
      <c r="L1025" t="s">
        <v>632</v>
      </c>
      <c r="N1025" t="s">
        <v>288</v>
      </c>
      <c r="O1025" t="s">
        <v>633</v>
      </c>
      <c r="P1025" t="s">
        <v>634</v>
      </c>
    </row>
    <row r="1026" spans="1:16" ht="14.4" customHeight="1" x14ac:dyDescent="0.3">
      <c r="C1026" t="s">
        <v>76</v>
      </c>
      <c r="D1026" t="s">
        <v>44</v>
      </c>
      <c r="E1026" t="s">
        <v>1538</v>
      </c>
      <c r="F1026" t="s">
        <v>1539</v>
      </c>
      <c r="G1026" t="s">
        <v>18</v>
      </c>
      <c r="H1026" s="1">
        <v>43105</v>
      </c>
      <c r="I1026" s="2">
        <v>43133.083333333336</v>
      </c>
      <c r="J1026" t="s">
        <v>47</v>
      </c>
      <c r="K1026" t="s">
        <v>1498</v>
      </c>
      <c r="L1026" t="s">
        <v>1499</v>
      </c>
      <c r="M1026" t="s">
        <v>62</v>
      </c>
      <c r="N1026" t="s">
        <v>88</v>
      </c>
      <c r="O1026" t="s">
        <v>23</v>
      </c>
      <c r="P1026" t="s">
        <v>52</v>
      </c>
    </row>
    <row r="1027" spans="1:16" ht="14.4" hidden="1" customHeight="1" x14ac:dyDescent="0.3">
      <c r="C1027" t="s">
        <v>1642</v>
      </c>
      <c r="D1027" t="s">
        <v>15</v>
      </c>
      <c r="E1027" t="s">
        <v>1718</v>
      </c>
      <c r="F1027" t="s">
        <v>1719</v>
      </c>
      <c r="G1027" t="s">
        <v>109</v>
      </c>
      <c r="H1027" s="1">
        <v>43105</v>
      </c>
      <c r="I1027" s="2">
        <v>43108.276388888888</v>
      </c>
      <c r="J1027" t="s">
        <v>28</v>
      </c>
      <c r="K1027" t="s">
        <v>674</v>
      </c>
      <c r="L1027" t="s">
        <v>675</v>
      </c>
    </row>
    <row r="1028" spans="1:16" ht="14.4" hidden="1" customHeight="1" x14ac:dyDescent="0.3">
      <c r="C1028" t="s">
        <v>1642</v>
      </c>
      <c r="D1028" t="s">
        <v>429</v>
      </c>
      <c r="E1028" t="s">
        <v>2507</v>
      </c>
      <c r="F1028" t="s">
        <v>2508</v>
      </c>
      <c r="G1028" t="s">
        <v>18</v>
      </c>
      <c r="H1028" s="1">
        <v>43105</v>
      </c>
      <c r="I1028" s="2">
        <v>43105.367361111108</v>
      </c>
      <c r="J1028" t="s">
        <v>1770</v>
      </c>
      <c r="K1028" t="s">
        <v>458</v>
      </c>
      <c r="L1028" t="s">
        <v>459</v>
      </c>
    </row>
    <row r="1029" spans="1:16" ht="14.4" hidden="1" customHeight="1" x14ac:dyDescent="0.3">
      <c r="C1029" t="s">
        <v>1642</v>
      </c>
      <c r="D1029" t="s">
        <v>429</v>
      </c>
      <c r="E1029" t="s">
        <v>2509</v>
      </c>
      <c r="F1029" t="s">
        <v>2510</v>
      </c>
      <c r="G1029" t="s">
        <v>18</v>
      </c>
      <c r="H1029" s="1">
        <v>43105</v>
      </c>
      <c r="I1029" s="2">
        <v>43108.317361111112</v>
      </c>
      <c r="J1029" t="s">
        <v>1770</v>
      </c>
      <c r="K1029" t="s">
        <v>458</v>
      </c>
      <c r="L1029" t="s">
        <v>459</v>
      </c>
    </row>
    <row r="1030" spans="1:16" ht="14.4" hidden="1" customHeight="1" x14ac:dyDescent="0.3">
      <c r="C1030" t="s">
        <v>1642</v>
      </c>
      <c r="D1030" t="s">
        <v>429</v>
      </c>
      <c r="E1030" t="s">
        <v>2511</v>
      </c>
      <c r="F1030" t="s">
        <v>2512</v>
      </c>
      <c r="G1030" t="s">
        <v>18</v>
      </c>
      <c r="H1030" s="1">
        <v>43105</v>
      </c>
      <c r="I1030" s="2">
        <v>43121.114583333336</v>
      </c>
      <c r="J1030" t="s">
        <v>455</v>
      </c>
      <c r="K1030" t="s">
        <v>166</v>
      </c>
      <c r="L1030" t="s">
        <v>151</v>
      </c>
    </row>
    <row r="1031" spans="1:16" ht="14.4" hidden="1" customHeight="1" x14ac:dyDescent="0.3">
      <c r="C1031" t="s">
        <v>1642</v>
      </c>
      <c r="D1031" t="s">
        <v>429</v>
      </c>
      <c r="E1031" t="s">
        <v>2513</v>
      </c>
      <c r="F1031" t="s">
        <v>2514</v>
      </c>
      <c r="G1031" t="s">
        <v>18</v>
      </c>
      <c r="H1031" s="1">
        <v>43105</v>
      </c>
      <c r="I1031" s="2">
        <v>43121.114583333336</v>
      </c>
      <c r="J1031" t="s">
        <v>455</v>
      </c>
      <c r="K1031" t="s">
        <v>166</v>
      </c>
      <c r="L1031" t="s">
        <v>151</v>
      </c>
    </row>
    <row r="1032" spans="1:16" ht="14.4" hidden="1" customHeight="1" x14ac:dyDescent="0.3">
      <c r="C1032" t="s">
        <v>1642</v>
      </c>
      <c r="D1032" t="s">
        <v>429</v>
      </c>
      <c r="E1032" t="s">
        <v>2515</v>
      </c>
      <c r="F1032" t="s">
        <v>2516</v>
      </c>
      <c r="G1032" t="s">
        <v>18</v>
      </c>
      <c r="H1032" s="1">
        <v>43105</v>
      </c>
      <c r="I1032" s="2">
        <v>43126.114583333336</v>
      </c>
      <c r="J1032" t="s">
        <v>455</v>
      </c>
      <c r="K1032" t="s">
        <v>166</v>
      </c>
      <c r="L1032" t="s">
        <v>151</v>
      </c>
    </row>
    <row r="1033" spans="1:16" ht="14.4" hidden="1" customHeight="1" x14ac:dyDescent="0.3">
      <c r="C1033" t="s">
        <v>1642</v>
      </c>
      <c r="D1033" t="s">
        <v>429</v>
      </c>
      <c r="E1033" t="s">
        <v>2517</v>
      </c>
      <c r="F1033" t="s">
        <v>2518</v>
      </c>
      <c r="G1033" t="s">
        <v>18</v>
      </c>
      <c r="H1033" s="1">
        <v>43105</v>
      </c>
      <c r="I1033" s="2">
        <v>43124.254166666666</v>
      </c>
      <c r="J1033" t="s">
        <v>455</v>
      </c>
      <c r="K1033" t="s">
        <v>166</v>
      </c>
      <c r="L1033" t="s">
        <v>151</v>
      </c>
    </row>
    <row r="1034" spans="1:16" ht="14.4" hidden="1" customHeight="1" x14ac:dyDescent="0.3">
      <c r="C1034" t="s">
        <v>1642</v>
      </c>
      <c r="D1034" t="s">
        <v>429</v>
      </c>
      <c r="E1034" t="s">
        <v>2523</v>
      </c>
      <c r="F1034" t="s">
        <v>2524</v>
      </c>
      <c r="G1034" t="s">
        <v>18</v>
      </c>
      <c r="H1034" s="1">
        <v>43105</v>
      </c>
      <c r="I1034" s="2">
        <v>43121.114583333336</v>
      </c>
      <c r="J1034" t="s">
        <v>455</v>
      </c>
      <c r="K1034" t="s">
        <v>683</v>
      </c>
      <c r="L1034" t="s">
        <v>684</v>
      </c>
    </row>
    <row r="1035" spans="1:16" ht="14.4" customHeight="1" x14ac:dyDescent="0.3">
      <c r="C1035" t="s">
        <v>1642</v>
      </c>
      <c r="D1035" t="s">
        <v>44</v>
      </c>
      <c r="E1035" t="s">
        <v>3004</v>
      </c>
      <c r="F1035" t="s">
        <v>3005</v>
      </c>
      <c r="G1035" t="s">
        <v>109</v>
      </c>
      <c r="H1035" s="1">
        <v>43108</v>
      </c>
      <c r="I1035" s="2">
        <v>43108.68472222222</v>
      </c>
      <c r="J1035" t="s">
        <v>140</v>
      </c>
      <c r="K1035" t="s">
        <v>48</v>
      </c>
      <c r="L1035" t="s">
        <v>49</v>
      </c>
      <c r="M1035" t="s">
        <v>23</v>
      </c>
    </row>
    <row r="1036" spans="1:16" ht="14.4" customHeight="1" x14ac:dyDescent="0.3">
      <c r="C1036" t="s">
        <v>1642</v>
      </c>
      <c r="D1036" t="s">
        <v>44</v>
      </c>
      <c r="E1036" t="s">
        <v>3007</v>
      </c>
      <c r="F1036" t="s">
        <v>3005</v>
      </c>
      <c r="G1036" t="s">
        <v>179</v>
      </c>
      <c r="H1036" s="1">
        <v>43108</v>
      </c>
      <c r="I1036" s="2">
        <v>43129.424305555556</v>
      </c>
      <c r="J1036" t="s">
        <v>678</v>
      </c>
      <c r="K1036" t="s">
        <v>48</v>
      </c>
      <c r="L1036" t="s">
        <v>49</v>
      </c>
      <c r="M1036" t="s">
        <v>23</v>
      </c>
    </row>
    <row r="1037" spans="1:16" ht="14.4" customHeight="1" x14ac:dyDescent="0.3">
      <c r="C1037" t="s">
        <v>1642</v>
      </c>
      <c r="D1037" t="s">
        <v>44</v>
      </c>
      <c r="E1037" t="s">
        <v>3008</v>
      </c>
      <c r="F1037" t="s">
        <v>3005</v>
      </c>
      <c r="G1037" t="s">
        <v>109</v>
      </c>
      <c r="H1037" s="1">
        <v>43108</v>
      </c>
      <c r="I1037" s="2">
        <v>43108.686111111114</v>
      </c>
      <c r="J1037" t="s">
        <v>1238</v>
      </c>
      <c r="K1037" t="s">
        <v>48</v>
      </c>
      <c r="L1037" t="s">
        <v>49</v>
      </c>
      <c r="M1037" t="s">
        <v>23</v>
      </c>
    </row>
    <row r="1038" spans="1:16" ht="14.4" customHeight="1" x14ac:dyDescent="0.3">
      <c r="C1038" t="s">
        <v>1642</v>
      </c>
      <c r="D1038" t="s">
        <v>44</v>
      </c>
      <c r="E1038" t="s">
        <v>3009</v>
      </c>
      <c r="F1038" t="s">
        <v>3005</v>
      </c>
      <c r="G1038" t="s">
        <v>109</v>
      </c>
      <c r="H1038" s="1">
        <v>43108</v>
      </c>
      <c r="I1038" s="2">
        <v>43108.686805555553</v>
      </c>
      <c r="J1038" t="s">
        <v>725</v>
      </c>
      <c r="K1038" t="s">
        <v>48</v>
      </c>
      <c r="L1038" t="s">
        <v>49</v>
      </c>
      <c r="M1038" t="s">
        <v>23</v>
      </c>
    </row>
    <row r="1039" spans="1:16" ht="14.4" customHeight="1" x14ac:dyDescent="0.3">
      <c r="A1039">
        <v>80</v>
      </c>
      <c r="B1039">
        <v>5</v>
      </c>
      <c r="C1039" t="s">
        <v>1642</v>
      </c>
      <c r="D1039" t="s">
        <v>44</v>
      </c>
      <c r="E1039" t="s">
        <v>3013</v>
      </c>
      <c r="F1039" t="s">
        <v>3014</v>
      </c>
      <c r="G1039" t="s">
        <v>109</v>
      </c>
      <c r="H1039" s="1">
        <v>43108</v>
      </c>
      <c r="I1039" s="2">
        <v>43129.708333333336</v>
      </c>
      <c r="J1039" t="s">
        <v>802</v>
      </c>
      <c r="K1039" t="s">
        <v>48</v>
      </c>
      <c r="L1039" t="s">
        <v>49</v>
      </c>
      <c r="M1039" t="s">
        <v>73</v>
      </c>
    </row>
    <row r="1040" spans="1:16" ht="14.4" customHeight="1" x14ac:dyDescent="0.3">
      <c r="A1040">
        <v>32</v>
      </c>
      <c r="B1040">
        <v>4</v>
      </c>
      <c r="C1040" t="s">
        <v>1642</v>
      </c>
      <c r="D1040" t="s">
        <v>44</v>
      </c>
      <c r="E1040" t="s">
        <v>3019</v>
      </c>
      <c r="F1040" t="s">
        <v>3020</v>
      </c>
      <c r="G1040" t="s">
        <v>109</v>
      </c>
      <c r="H1040" s="1">
        <v>43108</v>
      </c>
      <c r="I1040" s="2">
        <v>43108.690972222219</v>
      </c>
      <c r="J1040" t="s">
        <v>802</v>
      </c>
      <c r="K1040" t="s">
        <v>48</v>
      </c>
      <c r="L1040" t="s">
        <v>49</v>
      </c>
      <c r="M1040" t="s">
        <v>137</v>
      </c>
    </row>
    <row r="1041" spans="1:16" ht="14.4" customHeight="1" x14ac:dyDescent="0.3">
      <c r="C1041" t="s">
        <v>1642</v>
      </c>
      <c r="D1041" t="s">
        <v>44</v>
      </c>
      <c r="E1041" t="s">
        <v>3015</v>
      </c>
      <c r="F1041" t="s">
        <v>3016</v>
      </c>
      <c r="G1041" t="s">
        <v>109</v>
      </c>
      <c r="H1041" s="1">
        <v>43108</v>
      </c>
      <c r="I1041" s="2">
        <v>43124.613888888889</v>
      </c>
      <c r="J1041" t="s">
        <v>140</v>
      </c>
      <c r="K1041" t="s">
        <v>48</v>
      </c>
      <c r="L1041" t="s">
        <v>49</v>
      </c>
      <c r="M1041" t="s">
        <v>23</v>
      </c>
    </row>
    <row r="1042" spans="1:16" ht="14.4" customHeight="1" x14ac:dyDescent="0.3">
      <c r="A1042">
        <v>32</v>
      </c>
      <c r="B1042">
        <v>4</v>
      </c>
      <c r="C1042" t="s">
        <v>1642</v>
      </c>
      <c r="D1042" t="s">
        <v>44</v>
      </c>
      <c r="E1042" t="s">
        <v>3017</v>
      </c>
      <c r="F1042" t="s">
        <v>3018</v>
      </c>
      <c r="G1042" t="s">
        <v>109</v>
      </c>
      <c r="H1042" s="1">
        <v>43108</v>
      </c>
      <c r="I1042" s="2">
        <v>43108.69027777778</v>
      </c>
      <c r="J1042" t="s">
        <v>802</v>
      </c>
      <c r="K1042" t="s">
        <v>48</v>
      </c>
      <c r="L1042" t="s">
        <v>49</v>
      </c>
      <c r="M1042" t="s">
        <v>137</v>
      </c>
    </row>
    <row r="1043" spans="1:16" ht="14.4" customHeight="1" x14ac:dyDescent="0.3">
      <c r="A1043">
        <v>4</v>
      </c>
      <c r="B1043">
        <v>2</v>
      </c>
      <c r="C1043" t="s">
        <v>76</v>
      </c>
      <c r="D1043" t="s">
        <v>44</v>
      </c>
      <c r="E1043" t="s">
        <v>1540</v>
      </c>
      <c r="F1043" t="s">
        <v>1541</v>
      </c>
      <c r="G1043" t="s">
        <v>179</v>
      </c>
      <c r="H1043" s="1">
        <v>43108</v>
      </c>
      <c r="I1043" s="2">
        <v>43136.554861111108</v>
      </c>
      <c r="J1043" t="s">
        <v>678</v>
      </c>
      <c r="K1043" t="s">
        <v>166</v>
      </c>
      <c r="L1043" t="s">
        <v>1053</v>
      </c>
      <c r="M1043" t="s">
        <v>62</v>
      </c>
      <c r="N1043" t="s">
        <v>88</v>
      </c>
      <c r="O1043" t="s">
        <v>23</v>
      </c>
      <c r="P1043" t="s">
        <v>52</v>
      </c>
    </row>
    <row r="1044" spans="1:16" ht="14.4" hidden="1" customHeight="1" x14ac:dyDescent="0.3">
      <c r="C1044" t="s">
        <v>1642</v>
      </c>
      <c r="D1044" t="s">
        <v>429</v>
      </c>
      <c r="E1044" t="s">
        <v>2519</v>
      </c>
      <c r="F1044" t="s">
        <v>2520</v>
      </c>
      <c r="G1044" t="s">
        <v>18</v>
      </c>
      <c r="H1044" s="1">
        <v>43108</v>
      </c>
      <c r="I1044" s="2">
        <v>43124.254166666666</v>
      </c>
      <c r="J1044" t="s">
        <v>455</v>
      </c>
      <c r="K1044" t="s">
        <v>683</v>
      </c>
      <c r="L1044" t="s">
        <v>684</v>
      </c>
    </row>
    <row r="1045" spans="1:16" ht="14.4" customHeight="1" x14ac:dyDescent="0.3">
      <c r="C1045" t="s">
        <v>1642</v>
      </c>
      <c r="D1045" t="s">
        <v>44</v>
      </c>
      <c r="E1045" t="s">
        <v>3006</v>
      </c>
      <c r="F1045" t="s">
        <v>3005</v>
      </c>
      <c r="G1045" t="s">
        <v>41</v>
      </c>
      <c r="H1045" s="1">
        <v>43108</v>
      </c>
      <c r="I1045" s="2">
        <v>43129.708333333336</v>
      </c>
      <c r="J1045" t="s">
        <v>802</v>
      </c>
      <c r="K1045" t="s">
        <v>48</v>
      </c>
      <c r="L1045" t="s">
        <v>49</v>
      </c>
      <c r="M1045" t="s">
        <v>23</v>
      </c>
    </row>
    <row r="1046" spans="1:16" ht="14.4" customHeight="1" x14ac:dyDescent="0.3">
      <c r="C1046" t="s">
        <v>1642</v>
      </c>
      <c r="D1046" t="s">
        <v>44</v>
      </c>
      <c r="E1046" t="s">
        <v>3010</v>
      </c>
      <c r="F1046" t="s">
        <v>3011</v>
      </c>
      <c r="G1046" t="s">
        <v>18</v>
      </c>
      <c r="H1046" s="1">
        <v>43108</v>
      </c>
      <c r="I1046" s="2">
        <v>43141.21875</v>
      </c>
      <c r="J1046" t="s">
        <v>708</v>
      </c>
      <c r="K1046" t="s">
        <v>48</v>
      </c>
      <c r="L1046" t="s">
        <v>49</v>
      </c>
      <c r="M1046" t="s">
        <v>23</v>
      </c>
    </row>
    <row r="1047" spans="1:16" ht="14.4" customHeight="1" x14ac:dyDescent="0.3">
      <c r="C1047" t="s">
        <v>1642</v>
      </c>
      <c r="D1047" t="s">
        <v>44</v>
      </c>
      <c r="E1047" t="s">
        <v>3012</v>
      </c>
      <c r="F1047" t="s">
        <v>3005</v>
      </c>
      <c r="G1047" t="s">
        <v>41</v>
      </c>
      <c r="H1047" s="1">
        <v>43108</v>
      </c>
      <c r="I1047" s="2">
        <v>43130.339583333334</v>
      </c>
      <c r="J1047" t="s">
        <v>1070</v>
      </c>
      <c r="K1047" t="s">
        <v>48</v>
      </c>
      <c r="L1047" t="s">
        <v>49</v>
      </c>
      <c r="M1047" t="s">
        <v>23</v>
      </c>
    </row>
    <row r="1048" spans="1:16" ht="14.4" customHeight="1" x14ac:dyDescent="0.3">
      <c r="A1048">
        <v>32</v>
      </c>
      <c r="B1048">
        <v>4</v>
      </c>
      <c r="C1048" t="s">
        <v>1642</v>
      </c>
      <c r="D1048" t="s">
        <v>44</v>
      </c>
      <c r="E1048" t="s">
        <v>3023</v>
      </c>
      <c r="F1048" t="s">
        <v>3024</v>
      </c>
      <c r="G1048" t="s">
        <v>353</v>
      </c>
      <c r="H1048" s="1">
        <v>43109</v>
      </c>
      <c r="I1048" s="2">
        <v>43125.387499999997</v>
      </c>
      <c r="J1048" t="s">
        <v>678</v>
      </c>
      <c r="K1048" t="s">
        <v>184</v>
      </c>
      <c r="L1048" t="s">
        <v>2897</v>
      </c>
    </row>
    <row r="1049" spans="1:16" ht="14.4" customHeight="1" x14ac:dyDescent="0.3">
      <c r="C1049" t="s">
        <v>76</v>
      </c>
      <c r="D1049" t="s">
        <v>44</v>
      </c>
      <c r="E1049" t="s">
        <v>1542</v>
      </c>
      <c r="F1049" t="s">
        <v>1543</v>
      </c>
      <c r="G1049" t="s">
        <v>18</v>
      </c>
      <c r="H1049" s="1">
        <v>43109</v>
      </c>
      <c r="I1049" s="2">
        <v>43126.083333333336</v>
      </c>
      <c r="J1049" t="s">
        <v>47</v>
      </c>
      <c r="K1049" t="s">
        <v>399</v>
      </c>
      <c r="L1049" t="s">
        <v>999</v>
      </c>
      <c r="M1049" t="s">
        <v>62</v>
      </c>
      <c r="N1049" t="s">
        <v>88</v>
      </c>
      <c r="O1049" t="s">
        <v>23</v>
      </c>
      <c r="P1049" t="s">
        <v>52</v>
      </c>
    </row>
    <row r="1050" spans="1:16" ht="14.4" customHeight="1" x14ac:dyDescent="0.3">
      <c r="C1050" t="s">
        <v>76</v>
      </c>
      <c r="D1050" t="s">
        <v>44</v>
      </c>
      <c r="E1050" t="s">
        <v>1544</v>
      </c>
      <c r="F1050" t="s">
        <v>1545</v>
      </c>
      <c r="G1050" t="s">
        <v>18</v>
      </c>
      <c r="H1050" s="1">
        <v>43109</v>
      </c>
      <c r="I1050" s="2">
        <v>43126.083333333336</v>
      </c>
      <c r="J1050" t="s">
        <v>47</v>
      </c>
      <c r="K1050" t="s">
        <v>399</v>
      </c>
      <c r="L1050" t="s">
        <v>999</v>
      </c>
      <c r="M1050" t="s">
        <v>62</v>
      </c>
      <c r="N1050" t="s">
        <v>88</v>
      </c>
      <c r="O1050" t="s">
        <v>23</v>
      </c>
      <c r="P1050" t="s">
        <v>52</v>
      </c>
    </row>
    <row r="1051" spans="1:16" ht="14.4" hidden="1" customHeight="1" x14ac:dyDescent="0.3">
      <c r="C1051" t="s">
        <v>1642</v>
      </c>
      <c r="D1051" t="s">
        <v>429</v>
      </c>
      <c r="E1051" t="s">
        <v>2525</v>
      </c>
      <c r="F1051" t="s">
        <v>2526</v>
      </c>
      <c r="G1051" t="s">
        <v>18</v>
      </c>
      <c r="H1051" s="1">
        <v>43109</v>
      </c>
      <c r="I1051" s="2">
        <v>43109.293749999997</v>
      </c>
      <c r="J1051" t="s">
        <v>1770</v>
      </c>
      <c r="K1051" t="s">
        <v>709</v>
      </c>
      <c r="L1051" t="s">
        <v>1858</v>
      </c>
    </row>
    <row r="1052" spans="1:16" ht="14.4" hidden="1" customHeight="1" x14ac:dyDescent="0.3">
      <c r="C1052" t="s">
        <v>1642</v>
      </c>
      <c r="D1052" t="s">
        <v>429</v>
      </c>
      <c r="E1052" t="s">
        <v>2527</v>
      </c>
      <c r="F1052" t="s">
        <v>2528</v>
      </c>
      <c r="G1052" t="s">
        <v>18</v>
      </c>
      <c r="H1052" s="1">
        <v>43109</v>
      </c>
      <c r="I1052" s="2">
        <v>43116.4375</v>
      </c>
      <c r="J1052" t="s">
        <v>1770</v>
      </c>
      <c r="K1052" t="s">
        <v>2333</v>
      </c>
      <c r="L1052" t="s">
        <v>1437</v>
      </c>
    </row>
    <row r="1053" spans="1:16" ht="14.4" customHeight="1" x14ac:dyDescent="0.3">
      <c r="C1053" t="s">
        <v>1642</v>
      </c>
      <c r="D1053" t="s">
        <v>44</v>
      </c>
      <c r="E1053" t="s">
        <v>3021</v>
      </c>
      <c r="F1053" t="s">
        <v>3022</v>
      </c>
      <c r="G1053" t="s">
        <v>18</v>
      </c>
      <c r="H1053" s="1">
        <v>43109</v>
      </c>
      <c r="I1053" s="2">
        <v>43138.282638888886</v>
      </c>
      <c r="J1053" t="s">
        <v>678</v>
      </c>
      <c r="K1053" t="s">
        <v>184</v>
      </c>
      <c r="L1053" t="s">
        <v>2897</v>
      </c>
    </row>
    <row r="1054" spans="1:16" ht="14.4" hidden="1" customHeight="1" x14ac:dyDescent="0.3">
      <c r="C1054" t="s">
        <v>76</v>
      </c>
      <c r="D1054" t="s">
        <v>15</v>
      </c>
      <c r="E1054" t="s">
        <v>397</v>
      </c>
      <c r="F1054" t="s">
        <v>398</v>
      </c>
      <c r="G1054" t="s">
        <v>109</v>
      </c>
      <c r="H1054" s="1">
        <v>43110</v>
      </c>
      <c r="I1054" s="2">
        <v>43117.356944444444</v>
      </c>
      <c r="J1054" t="s">
        <v>19</v>
      </c>
      <c r="K1054" t="s">
        <v>399</v>
      </c>
      <c r="L1054" t="s">
        <v>400</v>
      </c>
      <c r="M1054" t="s">
        <v>62</v>
      </c>
      <c r="N1054" t="s">
        <v>88</v>
      </c>
      <c r="O1054" t="s">
        <v>23</v>
      </c>
      <c r="P1054" t="s">
        <v>52</v>
      </c>
    </row>
    <row r="1055" spans="1:16" ht="14.4" customHeight="1" x14ac:dyDescent="0.3">
      <c r="A1055">
        <v>80</v>
      </c>
      <c r="B1055">
        <v>5</v>
      </c>
      <c r="C1055" t="s">
        <v>1642</v>
      </c>
      <c r="D1055" t="s">
        <v>44</v>
      </c>
      <c r="E1055" t="s">
        <v>3027</v>
      </c>
      <c r="F1055" t="s">
        <v>3028</v>
      </c>
      <c r="G1055" t="s">
        <v>109</v>
      </c>
      <c r="H1055" s="1">
        <v>43110</v>
      </c>
      <c r="I1055" s="2">
        <v>43131.638194444444</v>
      </c>
      <c r="J1055" t="s">
        <v>140</v>
      </c>
      <c r="K1055" t="s">
        <v>362</v>
      </c>
      <c r="L1055" t="s">
        <v>3029</v>
      </c>
      <c r="M1055" t="s">
        <v>57</v>
      </c>
      <c r="N1055" t="s">
        <v>95</v>
      </c>
      <c r="O1055" t="s">
        <v>23</v>
      </c>
      <c r="P1055" t="s">
        <v>96</v>
      </c>
    </row>
    <row r="1056" spans="1:16" ht="14.4" hidden="1" customHeight="1" x14ac:dyDescent="0.3">
      <c r="C1056" t="s">
        <v>1642</v>
      </c>
      <c r="D1056" t="s">
        <v>429</v>
      </c>
      <c r="E1056" t="s">
        <v>2529</v>
      </c>
      <c r="F1056" t="s">
        <v>2530</v>
      </c>
      <c r="G1056" t="s">
        <v>18</v>
      </c>
      <c r="H1056" s="1">
        <v>43110</v>
      </c>
      <c r="I1056" s="2">
        <v>43126.114583333336</v>
      </c>
      <c r="J1056" t="s">
        <v>455</v>
      </c>
      <c r="K1056" t="s">
        <v>322</v>
      </c>
      <c r="L1056" t="s">
        <v>323</v>
      </c>
    </row>
    <row r="1057" spans="1:16" ht="14.4" hidden="1" customHeight="1" x14ac:dyDescent="0.3">
      <c r="C1057" t="s">
        <v>1642</v>
      </c>
      <c r="D1057" t="s">
        <v>429</v>
      </c>
      <c r="E1057" t="s">
        <v>2531</v>
      </c>
      <c r="F1057" t="s">
        <v>2532</v>
      </c>
      <c r="G1057" t="s">
        <v>18</v>
      </c>
      <c r="H1057" s="1">
        <v>43110</v>
      </c>
      <c r="I1057" s="2">
        <v>43126.114583333336</v>
      </c>
      <c r="J1057" t="s">
        <v>455</v>
      </c>
      <c r="K1057" t="s">
        <v>322</v>
      </c>
      <c r="L1057" t="s">
        <v>323</v>
      </c>
    </row>
    <row r="1058" spans="1:16" ht="14.4" hidden="1" customHeight="1" x14ac:dyDescent="0.3">
      <c r="C1058" t="s">
        <v>1642</v>
      </c>
      <c r="D1058" t="s">
        <v>429</v>
      </c>
      <c r="E1058" t="s">
        <v>2533</v>
      </c>
      <c r="F1058" t="s">
        <v>2534</v>
      </c>
      <c r="G1058" t="s">
        <v>18</v>
      </c>
      <c r="H1058" s="1">
        <v>43110</v>
      </c>
      <c r="I1058" s="2">
        <v>43126.114583333336</v>
      </c>
      <c r="J1058" t="s">
        <v>455</v>
      </c>
      <c r="K1058" t="s">
        <v>166</v>
      </c>
      <c r="L1058" t="s">
        <v>151</v>
      </c>
    </row>
    <row r="1059" spans="1:16" ht="14.4" hidden="1" customHeight="1" x14ac:dyDescent="0.3">
      <c r="C1059" t="s">
        <v>1642</v>
      </c>
      <c r="D1059" t="s">
        <v>429</v>
      </c>
      <c r="E1059" t="s">
        <v>2535</v>
      </c>
      <c r="F1059" t="s">
        <v>2536</v>
      </c>
      <c r="G1059" t="s">
        <v>18</v>
      </c>
      <c r="H1059" s="1">
        <v>43110</v>
      </c>
      <c r="I1059" s="2">
        <v>43126.114583333336</v>
      </c>
      <c r="J1059" t="s">
        <v>455</v>
      </c>
      <c r="K1059" t="s">
        <v>322</v>
      </c>
      <c r="L1059" t="s">
        <v>323</v>
      </c>
    </row>
    <row r="1060" spans="1:16" ht="14.4" hidden="1" customHeight="1" x14ac:dyDescent="0.3">
      <c r="C1060" t="s">
        <v>1642</v>
      </c>
      <c r="D1060" t="s">
        <v>429</v>
      </c>
      <c r="E1060" t="s">
        <v>2539</v>
      </c>
      <c r="F1060" t="s">
        <v>2540</v>
      </c>
      <c r="G1060" t="s">
        <v>18</v>
      </c>
      <c r="H1060" s="1">
        <v>43110</v>
      </c>
      <c r="I1060" s="2">
        <v>43126.114583333336</v>
      </c>
      <c r="J1060" t="s">
        <v>455</v>
      </c>
      <c r="K1060" t="s">
        <v>1818</v>
      </c>
      <c r="L1060" t="s">
        <v>1819</v>
      </c>
    </row>
    <row r="1061" spans="1:16" ht="14.4" customHeight="1" x14ac:dyDescent="0.3">
      <c r="C1061" t="s">
        <v>1642</v>
      </c>
      <c r="D1061" t="s">
        <v>44</v>
      </c>
      <c r="E1061" t="s">
        <v>3025</v>
      </c>
      <c r="F1061" t="s">
        <v>3026</v>
      </c>
      <c r="G1061" t="s">
        <v>18</v>
      </c>
      <c r="H1061" s="1">
        <v>43110</v>
      </c>
      <c r="I1061" s="2">
        <v>43139.114583333336</v>
      </c>
      <c r="J1061" t="s">
        <v>140</v>
      </c>
      <c r="K1061" t="s">
        <v>797</v>
      </c>
      <c r="L1061" t="s">
        <v>798</v>
      </c>
      <c r="M1061" t="s">
        <v>137</v>
      </c>
    </row>
    <row r="1062" spans="1:16" ht="14.4" customHeight="1" x14ac:dyDescent="0.3">
      <c r="C1062" t="s">
        <v>76</v>
      </c>
      <c r="D1062" t="s">
        <v>44</v>
      </c>
      <c r="E1062" t="s">
        <v>1546</v>
      </c>
      <c r="F1062" t="s">
        <v>296</v>
      </c>
      <c r="G1062" t="s">
        <v>18</v>
      </c>
      <c r="H1062" s="1">
        <v>43111</v>
      </c>
      <c r="I1062" s="2">
        <v>43127.084027777775</v>
      </c>
      <c r="J1062" t="s">
        <v>723</v>
      </c>
      <c r="K1062" t="s">
        <v>1547</v>
      </c>
      <c r="L1062" t="s">
        <v>1548</v>
      </c>
      <c r="M1062" t="s">
        <v>62</v>
      </c>
      <c r="N1062" t="s">
        <v>88</v>
      </c>
      <c r="O1062" t="s">
        <v>23</v>
      </c>
      <c r="P1062" t="s">
        <v>52</v>
      </c>
    </row>
    <row r="1063" spans="1:16" ht="14.4" hidden="1" customHeight="1" x14ac:dyDescent="0.3">
      <c r="C1063" t="s">
        <v>1642</v>
      </c>
      <c r="D1063" t="s">
        <v>429</v>
      </c>
      <c r="E1063" t="s">
        <v>2537</v>
      </c>
      <c r="F1063" t="s">
        <v>2538</v>
      </c>
      <c r="G1063" t="s">
        <v>18</v>
      </c>
      <c r="H1063" s="1">
        <v>43111</v>
      </c>
      <c r="I1063" s="2">
        <v>43127.238888888889</v>
      </c>
      <c r="J1063" t="s">
        <v>1770</v>
      </c>
      <c r="K1063" t="s">
        <v>709</v>
      </c>
      <c r="L1063" t="s">
        <v>1858</v>
      </c>
    </row>
    <row r="1064" spans="1:16" ht="14.4" hidden="1" customHeight="1" x14ac:dyDescent="0.3">
      <c r="C1064" t="s">
        <v>1642</v>
      </c>
      <c r="D1064" t="s">
        <v>429</v>
      </c>
      <c r="E1064" t="s">
        <v>2541</v>
      </c>
      <c r="F1064" t="s">
        <v>2542</v>
      </c>
      <c r="G1064" t="s">
        <v>18</v>
      </c>
      <c r="H1064" s="1">
        <v>43111</v>
      </c>
      <c r="I1064" s="2">
        <v>43127.238888888889</v>
      </c>
      <c r="J1064" t="s">
        <v>455</v>
      </c>
      <c r="K1064" t="s">
        <v>80</v>
      </c>
      <c r="L1064" t="s">
        <v>444</v>
      </c>
    </row>
    <row r="1065" spans="1:16" ht="14.4" hidden="1" customHeight="1" x14ac:dyDescent="0.3">
      <c r="C1065" t="s">
        <v>1642</v>
      </c>
      <c r="D1065" t="s">
        <v>429</v>
      </c>
      <c r="E1065" t="s">
        <v>2543</v>
      </c>
      <c r="F1065" t="s">
        <v>2544</v>
      </c>
      <c r="G1065" t="s">
        <v>18</v>
      </c>
      <c r="H1065" s="1">
        <v>43111</v>
      </c>
      <c r="I1065" s="2">
        <v>43127.238888888889</v>
      </c>
      <c r="J1065" t="s">
        <v>455</v>
      </c>
      <c r="K1065" t="s">
        <v>268</v>
      </c>
      <c r="L1065" t="s">
        <v>269</v>
      </c>
    </row>
    <row r="1066" spans="1:16" ht="14.4" hidden="1" customHeight="1" x14ac:dyDescent="0.3">
      <c r="C1066" t="s">
        <v>1642</v>
      </c>
      <c r="D1066" t="s">
        <v>429</v>
      </c>
      <c r="E1066" t="s">
        <v>2545</v>
      </c>
      <c r="F1066" t="s">
        <v>2546</v>
      </c>
      <c r="G1066" t="s">
        <v>18</v>
      </c>
      <c r="H1066" s="1">
        <v>43111</v>
      </c>
      <c r="I1066" s="2">
        <v>43131.218055555553</v>
      </c>
      <c r="J1066" t="s">
        <v>455</v>
      </c>
      <c r="K1066" t="s">
        <v>322</v>
      </c>
      <c r="L1066" t="s">
        <v>323</v>
      </c>
    </row>
    <row r="1067" spans="1:16" ht="14.4" hidden="1" customHeight="1" x14ac:dyDescent="0.3">
      <c r="C1067" t="s">
        <v>1642</v>
      </c>
      <c r="D1067" t="s">
        <v>429</v>
      </c>
      <c r="E1067" t="s">
        <v>2547</v>
      </c>
      <c r="F1067" t="s">
        <v>2157</v>
      </c>
      <c r="G1067" t="s">
        <v>18</v>
      </c>
      <c r="H1067" s="1">
        <v>43111</v>
      </c>
      <c r="I1067" s="2">
        <v>43127.238888888889</v>
      </c>
      <c r="J1067" t="s">
        <v>455</v>
      </c>
      <c r="K1067" t="s">
        <v>268</v>
      </c>
      <c r="L1067" t="s">
        <v>269</v>
      </c>
    </row>
    <row r="1068" spans="1:16" ht="14.4" hidden="1" customHeight="1" x14ac:dyDescent="0.3">
      <c r="C1068" t="s">
        <v>76</v>
      </c>
      <c r="D1068" t="s">
        <v>15</v>
      </c>
      <c r="E1068" t="s">
        <v>401</v>
      </c>
      <c r="F1068" t="s">
        <v>402</v>
      </c>
      <c r="G1068" t="s">
        <v>179</v>
      </c>
      <c r="H1068" s="1">
        <v>43112</v>
      </c>
      <c r="I1068" s="2">
        <v>43119.575694444444</v>
      </c>
      <c r="J1068" t="s">
        <v>19</v>
      </c>
      <c r="K1068" t="s">
        <v>403</v>
      </c>
      <c r="L1068" t="s">
        <v>404</v>
      </c>
      <c r="M1068" t="s">
        <v>62</v>
      </c>
      <c r="N1068" t="s">
        <v>88</v>
      </c>
      <c r="O1068" t="s">
        <v>23</v>
      </c>
      <c r="P1068" t="s">
        <v>52</v>
      </c>
    </row>
    <row r="1069" spans="1:16" ht="14.4" customHeight="1" x14ac:dyDescent="0.3">
      <c r="C1069" t="s">
        <v>76</v>
      </c>
      <c r="D1069" t="s">
        <v>44</v>
      </c>
      <c r="E1069" t="s">
        <v>1549</v>
      </c>
      <c r="F1069" t="s">
        <v>1550</v>
      </c>
      <c r="G1069" t="s">
        <v>18</v>
      </c>
      <c r="H1069" s="1">
        <v>43112</v>
      </c>
      <c r="I1069" s="2">
        <v>43131.21597222222</v>
      </c>
      <c r="J1069" t="s">
        <v>47</v>
      </c>
      <c r="K1069" t="s">
        <v>1317</v>
      </c>
      <c r="L1069" t="s">
        <v>1551</v>
      </c>
      <c r="M1069" t="s">
        <v>62</v>
      </c>
      <c r="N1069" t="s">
        <v>88</v>
      </c>
      <c r="O1069" t="s">
        <v>23</v>
      </c>
      <c r="P1069" t="s">
        <v>52</v>
      </c>
    </row>
    <row r="1070" spans="1:16" ht="14.4" customHeight="1" x14ac:dyDescent="0.3">
      <c r="C1070" t="s">
        <v>1642</v>
      </c>
      <c r="D1070" t="s">
        <v>44</v>
      </c>
      <c r="E1070" t="s">
        <v>3030</v>
      </c>
      <c r="F1070" t="s">
        <v>3031</v>
      </c>
      <c r="G1070" t="s">
        <v>18</v>
      </c>
      <c r="H1070" s="1">
        <v>43112</v>
      </c>
      <c r="I1070" s="2">
        <v>43140.114583333336</v>
      </c>
      <c r="J1070" t="s">
        <v>47</v>
      </c>
      <c r="K1070" t="s">
        <v>260</v>
      </c>
      <c r="L1070" t="s">
        <v>696</v>
      </c>
      <c r="M1070" t="s">
        <v>50</v>
      </c>
    </row>
    <row r="1071" spans="1:16" ht="14.4" customHeight="1" x14ac:dyDescent="0.3">
      <c r="C1071" t="s">
        <v>1642</v>
      </c>
      <c r="D1071" t="s">
        <v>44</v>
      </c>
      <c r="E1071" t="s">
        <v>3032</v>
      </c>
      <c r="F1071" t="s">
        <v>3033</v>
      </c>
      <c r="G1071" t="s">
        <v>18</v>
      </c>
      <c r="H1071" s="1">
        <v>43112</v>
      </c>
      <c r="I1071" s="2">
        <v>43133.114583333336</v>
      </c>
      <c r="J1071" t="s">
        <v>47</v>
      </c>
      <c r="K1071" t="s">
        <v>877</v>
      </c>
      <c r="L1071" t="s">
        <v>1077</v>
      </c>
      <c r="M1071" t="s">
        <v>137</v>
      </c>
    </row>
    <row r="1072" spans="1:16" ht="14.4" customHeight="1" x14ac:dyDescent="0.3">
      <c r="A1072">
        <v>8</v>
      </c>
      <c r="B1072">
        <v>3</v>
      </c>
      <c r="C1072" t="s">
        <v>76</v>
      </c>
      <c r="D1072" t="s">
        <v>44</v>
      </c>
      <c r="E1072" t="s">
        <v>3271</v>
      </c>
      <c r="F1072" t="s">
        <v>3270</v>
      </c>
      <c r="G1072" t="s">
        <v>353</v>
      </c>
      <c r="H1072" s="1">
        <v>43112</v>
      </c>
      <c r="I1072" s="2">
        <v>43152.659722222219</v>
      </c>
      <c r="J1072" t="s">
        <v>678</v>
      </c>
      <c r="K1072" t="s">
        <v>862</v>
      </c>
      <c r="L1072" t="s">
        <v>863</v>
      </c>
      <c r="M1072" t="s">
        <v>137</v>
      </c>
      <c r="N1072" t="s">
        <v>88</v>
      </c>
      <c r="O1072" t="s">
        <v>278</v>
      </c>
    </row>
    <row r="1073" spans="1:16" ht="14.4" hidden="1" customHeight="1" x14ac:dyDescent="0.3">
      <c r="C1073" t="s">
        <v>1642</v>
      </c>
      <c r="D1073" t="s">
        <v>15</v>
      </c>
      <c r="E1073" t="s">
        <v>1720</v>
      </c>
      <c r="F1073" t="s">
        <v>1721</v>
      </c>
      <c r="G1073" t="s">
        <v>109</v>
      </c>
      <c r="H1073" s="1">
        <v>43115</v>
      </c>
      <c r="I1073" s="2">
        <v>43115.595138888886</v>
      </c>
      <c r="J1073" t="s">
        <v>28</v>
      </c>
      <c r="K1073" t="s">
        <v>276</v>
      </c>
      <c r="L1073" t="s">
        <v>277</v>
      </c>
    </row>
    <row r="1074" spans="1:16" ht="14.4" hidden="1" customHeight="1" x14ac:dyDescent="0.3">
      <c r="C1074" t="s">
        <v>1642</v>
      </c>
      <c r="D1074" t="s">
        <v>15</v>
      </c>
      <c r="E1074" t="s">
        <v>1722</v>
      </c>
      <c r="F1074" t="s">
        <v>1723</v>
      </c>
      <c r="G1074" t="s">
        <v>109</v>
      </c>
      <c r="H1074" s="1">
        <v>43115</v>
      </c>
      <c r="I1074" s="2">
        <v>43115.59652777778</v>
      </c>
      <c r="J1074" t="s">
        <v>28</v>
      </c>
      <c r="K1074" t="s">
        <v>276</v>
      </c>
      <c r="L1074" t="s">
        <v>277</v>
      </c>
    </row>
    <row r="1075" spans="1:16" ht="14.4" hidden="1" customHeight="1" x14ac:dyDescent="0.3">
      <c r="C1075" t="s">
        <v>1642</v>
      </c>
      <c r="D1075" t="s">
        <v>15</v>
      </c>
      <c r="E1075" t="s">
        <v>1731</v>
      </c>
      <c r="F1075" t="s">
        <v>1732</v>
      </c>
      <c r="G1075" t="s">
        <v>109</v>
      </c>
      <c r="H1075" s="1">
        <v>43115</v>
      </c>
      <c r="I1075" s="2">
        <v>43115.56527777778</v>
      </c>
      <c r="J1075" t="s">
        <v>28</v>
      </c>
      <c r="K1075" t="s">
        <v>276</v>
      </c>
      <c r="L1075" t="s">
        <v>277</v>
      </c>
    </row>
    <row r="1076" spans="1:16" ht="14.4" hidden="1" customHeight="1" x14ac:dyDescent="0.3">
      <c r="C1076" t="s">
        <v>1642</v>
      </c>
      <c r="D1076" t="s">
        <v>15</v>
      </c>
      <c r="E1076" t="s">
        <v>1733</v>
      </c>
      <c r="F1076" t="s">
        <v>1734</v>
      </c>
      <c r="G1076" t="s">
        <v>41</v>
      </c>
      <c r="H1076" s="1">
        <v>43115</v>
      </c>
      <c r="I1076" s="2">
        <v>43116.370138888888</v>
      </c>
      <c r="J1076" t="s">
        <v>28</v>
      </c>
      <c r="K1076" t="s">
        <v>276</v>
      </c>
      <c r="L1076" t="s">
        <v>277</v>
      </c>
    </row>
    <row r="1077" spans="1:16" ht="14.4" hidden="1" customHeight="1" x14ac:dyDescent="0.3">
      <c r="C1077" t="s">
        <v>1642</v>
      </c>
      <c r="D1077" t="s">
        <v>15</v>
      </c>
      <c r="E1077" t="s">
        <v>1735</v>
      </c>
      <c r="F1077" t="s">
        <v>1736</v>
      </c>
      <c r="G1077" t="s">
        <v>109</v>
      </c>
      <c r="H1077" s="1">
        <v>43115</v>
      </c>
      <c r="I1077" s="2">
        <v>43143.563194444447</v>
      </c>
      <c r="J1077" t="s">
        <v>28</v>
      </c>
      <c r="K1077" t="s">
        <v>276</v>
      </c>
      <c r="L1077" t="s">
        <v>277</v>
      </c>
    </row>
    <row r="1078" spans="1:16" ht="14.4" hidden="1" customHeight="1" x14ac:dyDescent="0.3">
      <c r="C1078" t="s">
        <v>1642</v>
      </c>
      <c r="D1078" t="s">
        <v>15</v>
      </c>
      <c r="E1078" t="s">
        <v>1737</v>
      </c>
      <c r="F1078" t="s">
        <v>1738</v>
      </c>
      <c r="G1078" t="s">
        <v>109</v>
      </c>
      <c r="H1078" s="1">
        <v>43115</v>
      </c>
      <c r="I1078" s="2">
        <v>43115.597222222219</v>
      </c>
      <c r="J1078" t="s">
        <v>28</v>
      </c>
      <c r="K1078" t="s">
        <v>276</v>
      </c>
      <c r="L1078" t="s">
        <v>277</v>
      </c>
    </row>
    <row r="1079" spans="1:16" ht="14.4" hidden="1" customHeight="1" x14ac:dyDescent="0.3">
      <c r="C1079" t="s">
        <v>1642</v>
      </c>
      <c r="D1079" t="s">
        <v>15</v>
      </c>
      <c r="E1079" t="s">
        <v>1739</v>
      </c>
      <c r="F1079" t="s">
        <v>1740</v>
      </c>
      <c r="G1079" t="s">
        <v>109</v>
      </c>
      <c r="H1079" s="1">
        <v>43115</v>
      </c>
      <c r="I1079" s="2">
        <v>43115.598611111112</v>
      </c>
      <c r="J1079" t="s">
        <v>28</v>
      </c>
      <c r="K1079" t="s">
        <v>276</v>
      </c>
      <c r="L1079" t="s">
        <v>277</v>
      </c>
    </row>
    <row r="1080" spans="1:16" ht="14.4" hidden="1" customHeight="1" x14ac:dyDescent="0.3">
      <c r="C1080" t="s">
        <v>1642</v>
      </c>
      <c r="D1080" t="s">
        <v>15</v>
      </c>
      <c r="E1080" t="s">
        <v>1741</v>
      </c>
      <c r="F1080" t="s">
        <v>1742</v>
      </c>
      <c r="G1080" t="s">
        <v>109</v>
      </c>
      <c r="H1080" s="1">
        <v>43115</v>
      </c>
      <c r="I1080" s="2">
        <v>43115.604166666664</v>
      </c>
      <c r="J1080" t="s">
        <v>28</v>
      </c>
      <c r="K1080" t="s">
        <v>276</v>
      </c>
      <c r="L1080" t="s">
        <v>277</v>
      </c>
    </row>
    <row r="1081" spans="1:16" ht="14.4" hidden="1" customHeight="1" x14ac:dyDescent="0.3">
      <c r="C1081" t="s">
        <v>1642</v>
      </c>
      <c r="D1081" t="s">
        <v>429</v>
      </c>
      <c r="E1081" t="s">
        <v>2548</v>
      </c>
      <c r="F1081" t="s">
        <v>2549</v>
      </c>
      <c r="G1081" t="s">
        <v>18</v>
      </c>
      <c r="H1081" s="1">
        <v>43115</v>
      </c>
      <c r="I1081" s="2">
        <v>43131.218055555553</v>
      </c>
      <c r="J1081" t="s">
        <v>455</v>
      </c>
      <c r="K1081" t="s">
        <v>1818</v>
      </c>
      <c r="L1081" t="s">
        <v>1819</v>
      </c>
    </row>
    <row r="1082" spans="1:16" ht="14.4" hidden="1" customHeight="1" x14ac:dyDescent="0.3">
      <c r="C1082" t="s">
        <v>1642</v>
      </c>
      <c r="D1082" t="s">
        <v>429</v>
      </c>
      <c r="E1082" t="s">
        <v>2550</v>
      </c>
      <c r="F1082" t="s">
        <v>2551</v>
      </c>
      <c r="G1082" t="s">
        <v>18</v>
      </c>
      <c r="H1082" s="1">
        <v>43115</v>
      </c>
      <c r="I1082" s="2">
        <v>43131.218055555553</v>
      </c>
      <c r="J1082" t="s">
        <v>455</v>
      </c>
      <c r="K1082" t="s">
        <v>297</v>
      </c>
      <c r="L1082" t="s">
        <v>2460</v>
      </c>
    </row>
    <row r="1083" spans="1:16" ht="14.4" hidden="1" customHeight="1" x14ac:dyDescent="0.3">
      <c r="C1083" t="s">
        <v>1642</v>
      </c>
      <c r="D1083" t="s">
        <v>429</v>
      </c>
      <c r="E1083" t="s">
        <v>2552</v>
      </c>
      <c r="F1083" t="s">
        <v>2553</v>
      </c>
      <c r="G1083" t="s">
        <v>18</v>
      </c>
      <c r="H1083" s="1">
        <v>43115</v>
      </c>
      <c r="I1083" s="2">
        <v>43131.218055555553</v>
      </c>
      <c r="J1083" t="s">
        <v>455</v>
      </c>
      <c r="K1083" t="s">
        <v>2554</v>
      </c>
      <c r="L1083" t="s">
        <v>2555</v>
      </c>
    </row>
    <row r="1084" spans="1:16" ht="14.4" hidden="1" customHeight="1" x14ac:dyDescent="0.3">
      <c r="C1084" t="s">
        <v>1642</v>
      </c>
      <c r="D1084" t="s">
        <v>429</v>
      </c>
      <c r="E1084" t="s">
        <v>2556</v>
      </c>
      <c r="F1084" t="s">
        <v>2557</v>
      </c>
      <c r="G1084" t="s">
        <v>18</v>
      </c>
      <c r="H1084" s="1">
        <v>43115</v>
      </c>
      <c r="I1084" s="2">
        <v>43124.570833333331</v>
      </c>
      <c r="J1084" t="s">
        <v>1770</v>
      </c>
      <c r="K1084" t="s">
        <v>709</v>
      </c>
      <c r="L1084" t="s">
        <v>1858</v>
      </c>
    </row>
    <row r="1085" spans="1:16" ht="14.4" hidden="1" customHeight="1" x14ac:dyDescent="0.3">
      <c r="C1085" t="s">
        <v>1642</v>
      </c>
      <c r="D1085" t="s">
        <v>429</v>
      </c>
      <c r="E1085" t="s">
        <v>2560</v>
      </c>
      <c r="F1085" t="s">
        <v>2561</v>
      </c>
      <c r="G1085" t="s">
        <v>18</v>
      </c>
      <c r="H1085" s="1">
        <v>43115</v>
      </c>
      <c r="I1085" s="2">
        <v>43131.218055555553</v>
      </c>
      <c r="J1085" t="s">
        <v>455</v>
      </c>
      <c r="K1085" t="s">
        <v>362</v>
      </c>
      <c r="L1085" t="s">
        <v>2562</v>
      </c>
    </row>
    <row r="1086" spans="1:16" ht="14.4" customHeight="1" x14ac:dyDescent="0.3">
      <c r="A1086">
        <v>8</v>
      </c>
      <c r="B1086">
        <v>3</v>
      </c>
      <c r="C1086" t="s">
        <v>76</v>
      </c>
      <c r="D1086" t="s">
        <v>44</v>
      </c>
      <c r="E1086" t="s">
        <v>1552</v>
      </c>
      <c r="F1086" t="s">
        <v>1553</v>
      </c>
      <c r="G1086" t="s">
        <v>353</v>
      </c>
      <c r="H1086" s="1">
        <v>43116</v>
      </c>
      <c r="I1086" s="2">
        <v>43139.600694444445</v>
      </c>
      <c r="J1086" t="s">
        <v>725</v>
      </c>
      <c r="K1086" t="s">
        <v>532</v>
      </c>
      <c r="L1086" t="s">
        <v>533</v>
      </c>
      <c r="M1086" t="s">
        <v>62</v>
      </c>
      <c r="N1086" t="s">
        <v>88</v>
      </c>
      <c r="O1086" t="s">
        <v>23</v>
      </c>
      <c r="P1086" t="s">
        <v>52</v>
      </c>
    </row>
    <row r="1087" spans="1:16" ht="14.4" hidden="1" customHeight="1" x14ac:dyDescent="0.3">
      <c r="C1087" t="s">
        <v>1642</v>
      </c>
      <c r="D1087" t="s">
        <v>15</v>
      </c>
      <c r="E1087" t="s">
        <v>1724</v>
      </c>
      <c r="F1087" t="s">
        <v>1725</v>
      </c>
      <c r="G1087" t="s">
        <v>18</v>
      </c>
      <c r="H1087" s="1">
        <v>43116</v>
      </c>
      <c r="I1087" s="2">
        <v>43141.4375</v>
      </c>
      <c r="J1087" t="s">
        <v>28</v>
      </c>
      <c r="K1087" t="s">
        <v>362</v>
      </c>
      <c r="L1087" t="s">
        <v>1726</v>
      </c>
    </row>
    <row r="1088" spans="1:16" ht="14.4" hidden="1" customHeight="1" x14ac:dyDescent="0.3">
      <c r="C1088" t="s">
        <v>1642</v>
      </c>
      <c r="D1088" t="s">
        <v>15</v>
      </c>
      <c r="E1088" t="s">
        <v>1727</v>
      </c>
      <c r="F1088" t="s">
        <v>1728</v>
      </c>
      <c r="G1088" t="s">
        <v>109</v>
      </c>
      <c r="H1088" s="1">
        <v>43116</v>
      </c>
      <c r="I1088" s="2">
        <v>43116.495833333334</v>
      </c>
      <c r="J1088" t="s">
        <v>19</v>
      </c>
      <c r="K1088" t="s">
        <v>1729</v>
      </c>
      <c r="L1088" t="s">
        <v>1730</v>
      </c>
      <c r="M1088" t="s">
        <v>62</v>
      </c>
      <c r="N1088" t="s">
        <v>95</v>
      </c>
      <c r="O1088" t="s">
        <v>23</v>
      </c>
      <c r="P1088" t="s">
        <v>96</v>
      </c>
    </row>
    <row r="1089" spans="1:16" ht="14.4" hidden="1" customHeight="1" x14ac:dyDescent="0.3">
      <c r="C1089" t="s">
        <v>1642</v>
      </c>
      <c r="D1089" t="s">
        <v>429</v>
      </c>
      <c r="E1089" t="s">
        <v>2558</v>
      </c>
      <c r="F1089" t="s">
        <v>2559</v>
      </c>
      <c r="G1089" t="s">
        <v>18</v>
      </c>
      <c r="H1089" s="1">
        <v>43116</v>
      </c>
      <c r="I1089" s="2">
        <v>43141.21875</v>
      </c>
      <c r="J1089" t="s">
        <v>509</v>
      </c>
      <c r="K1089" t="s">
        <v>1600</v>
      </c>
      <c r="L1089" t="s">
        <v>1673</v>
      </c>
    </row>
    <row r="1090" spans="1:16" ht="14.4" hidden="1" customHeight="1" x14ac:dyDescent="0.3">
      <c r="C1090" t="s">
        <v>1642</v>
      </c>
      <c r="D1090" t="s">
        <v>429</v>
      </c>
      <c r="E1090" t="s">
        <v>2563</v>
      </c>
      <c r="F1090" t="s">
        <v>2564</v>
      </c>
      <c r="G1090" t="s">
        <v>18</v>
      </c>
      <c r="H1090" s="1">
        <v>43116</v>
      </c>
      <c r="I1090" s="2">
        <v>43132.263888888891</v>
      </c>
      <c r="J1090" t="s">
        <v>455</v>
      </c>
      <c r="K1090" t="s">
        <v>683</v>
      </c>
      <c r="L1090" t="s">
        <v>684</v>
      </c>
    </row>
    <row r="1091" spans="1:16" ht="14.4" hidden="1" customHeight="1" x14ac:dyDescent="0.3">
      <c r="C1091" t="s">
        <v>1642</v>
      </c>
      <c r="D1091" t="s">
        <v>429</v>
      </c>
      <c r="E1091" t="s">
        <v>2565</v>
      </c>
      <c r="F1091" t="s">
        <v>2566</v>
      </c>
      <c r="G1091" t="s">
        <v>109</v>
      </c>
      <c r="H1091" s="1">
        <v>43116</v>
      </c>
      <c r="I1091" s="2">
        <v>43136.661111111112</v>
      </c>
      <c r="J1091" t="s">
        <v>2500</v>
      </c>
      <c r="K1091" t="s">
        <v>877</v>
      </c>
      <c r="L1091" t="s">
        <v>1077</v>
      </c>
      <c r="M1091" t="s">
        <v>137</v>
      </c>
    </row>
    <row r="1092" spans="1:16" ht="14.4" customHeight="1" x14ac:dyDescent="0.3">
      <c r="A1092">
        <v>32</v>
      </c>
      <c r="B1092">
        <v>4</v>
      </c>
      <c r="C1092" t="s">
        <v>76</v>
      </c>
      <c r="D1092" t="s">
        <v>44</v>
      </c>
      <c r="E1092" t="s">
        <v>1554</v>
      </c>
      <c r="F1092" t="s">
        <v>1555</v>
      </c>
      <c r="G1092" t="s">
        <v>179</v>
      </c>
      <c r="H1092" s="1">
        <v>43116</v>
      </c>
      <c r="I1092" s="2">
        <v>43140.589583333334</v>
      </c>
      <c r="J1092" t="s">
        <v>859</v>
      </c>
      <c r="K1092" t="s">
        <v>276</v>
      </c>
      <c r="L1092" t="s">
        <v>1556</v>
      </c>
      <c r="N1092" t="s">
        <v>95</v>
      </c>
      <c r="O1092" t="s">
        <v>23</v>
      </c>
      <c r="P1092" t="s">
        <v>96</v>
      </c>
    </row>
    <row r="1093" spans="1:16" ht="14.4" hidden="1" customHeight="1" x14ac:dyDescent="0.3">
      <c r="C1093" t="s">
        <v>76</v>
      </c>
      <c r="D1093" t="s">
        <v>15</v>
      </c>
      <c r="E1093" t="s">
        <v>405</v>
      </c>
      <c r="F1093" t="s">
        <v>406</v>
      </c>
      <c r="G1093" t="s">
        <v>179</v>
      </c>
      <c r="H1093" s="1">
        <v>43117</v>
      </c>
      <c r="I1093" s="2">
        <v>43132.564583333333</v>
      </c>
      <c r="J1093" t="s">
        <v>28</v>
      </c>
      <c r="K1093" t="s">
        <v>407</v>
      </c>
      <c r="L1093" t="s">
        <v>408</v>
      </c>
      <c r="N1093" t="s">
        <v>95</v>
      </c>
      <c r="O1093" t="s">
        <v>141</v>
      </c>
      <c r="P1093" t="s">
        <v>96</v>
      </c>
    </row>
    <row r="1094" spans="1:16" ht="14.4" customHeight="1" x14ac:dyDescent="0.3">
      <c r="C1094" t="s">
        <v>76</v>
      </c>
      <c r="D1094" t="s">
        <v>44</v>
      </c>
      <c r="E1094" t="s">
        <v>1557</v>
      </c>
      <c r="F1094" t="s">
        <v>1558</v>
      </c>
      <c r="G1094" t="s">
        <v>18</v>
      </c>
      <c r="H1094" s="1">
        <v>43117</v>
      </c>
      <c r="I1094" s="2">
        <v>43134.115972222222</v>
      </c>
      <c r="J1094" t="s">
        <v>140</v>
      </c>
      <c r="K1094" t="s">
        <v>254</v>
      </c>
      <c r="L1094" t="s">
        <v>255</v>
      </c>
      <c r="M1094" t="s">
        <v>137</v>
      </c>
      <c r="N1094" t="s">
        <v>88</v>
      </c>
      <c r="O1094" t="s">
        <v>23</v>
      </c>
      <c r="P1094" t="s">
        <v>52</v>
      </c>
    </row>
    <row r="1095" spans="1:16" ht="14.4" customHeight="1" x14ac:dyDescent="0.3">
      <c r="C1095" t="s">
        <v>76</v>
      </c>
      <c r="D1095" t="s">
        <v>44</v>
      </c>
      <c r="E1095" t="s">
        <v>1559</v>
      </c>
      <c r="F1095" t="s">
        <v>1560</v>
      </c>
      <c r="G1095" t="s">
        <v>18</v>
      </c>
      <c r="H1095" s="1">
        <v>43117</v>
      </c>
      <c r="I1095" s="2">
        <v>43145.163194444445</v>
      </c>
      <c r="J1095" t="s">
        <v>47</v>
      </c>
      <c r="K1095" t="s">
        <v>532</v>
      </c>
      <c r="L1095" t="s">
        <v>533</v>
      </c>
      <c r="M1095" t="s">
        <v>62</v>
      </c>
      <c r="N1095" t="s">
        <v>88</v>
      </c>
      <c r="O1095" t="s">
        <v>23</v>
      </c>
      <c r="P1095" t="s">
        <v>52</v>
      </c>
    </row>
    <row r="1096" spans="1:16" ht="14.4" hidden="1" customHeight="1" x14ac:dyDescent="0.3">
      <c r="C1096" t="s">
        <v>1642</v>
      </c>
      <c r="D1096" t="s">
        <v>429</v>
      </c>
      <c r="E1096" t="s">
        <v>2567</v>
      </c>
      <c r="F1096" t="s">
        <v>2219</v>
      </c>
      <c r="G1096" t="s">
        <v>18</v>
      </c>
      <c r="H1096" s="1">
        <v>43117</v>
      </c>
      <c r="I1096" s="2">
        <v>43133.114583333336</v>
      </c>
      <c r="J1096" t="s">
        <v>455</v>
      </c>
      <c r="K1096" t="s">
        <v>487</v>
      </c>
      <c r="L1096" t="s">
        <v>488</v>
      </c>
    </row>
    <row r="1097" spans="1:16" ht="14.4" hidden="1" customHeight="1" x14ac:dyDescent="0.3">
      <c r="C1097" t="s">
        <v>1642</v>
      </c>
      <c r="D1097" t="s">
        <v>429</v>
      </c>
      <c r="E1097" t="s">
        <v>2568</v>
      </c>
      <c r="F1097" t="s">
        <v>2569</v>
      </c>
      <c r="G1097" t="s">
        <v>18</v>
      </c>
      <c r="H1097" s="1">
        <v>43117</v>
      </c>
      <c r="I1097" s="2">
        <v>43133.114583333336</v>
      </c>
      <c r="J1097" t="s">
        <v>455</v>
      </c>
      <c r="K1097" t="s">
        <v>322</v>
      </c>
      <c r="L1097" t="s">
        <v>323</v>
      </c>
    </row>
    <row r="1098" spans="1:16" ht="14.4" hidden="1" customHeight="1" x14ac:dyDescent="0.3">
      <c r="C1098" t="s">
        <v>1642</v>
      </c>
      <c r="D1098" t="s">
        <v>429</v>
      </c>
      <c r="E1098" t="s">
        <v>2570</v>
      </c>
      <c r="F1098" t="s">
        <v>2571</v>
      </c>
      <c r="G1098" t="s">
        <v>18</v>
      </c>
      <c r="H1098" s="1">
        <v>43117</v>
      </c>
      <c r="I1098" s="2">
        <v>43134.118750000001</v>
      </c>
      <c r="K1098" t="s">
        <v>166</v>
      </c>
      <c r="L1098" t="s">
        <v>151</v>
      </c>
    </row>
    <row r="1099" spans="1:16" ht="14.4" hidden="1" customHeight="1" x14ac:dyDescent="0.3">
      <c r="C1099" t="s">
        <v>1642</v>
      </c>
      <c r="D1099" t="s">
        <v>429</v>
      </c>
      <c r="E1099" t="s">
        <v>2572</v>
      </c>
      <c r="F1099" t="s">
        <v>2573</v>
      </c>
      <c r="G1099" t="s">
        <v>18</v>
      </c>
      <c r="H1099" s="1">
        <v>43117</v>
      </c>
      <c r="I1099" s="2">
        <v>43134.118750000001</v>
      </c>
      <c r="J1099" t="s">
        <v>455</v>
      </c>
      <c r="K1099" t="s">
        <v>683</v>
      </c>
      <c r="L1099" t="s">
        <v>684</v>
      </c>
    </row>
    <row r="1100" spans="1:16" ht="14.4" hidden="1" customHeight="1" x14ac:dyDescent="0.3">
      <c r="C1100" t="s">
        <v>1642</v>
      </c>
      <c r="D1100" t="s">
        <v>429</v>
      </c>
      <c r="E1100" t="s">
        <v>2574</v>
      </c>
      <c r="F1100" t="s">
        <v>2575</v>
      </c>
      <c r="G1100" t="s">
        <v>18</v>
      </c>
      <c r="H1100" s="1">
        <v>43117</v>
      </c>
      <c r="I1100" s="2">
        <v>43133.114583333336</v>
      </c>
      <c r="J1100" t="s">
        <v>455</v>
      </c>
      <c r="K1100" t="s">
        <v>1836</v>
      </c>
      <c r="L1100" t="s">
        <v>1837</v>
      </c>
    </row>
    <row r="1101" spans="1:16" ht="14.4" hidden="1" customHeight="1" x14ac:dyDescent="0.3">
      <c r="C1101" t="s">
        <v>1642</v>
      </c>
      <c r="D1101" t="s">
        <v>429</v>
      </c>
      <c r="E1101" t="s">
        <v>2576</v>
      </c>
      <c r="F1101" t="s">
        <v>2577</v>
      </c>
      <c r="G1101" t="s">
        <v>18</v>
      </c>
      <c r="H1101" s="1">
        <v>43117</v>
      </c>
      <c r="I1101" s="2">
        <v>43133.114583333336</v>
      </c>
      <c r="J1101" t="s">
        <v>455</v>
      </c>
      <c r="K1101" t="s">
        <v>124</v>
      </c>
      <c r="L1101" t="s">
        <v>147</v>
      </c>
    </row>
    <row r="1102" spans="1:16" ht="14.4" customHeight="1" x14ac:dyDescent="0.3">
      <c r="C1102" t="s">
        <v>1642</v>
      </c>
      <c r="D1102" t="s">
        <v>44</v>
      </c>
      <c r="E1102" t="s">
        <v>3034</v>
      </c>
      <c r="F1102" t="s">
        <v>3005</v>
      </c>
      <c r="G1102" t="s">
        <v>353</v>
      </c>
      <c r="H1102" s="1">
        <v>43117</v>
      </c>
      <c r="I1102" s="2">
        <v>43122.664583333331</v>
      </c>
      <c r="J1102" t="s">
        <v>708</v>
      </c>
      <c r="K1102" t="s">
        <v>48</v>
      </c>
      <c r="L1102" t="s">
        <v>49</v>
      </c>
    </row>
    <row r="1103" spans="1:16" ht="14.4" customHeight="1" x14ac:dyDescent="0.3">
      <c r="C1103" t="s">
        <v>1642</v>
      </c>
      <c r="D1103" t="s">
        <v>44</v>
      </c>
      <c r="E1103" t="s">
        <v>3035</v>
      </c>
      <c r="F1103" t="s">
        <v>3036</v>
      </c>
      <c r="G1103" t="s">
        <v>18</v>
      </c>
      <c r="H1103" s="1">
        <v>43117</v>
      </c>
      <c r="I1103" s="2">
        <v>43141.21875</v>
      </c>
      <c r="J1103" t="s">
        <v>708</v>
      </c>
      <c r="K1103" t="s">
        <v>48</v>
      </c>
      <c r="L1103" t="s">
        <v>49</v>
      </c>
    </row>
    <row r="1104" spans="1:16" ht="14.4" hidden="1" customHeight="1" x14ac:dyDescent="0.3">
      <c r="C1104" t="s">
        <v>76</v>
      </c>
      <c r="D1104" t="s">
        <v>429</v>
      </c>
      <c r="E1104" t="s">
        <v>635</v>
      </c>
      <c r="F1104" t="s">
        <v>636</v>
      </c>
      <c r="G1104" t="s">
        <v>18</v>
      </c>
      <c r="H1104" s="1">
        <v>43118</v>
      </c>
      <c r="I1104" s="2">
        <v>43118.486805555556</v>
      </c>
      <c r="J1104" t="s">
        <v>432</v>
      </c>
      <c r="K1104" t="s">
        <v>458</v>
      </c>
      <c r="L1104" t="s">
        <v>459</v>
      </c>
      <c r="N1104" t="s">
        <v>88</v>
      </c>
      <c r="O1104" t="s">
        <v>23</v>
      </c>
      <c r="P1104" t="s">
        <v>536</v>
      </c>
    </row>
    <row r="1105" spans="1:16" ht="14.4" hidden="1" customHeight="1" x14ac:dyDescent="0.3">
      <c r="C1105" t="s">
        <v>76</v>
      </c>
      <c r="D1105" t="s">
        <v>429</v>
      </c>
      <c r="E1105" t="s">
        <v>637</v>
      </c>
      <c r="F1105" t="s">
        <v>636</v>
      </c>
      <c r="G1105" t="s">
        <v>41</v>
      </c>
      <c r="H1105" s="1">
        <v>43118</v>
      </c>
      <c r="I1105" s="2">
        <v>43118.497916666667</v>
      </c>
      <c r="J1105" t="s">
        <v>432</v>
      </c>
      <c r="K1105" t="s">
        <v>458</v>
      </c>
      <c r="L1105" t="s">
        <v>459</v>
      </c>
      <c r="N1105" t="s">
        <v>88</v>
      </c>
      <c r="O1105" t="s">
        <v>23</v>
      </c>
      <c r="P1105" t="s">
        <v>536</v>
      </c>
    </row>
    <row r="1106" spans="1:16" ht="14.4" customHeight="1" x14ac:dyDescent="0.3">
      <c r="C1106" t="s">
        <v>76</v>
      </c>
      <c r="D1106" t="s">
        <v>44</v>
      </c>
      <c r="E1106" t="s">
        <v>1561</v>
      </c>
      <c r="F1106" t="s">
        <v>1562</v>
      </c>
      <c r="G1106" t="s">
        <v>18</v>
      </c>
      <c r="H1106" s="1">
        <v>43118</v>
      </c>
      <c r="I1106" s="2">
        <v>43134.117361111108</v>
      </c>
      <c r="J1106" t="s">
        <v>708</v>
      </c>
      <c r="K1106" t="s">
        <v>1563</v>
      </c>
      <c r="L1106" t="s">
        <v>1564</v>
      </c>
      <c r="M1106" t="s">
        <v>62</v>
      </c>
      <c r="N1106" t="s">
        <v>88</v>
      </c>
      <c r="O1106" t="s">
        <v>23</v>
      </c>
      <c r="P1106" t="s">
        <v>52</v>
      </c>
    </row>
    <row r="1107" spans="1:16" ht="14.4" customHeight="1" x14ac:dyDescent="0.3">
      <c r="C1107" t="s">
        <v>76</v>
      </c>
      <c r="D1107" t="s">
        <v>44</v>
      </c>
      <c r="E1107" t="s">
        <v>1565</v>
      </c>
      <c r="F1107" t="s">
        <v>1566</v>
      </c>
      <c r="G1107" t="s">
        <v>18</v>
      </c>
      <c r="H1107" s="1">
        <v>43118</v>
      </c>
      <c r="I1107" s="2">
        <v>43140.083333333336</v>
      </c>
      <c r="J1107" t="s">
        <v>47</v>
      </c>
      <c r="K1107" t="s">
        <v>532</v>
      </c>
      <c r="L1107" t="s">
        <v>533</v>
      </c>
      <c r="M1107" t="s">
        <v>62</v>
      </c>
      <c r="N1107" t="s">
        <v>88</v>
      </c>
      <c r="O1107" t="s">
        <v>23</v>
      </c>
      <c r="P1107" t="s">
        <v>52</v>
      </c>
    </row>
    <row r="1108" spans="1:16" ht="14.4" hidden="1" customHeight="1" x14ac:dyDescent="0.3">
      <c r="C1108" t="s">
        <v>1642</v>
      </c>
      <c r="D1108" t="s">
        <v>429</v>
      </c>
      <c r="E1108" t="s">
        <v>2578</v>
      </c>
      <c r="F1108" t="s">
        <v>2579</v>
      </c>
      <c r="G1108" t="s">
        <v>18</v>
      </c>
      <c r="H1108" s="1">
        <v>43118</v>
      </c>
      <c r="I1108" s="2">
        <v>43118.667361111111</v>
      </c>
      <c r="J1108" t="s">
        <v>1770</v>
      </c>
      <c r="K1108" t="s">
        <v>683</v>
      </c>
      <c r="L1108" t="s">
        <v>684</v>
      </c>
    </row>
    <row r="1109" spans="1:16" ht="14.4" hidden="1" customHeight="1" x14ac:dyDescent="0.3">
      <c r="C1109" t="s">
        <v>1642</v>
      </c>
      <c r="D1109" t="s">
        <v>429</v>
      </c>
      <c r="E1109" t="s">
        <v>2580</v>
      </c>
      <c r="F1109" t="s">
        <v>2581</v>
      </c>
      <c r="G1109" t="s">
        <v>18</v>
      </c>
      <c r="H1109" s="1">
        <v>43119</v>
      </c>
      <c r="I1109" s="2">
        <v>43119.338194444441</v>
      </c>
      <c r="J1109" t="s">
        <v>1770</v>
      </c>
      <c r="K1109" t="s">
        <v>709</v>
      </c>
      <c r="L1109" t="s">
        <v>1858</v>
      </c>
    </row>
    <row r="1110" spans="1:16" ht="14.4" hidden="1" customHeight="1" x14ac:dyDescent="0.3">
      <c r="C1110" t="s">
        <v>1642</v>
      </c>
      <c r="D1110" t="s">
        <v>429</v>
      </c>
      <c r="E1110" t="s">
        <v>2582</v>
      </c>
      <c r="F1110" t="s">
        <v>2583</v>
      </c>
      <c r="G1110" t="s">
        <v>18</v>
      </c>
      <c r="H1110" s="1">
        <v>43119</v>
      </c>
      <c r="I1110" s="2">
        <v>43119.349305555559</v>
      </c>
      <c r="J1110" t="s">
        <v>1770</v>
      </c>
      <c r="K1110" t="s">
        <v>369</v>
      </c>
      <c r="L1110" t="s">
        <v>812</v>
      </c>
    </row>
    <row r="1111" spans="1:16" ht="14.4" hidden="1" customHeight="1" x14ac:dyDescent="0.3">
      <c r="C1111" t="s">
        <v>1642</v>
      </c>
      <c r="D1111" t="s">
        <v>429</v>
      </c>
      <c r="E1111" t="s">
        <v>2584</v>
      </c>
      <c r="F1111" t="s">
        <v>2585</v>
      </c>
      <c r="G1111" t="s">
        <v>18</v>
      </c>
      <c r="H1111" s="1">
        <v>43119</v>
      </c>
      <c r="I1111" s="2">
        <v>43139.114583333336</v>
      </c>
      <c r="J1111" t="s">
        <v>455</v>
      </c>
      <c r="K1111" t="s">
        <v>458</v>
      </c>
      <c r="L1111" t="s">
        <v>459</v>
      </c>
    </row>
    <row r="1112" spans="1:16" ht="14.4" customHeight="1" x14ac:dyDescent="0.3">
      <c r="C1112" t="s">
        <v>1642</v>
      </c>
      <c r="D1112" t="s">
        <v>44</v>
      </c>
      <c r="E1112" t="s">
        <v>3037</v>
      </c>
      <c r="F1112" t="s">
        <v>3038</v>
      </c>
      <c r="G1112" t="s">
        <v>18</v>
      </c>
      <c r="H1112" s="1">
        <v>43119</v>
      </c>
      <c r="I1112" s="2">
        <v>43146.114583333336</v>
      </c>
      <c r="J1112" t="s">
        <v>708</v>
      </c>
      <c r="K1112" t="s">
        <v>527</v>
      </c>
      <c r="L1112" t="s">
        <v>528</v>
      </c>
      <c r="M1112" t="s">
        <v>73</v>
      </c>
    </row>
    <row r="1113" spans="1:16" ht="14.4" customHeight="1" x14ac:dyDescent="0.3">
      <c r="C1113" t="s">
        <v>1642</v>
      </c>
      <c r="D1113" t="s">
        <v>44</v>
      </c>
      <c r="E1113" t="s">
        <v>3039</v>
      </c>
      <c r="F1113" t="s">
        <v>3040</v>
      </c>
      <c r="G1113" t="s">
        <v>41</v>
      </c>
      <c r="H1113" s="1">
        <v>43119</v>
      </c>
      <c r="I1113" s="2">
        <v>43124.652777777781</v>
      </c>
      <c r="J1113" t="s">
        <v>1238</v>
      </c>
      <c r="K1113" t="s">
        <v>48</v>
      </c>
      <c r="L1113" t="s">
        <v>49</v>
      </c>
      <c r="M1113" t="s">
        <v>73</v>
      </c>
      <c r="N1113" t="s">
        <v>95</v>
      </c>
    </row>
    <row r="1114" spans="1:16" ht="14.4" customHeight="1" x14ac:dyDescent="0.3">
      <c r="C1114" t="s">
        <v>1642</v>
      </c>
      <c r="D1114" t="s">
        <v>44</v>
      </c>
      <c r="E1114" t="s">
        <v>3041</v>
      </c>
      <c r="F1114" t="s">
        <v>3042</v>
      </c>
      <c r="G1114" t="s">
        <v>18</v>
      </c>
      <c r="H1114" s="1">
        <v>43119</v>
      </c>
      <c r="I1114" s="2">
        <v>43140.114583333336</v>
      </c>
      <c r="J1114" t="s">
        <v>47</v>
      </c>
      <c r="K1114" t="s">
        <v>260</v>
      </c>
      <c r="L1114" t="s">
        <v>696</v>
      </c>
      <c r="M1114" t="s">
        <v>50</v>
      </c>
    </row>
    <row r="1115" spans="1:16" ht="14.4" hidden="1" customHeight="1" x14ac:dyDescent="0.3">
      <c r="C1115" t="s">
        <v>76</v>
      </c>
      <c r="D1115" t="s">
        <v>15</v>
      </c>
      <c r="E1115" t="s">
        <v>409</v>
      </c>
      <c r="F1115" t="s">
        <v>410</v>
      </c>
      <c r="G1115" t="s">
        <v>109</v>
      </c>
      <c r="H1115" s="1">
        <v>43122</v>
      </c>
      <c r="I1115" s="2">
        <v>43129.519444444442</v>
      </c>
      <c r="J1115" t="s">
        <v>19</v>
      </c>
      <c r="K1115" t="s">
        <v>411</v>
      </c>
      <c r="L1115" t="s">
        <v>412</v>
      </c>
      <c r="M1115" t="s">
        <v>62</v>
      </c>
      <c r="N1115" t="s">
        <v>88</v>
      </c>
      <c r="O1115" t="s">
        <v>23</v>
      </c>
      <c r="P1115" t="s">
        <v>52</v>
      </c>
    </row>
    <row r="1116" spans="1:16" ht="14.4" customHeight="1" x14ac:dyDescent="0.3">
      <c r="A1116">
        <v>32</v>
      </c>
      <c r="B1116">
        <v>4</v>
      </c>
      <c r="C1116" t="s">
        <v>1642</v>
      </c>
      <c r="D1116" t="s">
        <v>44</v>
      </c>
      <c r="E1116" t="s">
        <v>3043</v>
      </c>
      <c r="F1116" t="s">
        <v>3044</v>
      </c>
      <c r="G1116" t="s">
        <v>109</v>
      </c>
      <c r="H1116" s="1">
        <v>43122</v>
      </c>
      <c r="I1116" s="2">
        <v>43129.39166666667</v>
      </c>
      <c r="J1116" t="s">
        <v>725</v>
      </c>
      <c r="K1116" t="s">
        <v>1575</v>
      </c>
      <c r="L1116" t="s">
        <v>1576</v>
      </c>
    </row>
    <row r="1117" spans="1:16" ht="14.4" customHeight="1" x14ac:dyDescent="0.3">
      <c r="C1117" t="s">
        <v>76</v>
      </c>
      <c r="D1117" t="s">
        <v>44</v>
      </c>
      <c r="E1117" t="s">
        <v>1567</v>
      </c>
      <c r="F1117" t="s">
        <v>1568</v>
      </c>
      <c r="G1117" t="s">
        <v>18</v>
      </c>
      <c r="H1117" s="1">
        <v>43122</v>
      </c>
      <c r="I1117" s="2">
        <v>43147.083333333336</v>
      </c>
      <c r="J1117" t="s">
        <v>47</v>
      </c>
      <c r="K1117" t="s">
        <v>699</v>
      </c>
      <c r="L1117" t="s">
        <v>700</v>
      </c>
      <c r="M1117" t="s">
        <v>62</v>
      </c>
      <c r="N1117" t="s">
        <v>88</v>
      </c>
      <c r="O1117" t="s">
        <v>23</v>
      </c>
      <c r="P1117" t="s">
        <v>52</v>
      </c>
    </row>
    <row r="1118" spans="1:16" ht="14.4" customHeight="1" x14ac:dyDescent="0.3">
      <c r="C1118" t="s">
        <v>76</v>
      </c>
      <c r="D1118" t="s">
        <v>44</v>
      </c>
      <c r="E1118" t="s">
        <v>1573</v>
      </c>
      <c r="F1118" t="s">
        <v>1574</v>
      </c>
      <c r="G1118" t="s">
        <v>18</v>
      </c>
      <c r="H1118" s="1">
        <v>43122</v>
      </c>
      <c r="I1118" s="2">
        <v>43138.084722222222</v>
      </c>
      <c r="J1118" t="s">
        <v>725</v>
      </c>
      <c r="K1118" t="s">
        <v>1575</v>
      </c>
      <c r="L1118" t="s">
        <v>1576</v>
      </c>
      <c r="N1118" t="s">
        <v>88</v>
      </c>
      <c r="O1118" t="s">
        <v>23</v>
      </c>
      <c r="P1118" t="s">
        <v>52</v>
      </c>
    </row>
    <row r="1119" spans="1:16" ht="14.4" hidden="1" customHeight="1" x14ac:dyDescent="0.3">
      <c r="C1119" t="s">
        <v>1642</v>
      </c>
      <c r="D1119" t="s">
        <v>429</v>
      </c>
      <c r="E1119" t="s">
        <v>2586</v>
      </c>
      <c r="F1119" t="s">
        <v>2587</v>
      </c>
      <c r="G1119" t="s">
        <v>18</v>
      </c>
      <c r="H1119" s="1">
        <v>43122</v>
      </c>
      <c r="I1119" s="2">
        <v>43139.114583333336</v>
      </c>
      <c r="J1119" t="s">
        <v>455</v>
      </c>
      <c r="K1119" t="s">
        <v>80</v>
      </c>
      <c r="L1119" t="s">
        <v>444</v>
      </c>
    </row>
    <row r="1120" spans="1:16" ht="14.4" hidden="1" customHeight="1" x14ac:dyDescent="0.3">
      <c r="C1120" t="s">
        <v>1642</v>
      </c>
      <c r="D1120" t="s">
        <v>429</v>
      </c>
      <c r="E1120" t="s">
        <v>2588</v>
      </c>
      <c r="F1120" t="s">
        <v>2589</v>
      </c>
      <c r="G1120" t="s">
        <v>18</v>
      </c>
      <c r="H1120" s="1">
        <v>43122</v>
      </c>
      <c r="I1120" s="2">
        <v>43139.114583333336</v>
      </c>
      <c r="J1120" t="s">
        <v>455</v>
      </c>
      <c r="K1120" t="s">
        <v>80</v>
      </c>
      <c r="L1120" t="s">
        <v>444</v>
      </c>
    </row>
    <row r="1121" spans="1:16" ht="14.4" customHeight="1" x14ac:dyDescent="0.3">
      <c r="A1121">
        <v>8</v>
      </c>
      <c r="B1121">
        <v>3</v>
      </c>
      <c r="C1121" t="s">
        <v>76</v>
      </c>
      <c r="D1121" t="s">
        <v>44</v>
      </c>
      <c r="E1121" t="s">
        <v>1569</v>
      </c>
      <c r="F1121" t="s">
        <v>1570</v>
      </c>
      <c r="G1121" t="s">
        <v>353</v>
      </c>
      <c r="H1121" s="1">
        <v>43122</v>
      </c>
      <c r="I1121" s="2">
        <v>43137.688888888886</v>
      </c>
      <c r="J1121" t="s">
        <v>47</v>
      </c>
      <c r="K1121" t="s">
        <v>1571</v>
      </c>
      <c r="L1121" t="s">
        <v>1572</v>
      </c>
      <c r="M1121" t="s">
        <v>62</v>
      </c>
      <c r="N1121" t="s">
        <v>88</v>
      </c>
      <c r="O1121" t="s">
        <v>23</v>
      </c>
      <c r="P1121" t="s">
        <v>52</v>
      </c>
    </row>
    <row r="1122" spans="1:16" ht="14.4" customHeight="1" x14ac:dyDescent="0.3">
      <c r="C1122" t="s">
        <v>1642</v>
      </c>
      <c r="D1122" t="s">
        <v>44</v>
      </c>
      <c r="E1122" t="s">
        <v>3045</v>
      </c>
      <c r="F1122" t="s">
        <v>3046</v>
      </c>
      <c r="G1122" t="s">
        <v>18</v>
      </c>
      <c r="H1122" s="1">
        <v>43122</v>
      </c>
      <c r="I1122" s="2">
        <v>43145.165972222225</v>
      </c>
      <c r="J1122" t="s">
        <v>47</v>
      </c>
      <c r="K1122" t="s">
        <v>1575</v>
      </c>
      <c r="L1122" t="s">
        <v>1576</v>
      </c>
    </row>
    <row r="1123" spans="1:16" ht="14.4" hidden="1" customHeight="1" x14ac:dyDescent="0.3">
      <c r="C1123" t="s">
        <v>76</v>
      </c>
      <c r="D1123" t="s">
        <v>15</v>
      </c>
      <c r="E1123" t="s">
        <v>413</v>
      </c>
      <c r="F1123" t="s">
        <v>414</v>
      </c>
      <c r="G1123" t="s">
        <v>18</v>
      </c>
      <c r="H1123" s="1">
        <v>43123</v>
      </c>
      <c r="I1123" s="2">
        <v>43130.468055555553</v>
      </c>
      <c r="J1123" t="s">
        <v>114</v>
      </c>
      <c r="K1123" t="s">
        <v>189</v>
      </c>
      <c r="L1123" t="s">
        <v>415</v>
      </c>
      <c r="M1123" t="s">
        <v>117</v>
      </c>
      <c r="N1123" t="s">
        <v>88</v>
      </c>
      <c r="O1123" t="s">
        <v>23</v>
      </c>
      <c r="P1123" t="s">
        <v>52</v>
      </c>
    </row>
    <row r="1124" spans="1:16" ht="14.4" customHeight="1" x14ac:dyDescent="0.3">
      <c r="C1124" t="s">
        <v>76</v>
      </c>
      <c r="D1124" t="s">
        <v>44</v>
      </c>
      <c r="E1124" t="s">
        <v>1577</v>
      </c>
      <c r="F1124" t="s">
        <v>1578</v>
      </c>
      <c r="G1124" t="s">
        <v>18</v>
      </c>
      <c r="H1124" s="1">
        <v>43123</v>
      </c>
      <c r="I1124" s="2">
        <v>43145.163194444445</v>
      </c>
      <c r="J1124" t="s">
        <v>47</v>
      </c>
      <c r="K1124" t="s">
        <v>532</v>
      </c>
      <c r="L1124" t="s">
        <v>533</v>
      </c>
      <c r="M1124" t="s">
        <v>62</v>
      </c>
      <c r="N1124" t="s">
        <v>88</v>
      </c>
      <c r="O1124" t="s">
        <v>23</v>
      </c>
      <c r="P1124" t="s">
        <v>52</v>
      </c>
    </row>
    <row r="1125" spans="1:16" ht="14.4" hidden="1" customHeight="1" x14ac:dyDescent="0.3">
      <c r="C1125" t="s">
        <v>1642</v>
      </c>
      <c r="D1125" t="s">
        <v>15</v>
      </c>
      <c r="E1125" t="s">
        <v>1743</v>
      </c>
      <c r="F1125" t="s">
        <v>1744</v>
      </c>
      <c r="G1125" t="s">
        <v>179</v>
      </c>
      <c r="H1125" s="1">
        <v>43123</v>
      </c>
      <c r="I1125" s="2">
        <v>43132.410416666666</v>
      </c>
      <c r="J1125" t="s">
        <v>28</v>
      </c>
      <c r="K1125" t="s">
        <v>1745</v>
      </c>
      <c r="L1125" t="s">
        <v>1746</v>
      </c>
    </row>
    <row r="1126" spans="1:16" ht="14.4" hidden="1" customHeight="1" x14ac:dyDescent="0.3">
      <c r="C1126" t="s">
        <v>1642</v>
      </c>
      <c r="D1126" t="s">
        <v>429</v>
      </c>
      <c r="E1126" t="s">
        <v>2590</v>
      </c>
      <c r="F1126" t="s">
        <v>2591</v>
      </c>
      <c r="G1126" t="s">
        <v>18</v>
      </c>
      <c r="H1126" s="1">
        <v>43123</v>
      </c>
      <c r="I1126" s="2">
        <v>43139.114583333336</v>
      </c>
      <c r="J1126" t="s">
        <v>455</v>
      </c>
      <c r="K1126" t="s">
        <v>1836</v>
      </c>
      <c r="L1126" t="s">
        <v>1837</v>
      </c>
    </row>
    <row r="1127" spans="1:16" ht="14.4" hidden="1" customHeight="1" x14ac:dyDescent="0.3">
      <c r="C1127" t="s">
        <v>1642</v>
      </c>
      <c r="D1127" t="s">
        <v>429</v>
      </c>
      <c r="E1127" t="s">
        <v>2592</v>
      </c>
      <c r="F1127" t="s">
        <v>2593</v>
      </c>
      <c r="G1127" t="s">
        <v>18</v>
      </c>
      <c r="H1127" s="1">
        <v>43123</v>
      </c>
      <c r="I1127" s="2">
        <v>43139.114583333336</v>
      </c>
      <c r="J1127" t="s">
        <v>455</v>
      </c>
      <c r="K1127" t="s">
        <v>166</v>
      </c>
      <c r="L1127" t="s">
        <v>151</v>
      </c>
    </row>
    <row r="1128" spans="1:16" ht="14.4" customHeight="1" x14ac:dyDescent="0.3">
      <c r="C1128" t="s">
        <v>1642</v>
      </c>
      <c r="D1128" t="s">
        <v>44</v>
      </c>
      <c r="E1128" t="s">
        <v>3047</v>
      </c>
      <c r="F1128" t="s">
        <v>3048</v>
      </c>
      <c r="G1128" t="s">
        <v>18</v>
      </c>
      <c r="H1128" s="1">
        <v>43123</v>
      </c>
      <c r="I1128" s="2">
        <v>43140.114583333336</v>
      </c>
      <c r="J1128" t="s">
        <v>47</v>
      </c>
      <c r="K1128" t="s">
        <v>189</v>
      </c>
      <c r="L1128" t="s">
        <v>2180</v>
      </c>
      <c r="M1128" t="s">
        <v>73</v>
      </c>
    </row>
    <row r="1129" spans="1:16" ht="14.4" customHeight="1" x14ac:dyDescent="0.3">
      <c r="A1129">
        <v>8</v>
      </c>
      <c r="B1129">
        <v>3</v>
      </c>
      <c r="C1129" t="s">
        <v>76</v>
      </c>
      <c r="D1129" t="s">
        <v>44</v>
      </c>
      <c r="E1129" t="s">
        <v>1581</v>
      </c>
      <c r="F1129" t="s">
        <v>1582</v>
      </c>
      <c r="G1129" t="s">
        <v>353</v>
      </c>
      <c r="H1129" s="1">
        <v>43124</v>
      </c>
      <c r="I1129" s="2">
        <v>43131.661805555559</v>
      </c>
      <c r="J1129" t="s">
        <v>1238</v>
      </c>
      <c r="K1129" t="s">
        <v>1224</v>
      </c>
      <c r="L1129" t="s">
        <v>1225</v>
      </c>
      <c r="M1129" t="s">
        <v>73</v>
      </c>
      <c r="N1129" t="s">
        <v>88</v>
      </c>
      <c r="O1129" t="s">
        <v>23</v>
      </c>
      <c r="P1129" t="s">
        <v>52</v>
      </c>
    </row>
    <row r="1130" spans="1:16" ht="14.4" customHeight="1" x14ac:dyDescent="0.3">
      <c r="C1130" t="s">
        <v>76</v>
      </c>
      <c r="D1130" t="s">
        <v>44</v>
      </c>
      <c r="E1130" t="s">
        <v>1579</v>
      </c>
      <c r="F1130" t="s">
        <v>1580</v>
      </c>
      <c r="G1130" t="s">
        <v>18</v>
      </c>
      <c r="H1130" s="1">
        <v>43124</v>
      </c>
      <c r="I1130" s="2">
        <v>43140.084722222222</v>
      </c>
      <c r="J1130" t="s">
        <v>47</v>
      </c>
      <c r="K1130" t="s">
        <v>166</v>
      </c>
      <c r="L1130" t="s">
        <v>1053</v>
      </c>
      <c r="M1130" t="s">
        <v>62</v>
      </c>
      <c r="N1130" t="s">
        <v>88</v>
      </c>
      <c r="O1130" t="s">
        <v>23</v>
      </c>
      <c r="P1130" t="s">
        <v>52</v>
      </c>
    </row>
    <row r="1131" spans="1:16" ht="14.4" hidden="1" customHeight="1" x14ac:dyDescent="0.3">
      <c r="C1131" t="s">
        <v>1642</v>
      </c>
      <c r="D1131" t="s">
        <v>429</v>
      </c>
      <c r="E1131" t="s">
        <v>2598</v>
      </c>
      <c r="F1131" t="s">
        <v>2599</v>
      </c>
      <c r="G1131" t="s">
        <v>18</v>
      </c>
      <c r="H1131" s="1">
        <v>43124</v>
      </c>
      <c r="I1131" s="2">
        <v>43140.114583333336</v>
      </c>
      <c r="J1131" t="s">
        <v>455</v>
      </c>
      <c r="K1131" t="s">
        <v>322</v>
      </c>
      <c r="L1131" t="s">
        <v>323</v>
      </c>
    </row>
    <row r="1132" spans="1:16" ht="14.4" hidden="1" customHeight="1" x14ac:dyDescent="0.3">
      <c r="C1132" t="s">
        <v>1642</v>
      </c>
      <c r="D1132" t="s">
        <v>429</v>
      </c>
      <c r="E1132" t="s">
        <v>2600</v>
      </c>
      <c r="F1132" t="s">
        <v>2597</v>
      </c>
      <c r="G1132" t="s">
        <v>18</v>
      </c>
      <c r="H1132" s="1">
        <v>43124</v>
      </c>
      <c r="I1132" s="2">
        <v>43140.114583333336</v>
      </c>
      <c r="K1132" t="s">
        <v>487</v>
      </c>
      <c r="L1132" t="s">
        <v>488</v>
      </c>
    </row>
    <row r="1133" spans="1:16" ht="14.4" customHeight="1" x14ac:dyDescent="0.3">
      <c r="A1133">
        <v>32</v>
      </c>
      <c r="B1133">
        <v>4</v>
      </c>
      <c r="C1133" t="s">
        <v>1642</v>
      </c>
      <c r="D1133" t="s">
        <v>44</v>
      </c>
      <c r="E1133" t="s">
        <v>3058</v>
      </c>
      <c r="F1133" t="s">
        <v>3059</v>
      </c>
      <c r="G1133" t="s">
        <v>353</v>
      </c>
      <c r="H1133" s="1">
        <v>43124</v>
      </c>
      <c r="I1133" s="2">
        <v>43131.332638888889</v>
      </c>
      <c r="J1133" t="s">
        <v>47</v>
      </c>
      <c r="K1133" t="s">
        <v>1618</v>
      </c>
      <c r="L1133" t="s">
        <v>1619</v>
      </c>
      <c r="M1133" t="s">
        <v>73</v>
      </c>
    </row>
    <row r="1134" spans="1:16" ht="14.4" customHeight="1" x14ac:dyDescent="0.3">
      <c r="C1134" t="s">
        <v>1642</v>
      </c>
      <c r="D1134" t="s">
        <v>44</v>
      </c>
      <c r="E1134" t="s">
        <v>3049</v>
      </c>
      <c r="F1134" t="s">
        <v>3050</v>
      </c>
      <c r="G1134" t="s">
        <v>41</v>
      </c>
      <c r="H1134" s="1">
        <v>43124</v>
      </c>
      <c r="I1134" s="2">
        <v>43130.359722222223</v>
      </c>
      <c r="J1134" t="s">
        <v>47</v>
      </c>
      <c r="K1134" t="s">
        <v>3051</v>
      </c>
      <c r="L1134" t="s">
        <v>3052</v>
      </c>
      <c r="M1134" t="s">
        <v>62</v>
      </c>
      <c r="N1134" t="s">
        <v>95</v>
      </c>
      <c r="O1134" t="s">
        <v>23</v>
      </c>
      <c r="P1134" t="s">
        <v>96</v>
      </c>
    </row>
    <row r="1135" spans="1:16" ht="14.4" customHeight="1" x14ac:dyDescent="0.3">
      <c r="C1135" t="s">
        <v>1642</v>
      </c>
      <c r="D1135" t="s">
        <v>44</v>
      </c>
      <c r="E1135" t="s">
        <v>3060</v>
      </c>
      <c r="F1135" t="s">
        <v>3061</v>
      </c>
      <c r="G1135" t="s">
        <v>2291</v>
      </c>
      <c r="H1135" s="1">
        <v>43124</v>
      </c>
      <c r="I1135" s="2">
        <v>43140.34097222222</v>
      </c>
      <c r="J1135" t="s">
        <v>47</v>
      </c>
      <c r="K1135" t="s">
        <v>2872</v>
      </c>
      <c r="L1135" t="s">
        <v>2873</v>
      </c>
      <c r="M1135" t="s">
        <v>137</v>
      </c>
    </row>
    <row r="1136" spans="1:16" ht="14.4" customHeight="1" x14ac:dyDescent="0.3">
      <c r="C1136" t="s">
        <v>1642</v>
      </c>
      <c r="D1136" t="s">
        <v>44</v>
      </c>
      <c r="E1136" t="s">
        <v>3062</v>
      </c>
      <c r="F1136" t="s">
        <v>3063</v>
      </c>
      <c r="G1136" t="s">
        <v>18</v>
      </c>
      <c r="H1136" s="1">
        <v>43124</v>
      </c>
      <c r="I1136" s="2">
        <v>43142.297222222223</v>
      </c>
      <c r="J1136" t="s">
        <v>47</v>
      </c>
      <c r="K1136" t="s">
        <v>3064</v>
      </c>
      <c r="L1136" t="s">
        <v>3065</v>
      </c>
      <c r="M1136" t="s">
        <v>73</v>
      </c>
    </row>
    <row r="1137" spans="1:16" ht="14.4" customHeight="1" x14ac:dyDescent="0.3">
      <c r="C1137" t="s">
        <v>1642</v>
      </c>
      <c r="D1137" t="s">
        <v>44</v>
      </c>
      <c r="E1137" t="s">
        <v>3066</v>
      </c>
      <c r="F1137" t="s">
        <v>3067</v>
      </c>
      <c r="G1137" t="s">
        <v>18</v>
      </c>
      <c r="H1137" s="1">
        <v>43124</v>
      </c>
      <c r="I1137" s="2">
        <v>43146.114583333336</v>
      </c>
      <c r="J1137" t="s">
        <v>678</v>
      </c>
      <c r="K1137" t="s">
        <v>440</v>
      </c>
      <c r="L1137" t="s">
        <v>2878</v>
      </c>
    </row>
    <row r="1138" spans="1:16" ht="14.4" customHeight="1" x14ac:dyDescent="0.3">
      <c r="A1138">
        <v>80</v>
      </c>
      <c r="B1138">
        <v>5</v>
      </c>
      <c r="C1138" t="s">
        <v>1642</v>
      </c>
      <c r="D1138" t="s">
        <v>44</v>
      </c>
      <c r="E1138" t="s">
        <v>3068</v>
      </c>
      <c r="F1138" t="s">
        <v>3069</v>
      </c>
      <c r="G1138" t="s">
        <v>109</v>
      </c>
      <c r="H1138" s="1">
        <v>43125</v>
      </c>
      <c r="I1138" s="2">
        <v>43129.664583333331</v>
      </c>
      <c r="J1138" t="s">
        <v>708</v>
      </c>
      <c r="K1138" t="s">
        <v>458</v>
      </c>
      <c r="L1138" t="s">
        <v>459</v>
      </c>
    </row>
    <row r="1139" spans="1:16" ht="14.4" hidden="1" customHeight="1" x14ac:dyDescent="0.3">
      <c r="C1139" t="s">
        <v>1642</v>
      </c>
      <c r="D1139" t="s">
        <v>15</v>
      </c>
      <c r="E1139" t="s">
        <v>1747</v>
      </c>
      <c r="F1139" t="s">
        <v>1690</v>
      </c>
      <c r="G1139" t="s">
        <v>41</v>
      </c>
      <c r="H1139" s="1">
        <v>43125</v>
      </c>
      <c r="I1139" s="2">
        <v>43125.665277777778</v>
      </c>
      <c r="J1139" t="s">
        <v>19</v>
      </c>
      <c r="K1139" t="s">
        <v>48</v>
      </c>
      <c r="L1139" t="s">
        <v>49</v>
      </c>
      <c r="M1139" t="s">
        <v>94</v>
      </c>
      <c r="N1139" t="s">
        <v>95</v>
      </c>
    </row>
    <row r="1140" spans="1:16" ht="14.4" hidden="1" customHeight="1" x14ac:dyDescent="0.3">
      <c r="C1140" t="s">
        <v>1642</v>
      </c>
      <c r="D1140" t="s">
        <v>429</v>
      </c>
      <c r="E1140" t="s">
        <v>2594</v>
      </c>
      <c r="F1140" t="s">
        <v>2595</v>
      </c>
      <c r="G1140" t="s">
        <v>18</v>
      </c>
      <c r="H1140" s="1">
        <v>43125</v>
      </c>
      <c r="I1140" s="2">
        <v>43125.421527777777</v>
      </c>
      <c r="J1140" t="s">
        <v>1770</v>
      </c>
      <c r="K1140" t="s">
        <v>487</v>
      </c>
      <c r="L1140" t="s">
        <v>488</v>
      </c>
    </row>
    <row r="1141" spans="1:16" ht="14.4" hidden="1" customHeight="1" x14ac:dyDescent="0.3">
      <c r="C1141" t="s">
        <v>1642</v>
      </c>
      <c r="D1141" t="s">
        <v>429</v>
      </c>
      <c r="E1141" t="s">
        <v>2596</v>
      </c>
      <c r="F1141" t="s">
        <v>2597</v>
      </c>
      <c r="G1141" t="s">
        <v>18</v>
      </c>
      <c r="H1141" s="1">
        <v>43125</v>
      </c>
      <c r="I1141" s="2">
        <v>43141.21875</v>
      </c>
      <c r="K1141" t="s">
        <v>487</v>
      </c>
      <c r="L1141" t="s">
        <v>488</v>
      </c>
    </row>
    <row r="1142" spans="1:16" ht="14.4" hidden="1" customHeight="1" x14ac:dyDescent="0.3">
      <c r="C1142" t="s">
        <v>1642</v>
      </c>
      <c r="D1142" t="s">
        <v>429</v>
      </c>
      <c r="E1142" t="s">
        <v>2601</v>
      </c>
      <c r="F1142" t="s">
        <v>2602</v>
      </c>
      <c r="G1142" t="s">
        <v>18</v>
      </c>
      <c r="H1142" s="1">
        <v>43125</v>
      </c>
      <c r="I1142" s="2">
        <v>43141.21875</v>
      </c>
      <c r="J1142" t="s">
        <v>455</v>
      </c>
      <c r="K1142" t="s">
        <v>80</v>
      </c>
      <c r="L1142" t="s">
        <v>444</v>
      </c>
    </row>
    <row r="1143" spans="1:16" ht="14.4" hidden="1" customHeight="1" x14ac:dyDescent="0.3">
      <c r="C1143" t="s">
        <v>1642</v>
      </c>
      <c r="D1143" t="s">
        <v>429</v>
      </c>
      <c r="E1143" t="s">
        <v>2603</v>
      </c>
      <c r="F1143" t="s">
        <v>2604</v>
      </c>
      <c r="G1143" t="s">
        <v>18</v>
      </c>
      <c r="H1143" s="1">
        <v>43125</v>
      </c>
      <c r="I1143" s="2">
        <v>43141.21875</v>
      </c>
      <c r="J1143" t="s">
        <v>455</v>
      </c>
      <c r="K1143" t="s">
        <v>322</v>
      </c>
      <c r="L1143" t="s">
        <v>323</v>
      </c>
    </row>
    <row r="1144" spans="1:16" ht="14.4" hidden="1" customHeight="1" x14ac:dyDescent="0.3">
      <c r="C1144" t="s">
        <v>1642</v>
      </c>
      <c r="D1144" t="s">
        <v>429</v>
      </c>
      <c r="E1144" t="s">
        <v>2605</v>
      </c>
      <c r="F1144" t="s">
        <v>2606</v>
      </c>
      <c r="G1144" t="s">
        <v>18</v>
      </c>
      <c r="H1144" s="1">
        <v>43125</v>
      </c>
      <c r="I1144" s="2">
        <v>43141.21875</v>
      </c>
      <c r="J1144" t="s">
        <v>455</v>
      </c>
      <c r="K1144" t="s">
        <v>683</v>
      </c>
      <c r="L1144" t="s">
        <v>684</v>
      </c>
    </row>
    <row r="1145" spans="1:16" ht="14.4" hidden="1" customHeight="1" x14ac:dyDescent="0.3">
      <c r="C1145" t="s">
        <v>1642</v>
      </c>
      <c r="D1145" t="s">
        <v>429</v>
      </c>
      <c r="E1145" t="s">
        <v>2607</v>
      </c>
      <c r="F1145" t="s">
        <v>2608</v>
      </c>
      <c r="G1145" t="s">
        <v>18</v>
      </c>
      <c r="H1145" s="1">
        <v>43125</v>
      </c>
      <c r="I1145" s="2">
        <v>43141.21875</v>
      </c>
      <c r="J1145" t="s">
        <v>455</v>
      </c>
      <c r="K1145" t="s">
        <v>1836</v>
      </c>
      <c r="L1145" t="s">
        <v>1837</v>
      </c>
    </row>
    <row r="1146" spans="1:16" ht="14.4" customHeight="1" x14ac:dyDescent="0.3">
      <c r="C1146" t="s">
        <v>1642</v>
      </c>
      <c r="D1146" t="s">
        <v>44</v>
      </c>
      <c r="E1146" t="s">
        <v>3070</v>
      </c>
      <c r="F1146" t="s">
        <v>3071</v>
      </c>
      <c r="G1146" t="s">
        <v>18</v>
      </c>
      <c r="H1146" s="1">
        <v>43125</v>
      </c>
      <c r="I1146" s="2">
        <v>43147.469444444447</v>
      </c>
      <c r="J1146" t="s">
        <v>725</v>
      </c>
      <c r="K1146" t="s">
        <v>820</v>
      </c>
      <c r="L1146" t="s">
        <v>821</v>
      </c>
    </row>
    <row r="1147" spans="1:16" x14ac:dyDescent="0.3">
      <c r="C1147" t="s">
        <v>1642</v>
      </c>
      <c r="D1147" t="s">
        <v>44</v>
      </c>
      <c r="E1147" t="s">
        <v>3053</v>
      </c>
      <c r="F1147" t="s">
        <v>3054</v>
      </c>
      <c r="G1147" t="s">
        <v>109</v>
      </c>
      <c r="H1147" s="1">
        <v>43125</v>
      </c>
      <c r="I1147" s="2">
        <v>43125.655555555553</v>
      </c>
      <c r="J1147" t="s">
        <v>47</v>
      </c>
      <c r="K1147" t="s">
        <v>571</v>
      </c>
      <c r="L1147" t="s">
        <v>572</v>
      </c>
      <c r="M1147" t="s">
        <v>94</v>
      </c>
      <c r="N1147" t="s">
        <v>95</v>
      </c>
    </row>
    <row r="1148" spans="1:16" x14ac:dyDescent="0.3">
      <c r="C1148" t="s">
        <v>1642</v>
      </c>
      <c r="D1148" t="s">
        <v>44</v>
      </c>
      <c r="E1148" t="s">
        <v>3055</v>
      </c>
      <c r="F1148" t="s">
        <v>3056</v>
      </c>
      <c r="G1148" t="s">
        <v>109</v>
      </c>
      <c r="H1148" s="1">
        <v>43125</v>
      </c>
      <c r="I1148" s="2">
        <v>43125.655555555553</v>
      </c>
      <c r="J1148" t="s">
        <v>47</v>
      </c>
      <c r="K1148" t="s">
        <v>571</v>
      </c>
      <c r="L1148" t="s">
        <v>572</v>
      </c>
      <c r="M1148" t="s">
        <v>94</v>
      </c>
      <c r="N1148" t="s">
        <v>95</v>
      </c>
    </row>
    <row r="1149" spans="1:16" ht="14.4" customHeight="1" x14ac:dyDescent="0.3">
      <c r="A1149">
        <v>80</v>
      </c>
      <c r="B1149">
        <v>5</v>
      </c>
      <c r="C1149" t="s">
        <v>1642</v>
      </c>
      <c r="D1149" t="s">
        <v>44</v>
      </c>
      <c r="E1149" t="s">
        <v>3172</v>
      </c>
      <c r="F1149" t="s">
        <v>3171</v>
      </c>
      <c r="G1149" t="s">
        <v>109</v>
      </c>
      <c r="H1149" s="1">
        <v>43125</v>
      </c>
      <c r="I1149" s="2">
        <v>43157.683333333334</v>
      </c>
      <c r="J1149" t="s">
        <v>708</v>
      </c>
      <c r="K1149" t="s">
        <v>458</v>
      </c>
      <c r="L1149" t="s">
        <v>459</v>
      </c>
    </row>
    <row r="1150" spans="1:16" ht="14.4" hidden="1" customHeight="1" x14ac:dyDescent="0.3">
      <c r="C1150" t="s">
        <v>76</v>
      </c>
      <c r="D1150" t="s">
        <v>15</v>
      </c>
      <c r="E1150" t="s">
        <v>416</v>
      </c>
      <c r="F1150" t="s">
        <v>417</v>
      </c>
      <c r="G1150" t="s">
        <v>18</v>
      </c>
      <c r="H1150" s="1">
        <v>43126</v>
      </c>
      <c r="I1150" s="2">
        <v>43133.537499999999</v>
      </c>
      <c r="J1150" t="s">
        <v>19</v>
      </c>
      <c r="K1150" t="s">
        <v>124</v>
      </c>
      <c r="L1150" t="s">
        <v>136</v>
      </c>
      <c r="N1150" t="s">
        <v>88</v>
      </c>
      <c r="O1150" t="s">
        <v>23</v>
      </c>
      <c r="P1150" t="s">
        <v>52</v>
      </c>
    </row>
    <row r="1151" spans="1:16" ht="14.4" customHeight="1" x14ac:dyDescent="0.3">
      <c r="C1151" t="s">
        <v>76</v>
      </c>
      <c r="D1151" t="s">
        <v>44</v>
      </c>
      <c r="E1151" t="s">
        <v>1583</v>
      </c>
      <c r="F1151" t="s">
        <v>1584</v>
      </c>
      <c r="G1151" t="s">
        <v>18</v>
      </c>
      <c r="H1151" s="1">
        <v>43126</v>
      </c>
      <c r="I1151" s="2">
        <v>43153.084027777775</v>
      </c>
      <c r="J1151" t="s">
        <v>47</v>
      </c>
      <c r="K1151" t="s">
        <v>1393</v>
      </c>
      <c r="L1151" t="s">
        <v>1394</v>
      </c>
      <c r="N1151" t="s">
        <v>95</v>
      </c>
      <c r="O1151" t="s">
        <v>23</v>
      </c>
      <c r="P1151" t="s">
        <v>96</v>
      </c>
    </row>
    <row r="1152" spans="1:16" ht="14.4" customHeight="1" x14ac:dyDescent="0.3">
      <c r="C1152" t="s">
        <v>76</v>
      </c>
      <c r="D1152" t="s">
        <v>44</v>
      </c>
      <c r="E1152" t="s">
        <v>1589</v>
      </c>
      <c r="F1152" t="s">
        <v>1590</v>
      </c>
      <c r="G1152" t="s">
        <v>18</v>
      </c>
      <c r="H1152" s="1">
        <v>43126</v>
      </c>
      <c r="I1152" s="2">
        <v>43142.084027777775</v>
      </c>
      <c r="J1152" t="s">
        <v>47</v>
      </c>
      <c r="K1152" t="s">
        <v>1183</v>
      </c>
      <c r="L1152" t="s">
        <v>1591</v>
      </c>
      <c r="M1152" t="s">
        <v>62</v>
      </c>
      <c r="N1152" t="s">
        <v>88</v>
      </c>
      <c r="O1152" t="s">
        <v>23</v>
      </c>
      <c r="P1152" t="s">
        <v>52</v>
      </c>
    </row>
    <row r="1153" spans="1:16" ht="14.4" customHeight="1" x14ac:dyDescent="0.3">
      <c r="A1153">
        <v>32</v>
      </c>
      <c r="B1153">
        <v>4</v>
      </c>
      <c r="C1153" t="s">
        <v>76</v>
      </c>
      <c r="D1153" t="s">
        <v>44</v>
      </c>
      <c r="E1153" t="s">
        <v>1585</v>
      </c>
      <c r="F1153" t="s">
        <v>1586</v>
      </c>
      <c r="G1153" t="s">
        <v>179</v>
      </c>
      <c r="H1153" s="1">
        <v>43126</v>
      </c>
      <c r="I1153" s="2">
        <v>43139.574305555558</v>
      </c>
      <c r="J1153" t="s">
        <v>779</v>
      </c>
      <c r="K1153" t="s">
        <v>1587</v>
      </c>
      <c r="L1153" t="s">
        <v>1588</v>
      </c>
      <c r="M1153" t="s">
        <v>62</v>
      </c>
      <c r="N1153" t="s">
        <v>88</v>
      </c>
      <c r="O1153" t="s">
        <v>23</v>
      </c>
      <c r="P1153" t="s">
        <v>52</v>
      </c>
    </row>
    <row r="1154" spans="1:16" ht="14.4" hidden="1" customHeight="1" x14ac:dyDescent="0.3">
      <c r="C1154" t="s">
        <v>1642</v>
      </c>
      <c r="D1154" t="s">
        <v>15</v>
      </c>
      <c r="E1154" t="s">
        <v>1748</v>
      </c>
      <c r="F1154" t="s">
        <v>1749</v>
      </c>
      <c r="G1154" t="s">
        <v>41</v>
      </c>
      <c r="H1154" s="1">
        <v>43126</v>
      </c>
      <c r="I1154" s="2">
        <v>43126.406944444447</v>
      </c>
      <c r="J1154" t="s">
        <v>19</v>
      </c>
      <c r="K1154" t="s">
        <v>709</v>
      </c>
      <c r="L1154" t="s">
        <v>1197</v>
      </c>
      <c r="M1154" t="s">
        <v>94</v>
      </c>
      <c r="N1154" t="s">
        <v>95</v>
      </c>
    </row>
    <row r="1155" spans="1:16" ht="14.4" customHeight="1" x14ac:dyDescent="0.3">
      <c r="C1155" t="s">
        <v>1642</v>
      </c>
      <c r="D1155" t="s">
        <v>44</v>
      </c>
      <c r="E1155" t="s">
        <v>3057</v>
      </c>
      <c r="F1155" t="s">
        <v>1728</v>
      </c>
      <c r="G1155" t="s">
        <v>41</v>
      </c>
      <c r="H1155" s="1">
        <v>43126</v>
      </c>
      <c r="I1155" s="2">
        <v>43126.404166666667</v>
      </c>
      <c r="J1155" t="s">
        <v>47</v>
      </c>
      <c r="K1155" t="s">
        <v>709</v>
      </c>
      <c r="L1155" t="s">
        <v>1197</v>
      </c>
      <c r="M1155" t="s">
        <v>62</v>
      </c>
      <c r="N1155" t="s">
        <v>95</v>
      </c>
      <c r="O1155" t="s">
        <v>23</v>
      </c>
      <c r="P1155" t="s">
        <v>96</v>
      </c>
    </row>
    <row r="1156" spans="1:16" ht="14.4" hidden="1" customHeight="1" x14ac:dyDescent="0.3">
      <c r="C1156" t="s">
        <v>76</v>
      </c>
      <c r="D1156" t="s">
        <v>15</v>
      </c>
      <c r="E1156" t="s">
        <v>418</v>
      </c>
      <c r="F1156" t="s">
        <v>419</v>
      </c>
      <c r="G1156" t="s">
        <v>18</v>
      </c>
      <c r="H1156" s="1">
        <v>43129</v>
      </c>
      <c r="I1156" s="2">
        <v>43131.658333333333</v>
      </c>
      <c r="J1156" t="s">
        <v>19</v>
      </c>
      <c r="K1156" t="s">
        <v>124</v>
      </c>
      <c r="L1156" t="s">
        <v>136</v>
      </c>
      <c r="N1156" t="s">
        <v>95</v>
      </c>
      <c r="O1156" t="s">
        <v>141</v>
      </c>
      <c r="P1156" t="s">
        <v>96</v>
      </c>
    </row>
    <row r="1157" spans="1:16" ht="14.4" customHeight="1" x14ac:dyDescent="0.3">
      <c r="C1157" t="s">
        <v>76</v>
      </c>
      <c r="D1157" t="s">
        <v>44</v>
      </c>
      <c r="E1157" t="s">
        <v>1592</v>
      </c>
      <c r="F1157" t="s">
        <v>1593</v>
      </c>
      <c r="G1157" t="s">
        <v>18</v>
      </c>
      <c r="H1157" s="1">
        <v>43129</v>
      </c>
      <c r="I1157" s="2">
        <v>43154.083333333336</v>
      </c>
      <c r="J1157" t="s">
        <v>802</v>
      </c>
      <c r="K1157" t="s">
        <v>949</v>
      </c>
      <c r="L1157" t="s">
        <v>950</v>
      </c>
      <c r="N1157" t="s">
        <v>88</v>
      </c>
      <c r="O1157" t="s">
        <v>23</v>
      </c>
      <c r="P1157" t="s">
        <v>52</v>
      </c>
    </row>
    <row r="1158" spans="1:16" ht="14.4" hidden="1" customHeight="1" x14ac:dyDescent="0.3">
      <c r="C1158" t="s">
        <v>1642</v>
      </c>
      <c r="D1158" t="s">
        <v>429</v>
      </c>
      <c r="E1158" t="s">
        <v>2609</v>
      </c>
      <c r="F1158" t="s">
        <v>2610</v>
      </c>
      <c r="G1158" t="s">
        <v>18</v>
      </c>
      <c r="H1158" s="1">
        <v>43129</v>
      </c>
      <c r="I1158" s="2">
        <v>43145.165972222225</v>
      </c>
      <c r="J1158" t="s">
        <v>455</v>
      </c>
      <c r="K1158" t="s">
        <v>268</v>
      </c>
      <c r="L1158" t="s">
        <v>269</v>
      </c>
    </row>
    <row r="1159" spans="1:16" ht="14.4" hidden="1" customHeight="1" x14ac:dyDescent="0.3">
      <c r="C1159" t="s">
        <v>1642</v>
      </c>
      <c r="D1159" t="s">
        <v>429</v>
      </c>
      <c r="E1159" t="s">
        <v>2611</v>
      </c>
      <c r="F1159" t="s">
        <v>2612</v>
      </c>
      <c r="G1159" t="s">
        <v>41</v>
      </c>
      <c r="H1159" s="1">
        <v>43129</v>
      </c>
      <c r="I1159" s="2">
        <v>43129.723611111112</v>
      </c>
      <c r="J1159" t="s">
        <v>455</v>
      </c>
      <c r="K1159" t="s">
        <v>322</v>
      </c>
      <c r="L1159" t="s">
        <v>323</v>
      </c>
    </row>
    <row r="1160" spans="1:16" ht="14.4" hidden="1" customHeight="1" x14ac:dyDescent="0.3">
      <c r="C1160" t="s">
        <v>1642</v>
      </c>
      <c r="D1160" t="s">
        <v>429</v>
      </c>
      <c r="E1160" t="s">
        <v>2613</v>
      </c>
      <c r="F1160" t="s">
        <v>2614</v>
      </c>
      <c r="G1160" t="s">
        <v>18</v>
      </c>
      <c r="H1160" s="1">
        <v>43129</v>
      </c>
      <c r="I1160" s="2">
        <v>43145.165972222225</v>
      </c>
      <c r="J1160" t="s">
        <v>455</v>
      </c>
      <c r="K1160" t="s">
        <v>297</v>
      </c>
      <c r="L1160" t="s">
        <v>2460</v>
      </c>
    </row>
    <row r="1161" spans="1:16" ht="14.4" customHeight="1" x14ac:dyDescent="0.3">
      <c r="C1161" t="s">
        <v>1642</v>
      </c>
      <c r="D1161" t="s">
        <v>44</v>
      </c>
      <c r="E1161" t="s">
        <v>3072</v>
      </c>
      <c r="F1161" t="s">
        <v>3073</v>
      </c>
      <c r="G1161" t="s">
        <v>18</v>
      </c>
      <c r="H1161" s="1">
        <v>43129</v>
      </c>
      <c r="I1161" s="2">
        <v>43147.469444444447</v>
      </c>
      <c r="J1161" t="s">
        <v>47</v>
      </c>
      <c r="K1161" t="s">
        <v>189</v>
      </c>
      <c r="L1161" t="s">
        <v>2180</v>
      </c>
      <c r="M1161" t="s">
        <v>73</v>
      </c>
    </row>
    <row r="1162" spans="1:16" ht="14.4" customHeight="1" x14ac:dyDescent="0.3">
      <c r="A1162">
        <v>32</v>
      </c>
      <c r="B1162">
        <v>4</v>
      </c>
      <c r="C1162" t="s">
        <v>1642</v>
      </c>
      <c r="D1162" t="s">
        <v>44</v>
      </c>
      <c r="E1162" t="s">
        <v>3080</v>
      </c>
      <c r="F1162" t="s">
        <v>3081</v>
      </c>
      <c r="G1162" t="s">
        <v>109</v>
      </c>
      <c r="H1162" s="1">
        <v>43132</v>
      </c>
      <c r="I1162" s="2">
        <v>43136.684027777781</v>
      </c>
      <c r="J1162" t="s">
        <v>708</v>
      </c>
      <c r="K1162" t="s">
        <v>458</v>
      </c>
      <c r="L1162" t="s">
        <v>459</v>
      </c>
    </row>
    <row r="1163" spans="1:16" ht="14.4" customHeight="1" x14ac:dyDescent="0.3">
      <c r="C1163" t="s">
        <v>76</v>
      </c>
      <c r="D1163" t="s">
        <v>44</v>
      </c>
      <c r="E1163" t="s">
        <v>1594</v>
      </c>
      <c r="F1163" t="s">
        <v>1595</v>
      </c>
      <c r="G1163" t="s">
        <v>18</v>
      </c>
      <c r="H1163" s="1">
        <v>43132</v>
      </c>
      <c r="I1163" s="2">
        <v>43147.084722222222</v>
      </c>
      <c r="J1163" t="s">
        <v>47</v>
      </c>
      <c r="K1163" t="s">
        <v>1596</v>
      </c>
      <c r="L1163" t="s">
        <v>1597</v>
      </c>
      <c r="M1163" t="s">
        <v>62</v>
      </c>
      <c r="N1163" t="s">
        <v>88</v>
      </c>
      <c r="O1163" t="s">
        <v>23</v>
      </c>
      <c r="P1163" t="s">
        <v>52</v>
      </c>
    </row>
    <row r="1164" spans="1:16" ht="14.4" customHeight="1" x14ac:dyDescent="0.3">
      <c r="C1164" t="s">
        <v>76</v>
      </c>
      <c r="D1164" t="s">
        <v>44</v>
      </c>
      <c r="E1164" t="s">
        <v>1598</v>
      </c>
      <c r="F1164" t="s">
        <v>1599</v>
      </c>
      <c r="G1164" t="s">
        <v>18</v>
      </c>
      <c r="H1164" s="1">
        <v>43132</v>
      </c>
      <c r="I1164" s="2">
        <v>43147.084722222222</v>
      </c>
      <c r="J1164" t="s">
        <v>47</v>
      </c>
      <c r="K1164" t="s">
        <v>1600</v>
      </c>
      <c r="L1164" t="s">
        <v>1601</v>
      </c>
      <c r="M1164" t="s">
        <v>62</v>
      </c>
      <c r="N1164" t="s">
        <v>88</v>
      </c>
      <c r="O1164" t="s">
        <v>23</v>
      </c>
      <c r="P1164" t="s">
        <v>52</v>
      </c>
    </row>
    <row r="1165" spans="1:16" ht="14.4" customHeight="1" x14ac:dyDescent="0.3">
      <c r="C1165" t="s">
        <v>76</v>
      </c>
      <c r="D1165" t="s">
        <v>44</v>
      </c>
      <c r="E1165" t="s">
        <v>1602</v>
      </c>
      <c r="F1165" t="s">
        <v>104</v>
      </c>
      <c r="G1165" t="s">
        <v>18</v>
      </c>
      <c r="H1165" s="1">
        <v>43132</v>
      </c>
      <c r="I1165" s="2">
        <v>43146.085416666669</v>
      </c>
      <c r="J1165" t="s">
        <v>725</v>
      </c>
      <c r="K1165" t="s">
        <v>1603</v>
      </c>
      <c r="L1165" t="s">
        <v>1604</v>
      </c>
      <c r="M1165" t="s">
        <v>62</v>
      </c>
      <c r="N1165" t="s">
        <v>88</v>
      </c>
      <c r="O1165" t="s">
        <v>23</v>
      </c>
      <c r="P1165" t="s">
        <v>52</v>
      </c>
    </row>
    <row r="1166" spans="1:16" ht="14.4" customHeight="1" x14ac:dyDescent="0.3">
      <c r="C1166" t="s">
        <v>76</v>
      </c>
      <c r="D1166" t="s">
        <v>44</v>
      </c>
      <c r="E1166" t="s">
        <v>1605</v>
      </c>
      <c r="F1166" t="s">
        <v>1606</v>
      </c>
      <c r="G1166" t="s">
        <v>1413</v>
      </c>
      <c r="H1166" s="1">
        <v>43132</v>
      </c>
      <c r="I1166" s="2">
        <v>43139.599305555559</v>
      </c>
      <c r="J1166" t="s">
        <v>723</v>
      </c>
      <c r="K1166" t="s">
        <v>519</v>
      </c>
      <c r="L1166" t="s">
        <v>520</v>
      </c>
      <c r="N1166" t="s">
        <v>1607</v>
      </c>
      <c r="O1166" t="s">
        <v>23</v>
      </c>
      <c r="P1166" t="s">
        <v>1608</v>
      </c>
    </row>
    <row r="1167" spans="1:16" ht="14.4" customHeight="1" x14ac:dyDescent="0.3">
      <c r="C1167" t="s">
        <v>76</v>
      </c>
      <c r="D1167" t="s">
        <v>44</v>
      </c>
      <c r="E1167" t="s">
        <v>1609</v>
      </c>
      <c r="F1167" t="s">
        <v>1610</v>
      </c>
      <c r="G1167" t="s">
        <v>41</v>
      </c>
      <c r="H1167" s="1">
        <v>43132</v>
      </c>
      <c r="I1167" s="2">
        <v>43130.686805555553</v>
      </c>
      <c r="J1167" t="s">
        <v>47</v>
      </c>
      <c r="K1167" t="s">
        <v>1611</v>
      </c>
      <c r="L1167" t="s">
        <v>1612</v>
      </c>
      <c r="M1167" t="s">
        <v>452</v>
      </c>
      <c r="N1167" t="s">
        <v>88</v>
      </c>
      <c r="O1167" t="s">
        <v>23</v>
      </c>
      <c r="P1167" t="s">
        <v>52</v>
      </c>
    </row>
    <row r="1168" spans="1:16" ht="14.4" hidden="1" customHeight="1" x14ac:dyDescent="0.3">
      <c r="C1168" t="s">
        <v>1642</v>
      </c>
      <c r="D1168" t="s">
        <v>15</v>
      </c>
      <c r="E1168" t="s">
        <v>1750</v>
      </c>
      <c r="F1168" t="s">
        <v>1751</v>
      </c>
      <c r="G1168" t="s">
        <v>18</v>
      </c>
      <c r="H1168" s="1">
        <v>43130</v>
      </c>
      <c r="I1168" s="2">
        <v>43132.712500000001</v>
      </c>
      <c r="J1168" t="s">
        <v>131</v>
      </c>
      <c r="K1168" t="s">
        <v>322</v>
      </c>
      <c r="L1168" t="s">
        <v>323</v>
      </c>
    </row>
    <row r="1169" spans="1:16" ht="14.4" hidden="1" customHeight="1" x14ac:dyDescent="0.3">
      <c r="C1169" t="s">
        <v>1642</v>
      </c>
      <c r="D1169" t="s">
        <v>429</v>
      </c>
      <c r="E1169" t="s">
        <v>2615</v>
      </c>
      <c r="F1169" t="s">
        <v>2616</v>
      </c>
      <c r="G1169" t="s">
        <v>18</v>
      </c>
      <c r="H1169" s="1">
        <v>43130</v>
      </c>
      <c r="I1169" s="2">
        <v>43146.114583333336</v>
      </c>
      <c r="J1169" t="s">
        <v>455</v>
      </c>
      <c r="K1169" t="s">
        <v>683</v>
      </c>
      <c r="L1169" t="s">
        <v>684</v>
      </c>
    </row>
    <row r="1170" spans="1:16" ht="14.4" hidden="1" customHeight="1" x14ac:dyDescent="0.3">
      <c r="C1170" t="s">
        <v>1642</v>
      </c>
      <c r="D1170" t="s">
        <v>429</v>
      </c>
      <c r="E1170" t="s">
        <v>2617</v>
      </c>
      <c r="F1170" t="s">
        <v>2618</v>
      </c>
      <c r="G1170" t="s">
        <v>18</v>
      </c>
      <c r="H1170" s="1">
        <v>43130</v>
      </c>
      <c r="I1170" s="2">
        <v>43146.114583333336</v>
      </c>
      <c r="J1170" t="s">
        <v>455</v>
      </c>
      <c r="K1170" t="s">
        <v>1836</v>
      </c>
      <c r="L1170" t="s">
        <v>1837</v>
      </c>
    </row>
    <row r="1171" spans="1:16" ht="14.4" hidden="1" customHeight="1" x14ac:dyDescent="0.3">
      <c r="C1171" t="s">
        <v>1642</v>
      </c>
      <c r="D1171" t="s">
        <v>429</v>
      </c>
      <c r="E1171" t="s">
        <v>2619</v>
      </c>
      <c r="F1171" t="s">
        <v>2620</v>
      </c>
      <c r="G1171" t="s">
        <v>18</v>
      </c>
      <c r="H1171" s="1">
        <v>43130</v>
      </c>
      <c r="I1171" s="2">
        <v>43146.114583333336</v>
      </c>
      <c r="J1171" t="s">
        <v>455</v>
      </c>
      <c r="K1171" t="s">
        <v>124</v>
      </c>
      <c r="L1171" t="s">
        <v>147</v>
      </c>
    </row>
    <row r="1172" spans="1:16" ht="14.4" hidden="1" customHeight="1" x14ac:dyDescent="0.3">
      <c r="C1172" t="s">
        <v>1642</v>
      </c>
      <c r="D1172" t="s">
        <v>429</v>
      </c>
      <c r="E1172" t="s">
        <v>2621</v>
      </c>
      <c r="F1172" t="s">
        <v>2622</v>
      </c>
      <c r="G1172" t="s">
        <v>18</v>
      </c>
      <c r="H1172" s="1">
        <v>43130</v>
      </c>
      <c r="I1172" s="2">
        <v>43146.114583333336</v>
      </c>
      <c r="J1172" t="s">
        <v>455</v>
      </c>
      <c r="K1172" t="s">
        <v>1836</v>
      </c>
      <c r="L1172" t="s">
        <v>1837</v>
      </c>
    </row>
    <row r="1173" spans="1:16" ht="14.4" hidden="1" customHeight="1" x14ac:dyDescent="0.3">
      <c r="C1173" t="s">
        <v>1642</v>
      </c>
      <c r="D1173" t="s">
        <v>429</v>
      </c>
      <c r="E1173" t="s">
        <v>2623</v>
      </c>
      <c r="F1173" t="s">
        <v>2624</v>
      </c>
      <c r="G1173" t="s">
        <v>18</v>
      </c>
      <c r="H1173" s="1">
        <v>43130</v>
      </c>
      <c r="I1173" s="2">
        <v>43138.34652777778</v>
      </c>
      <c r="J1173" t="s">
        <v>1770</v>
      </c>
      <c r="K1173" t="s">
        <v>487</v>
      </c>
      <c r="L1173" t="s">
        <v>488</v>
      </c>
    </row>
    <row r="1174" spans="1:16" ht="14.4" hidden="1" customHeight="1" x14ac:dyDescent="0.3">
      <c r="C1174" t="s">
        <v>1642</v>
      </c>
      <c r="D1174" t="s">
        <v>429</v>
      </c>
      <c r="E1174" t="s">
        <v>2625</v>
      </c>
      <c r="F1174" t="s">
        <v>2626</v>
      </c>
      <c r="G1174" t="s">
        <v>18</v>
      </c>
      <c r="H1174" s="1">
        <v>43130</v>
      </c>
      <c r="I1174" s="2">
        <v>43146.114583333336</v>
      </c>
      <c r="J1174" t="s">
        <v>455</v>
      </c>
      <c r="K1174" t="s">
        <v>458</v>
      </c>
      <c r="L1174" t="s">
        <v>459</v>
      </c>
    </row>
    <row r="1175" spans="1:16" ht="14.4" hidden="1" customHeight="1" x14ac:dyDescent="0.3">
      <c r="C1175" t="s">
        <v>1642</v>
      </c>
      <c r="D1175" t="s">
        <v>429</v>
      </c>
      <c r="E1175" t="s">
        <v>2627</v>
      </c>
      <c r="F1175" t="s">
        <v>2628</v>
      </c>
      <c r="G1175" t="s">
        <v>18</v>
      </c>
      <c r="H1175" s="1">
        <v>43130</v>
      </c>
      <c r="I1175" s="2">
        <v>43153.114583333336</v>
      </c>
      <c r="J1175" t="s">
        <v>509</v>
      </c>
      <c r="K1175" t="s">
        <v>458</v>
      </c>
      <c r="L1175" t="s">
        <v>459</v>
      </c>
    </row>
    <row r="1176" spans="1:16" ht="14.4" customHeight="1" x14ac:dyDescent="0.3">
      <c r="C1176" t="s">
        <v>1642</v>
      </c>
      <c r="D1176" t="s">
        <v>44</v>
      </c>
      <c r="E1176" t="s">
        <v>3074</v>
      </c>
      <c r="F1176" t="s">
        <v>3075</v>
      </c>
      <c r="G1176" t="s">
        <v>18</v>
      </c>
      <c r="H1176" s="1">
        <v>43132</v>
      </c>
      <c r="I1176" s="2">
        <v>43146.114583333336</v>
      </c>
      <c r="J1176" t="s">
        <v>725</v>
      </c>
      <c r="K1176" t="s">
        <v>80</v>
      </c>
      <c r="L1176" t="s">
        <v>444</v>
      </c>
    </row>
    <row r="1177" spans="1:16" ht="14.4" customHeight="1" x14ac:dyDescent="0.3">
      <c r="C1177" t="s">
        <v>1642</v>
      </c>
      <c r="D1177" t="s">
        <v>44</v>
      </c>
      <c r="E1177" t="s">
        <v>3076</v>
      </c>
      <c r="F1177" t="s">
        <v>3077</v>
      </c>
      <c r="G1177" t="s">
        <v>18</v>
      </c>
      <c r="H1177" s="1">
        <v>43132</v>
      </c>
      <c r="I1177" s="2">
        <v>43147.469444444447</v>
      </c>
      <c r="J1177" t="s">
        <v>725</v>
      </c>
      <c r="K1177" t="s">
        <v>80</v>
      </c>
      <c r="L1177" t="s">
        <v>444</v>
      </c>
    </row>
    <row r="1178" spans="1:16" ht="14.4" customHeight="1" x14ac:dyDescent="0.3">
      <c r="C1178" t="s">
        <v>1642</v>
      </c>
      <c r="D1178" t="s">
        <v>44</v>
      </c>
      <c r="E1178" t="s">
        <v>3078</v>
      </c>
      <c r="F1178" t="s">
        <v>3079</v>
      </c>
      <c r="G1178" t="s">
        <v>2291</v>
      </c>
      <c r="H1178" s="1">
        <v>43132</v>
      </c>
      <c r="I1178" s="2">
        <v>43139.498611111114</v>
      </c>
      <c r="J1178" t="s">
        <v>708</v>
      </c>
      <c r="K1178" t="s">
        <v>458</v>
      </c>
      <c r="L1178" t="s">
        <v>459</v>
      </c>
    </row>
    <row r="1179" spans="1:16" ht="14.4" hidden="1" customHeight="1" x14ac:dyDescent="0.3">
      <c r="C1179" t="s">
        <v>1642</v>
      </c>
      <c r="D1179" t="s">
        <v>429</v>
      </c>
      <c r="E1179" t="s">
        <v>2629</v>
      </c>
      <c r="F1179" t="s">
        <v>2630</v>
      </c>
      <c r="G1179" t="s">
        <v>18</v>
      </c>
      <c r="H1179" s="1">
        <v>43131</v>
      </c>
      <c r="I1179" s="2">
        <v>43147.469444444447</v>
      </c>
      <c r="J1179" t="s">
        <v>455</v>
      </c>
      <c r="K1179" t="s">
        <v>1836</v>
      </c>
      <c r="L1179" t="s">
        <v>1837</v>
      </c>
    </row>
    <row r="1180" spans="1:16" ht="14.4" customHeight="1" x14ac:dyDescent="0.3">
      <c r="A1180">
        <v>32</v>
      </c>
      <c r="B1180">
        <v>4</v>
      </c>
      <c r="C1180" t="s">
        <v>76</v>
      </c>
      <c r="D1180" t="s">
        <v>44</v>
      </c>
      <c r="E1180" t="s">
        <v>1613</v>
      </c>
      <c r="F1180" t="s">
        <v>1521</v>
      </c>
      <c r="G1180" t="s">
        <v>179</v>
      </c>
      <c r="H1180" s="1">
        <v>43132</v>
      </c>
      <c r="I1180" s="2">
        <v>43138.544444444444</v>
      </c>
      <c r="J1180" t="s">
        <v>1238</v>
      </c>
      <c r="K1180" t="s">
        <v>171</v>
      </c>
      <c r="L1180" t="s">
        <v>1522</v>
      </c>
      <c r="M1180" t="s">
        <v>62</v>
      </c>
      <c r="N1180" t="s">
        <v>88</v>
      </c>
      <c r="O1180" t="s">
        <v>23</v>
      </c>
      <c r="P1180" t="s">
        <v>52</v>
      </c>
    </row>
    <row r="1181" spans="1:16" ht="14.4" customHeight="1" x14ac:dyDescent="0.3">
      <c r="A1181">
        <v>32</v>
      </c>
      <c r="B1181">
        <v>4</v>
      </c>
      <c r="C1181" t="s">
        <v>1642</v>
      </c>
      <c r="D1181" t="s">
        <v>44</v>
      </c>
      <c r="E1181" t="s">
        <v>3082</v>
      </c>
      <c r="F1181" t="s">
        <v>3083</v>
      </c>
      <c r="G1181" t="s">
        <v>109</v>
      </c>
      <c r="H1181" s="1">
        <v>43132</v>
      </c>
      <c r="I1181" s="2">
        <v>43131.372916666667</v>
      </c>
      <c r="J1181" t="s">
        <v>708</v>
      </c>
      <c r="K1181" t="s">
        <v>1410</v>
      </c>
      <c r="L1181" t="s">
        <v>946</v>
      </c>
    </row>
    <row r="1182" spans="1:16" ht="14.4" customHeight="1" x14ac:dyDescent="0.3">
      <c r="A1182">
        <v>4</v>
      </c>
      <c r="B1182">
        <v>2</v>
      </c>
      <c r="C1182" t="s">
        <v>1642</v>
      </c>
      <c r="D1182" t="s">
        <v>44</v>
      </c>
      <c r="E1182" t="s">
        <v>3084</v>
      </c>
      <c r="F1182" t="s">
        <v>3085</v>
      </c>
      <c r="G1182" t="s">
        <v>179</v>
      </c>
      <c r="H1182" s="1">
        <v>43132</v>
      </c>
      <c r="I1182" s="2">
        <v>43131.740972222222</v>
      </c>
      <c r="J1182" t="s">
        <v>1238</v>
      </c>
      <c r="K1182" t="s">
        <v>48</v>
      </c>
      <c r="L1182" t="s">
        <v>49</v>
      </c>
      <c r="M1182" t="s">
        <v>73</v>
      </c>
    </row>
    <row r="1183" spans="1:16" ht="14.4" customHeight="1" x14ac:dyDescent="0.3">
      <c r="A1183">
        <v>32</v>
      </c>
      <c r="B1183">
        <v>4</v>
      </c>
      <c r="C1183" t="s">
        <v>76</v>
      </c>
      <c r="D1183" t="s">
        <v>44</v>
      </c>
      <c r="E1183" t="s">
        <v>1614</v>
      </c>
      <c r="F1183" t="s">
        <v>1615</v>
      </c>
      <c r="G1183" t="s">
        <v>179</v>
      </c>
      <c r="H1183" s="1">
        <v>43132</v>
      </c>
      <c r="I1183" s="2">
        <v>43138.434027777781</v>
      </c>
      <c r="J1183" t="s">
        <v>47</v>
      </c>
      <c r="K1183" t="s">
        <v>403</v>
      </c>
      <c r="L1183" t="s">
        <v>404</v>
      </c>
      <c r="N1183" t="s">
        <v>88</v>
      </c>
      <c r="O1183" t="s">
        <v>23</v>
      </c>
      <c r="P1183" t="s">
        <v>52</v>
      </c>
    </row>
    <row r="1184" spans="1:16" ht="14.4" customHeight="1" x14ac:dyDescent="0.3">
      <c r="C1184" t="s">
        <v>76</v>
      </c>
      <c r="D1184" t="s">
        <v>44</v>
      </c>
      <c r="E1184" t="s">
        <v>1616</v>
      </c>
      <c r="F1184" t="s">
        <v>1617</v>
      </c>
      <c r="G1184" t="s">
        <v>1413</v>
      </c>
      <c r="H1184" s="1">
        <v>43132</v>
      </c>
      <c r="I1184" s="2">
        <v>43140.552083333336</v>
      </c>
      <c r="J1184" t="s">
        <v>47</v>
      </c>
      <c r="K1184" t="s">
        <v>1618</v>
      </c>
      <c r="L1184" t="s">
        <v>1619</v>
      </c>
      <c r="M1184" t="s">
        <v>62</v>
      </c>
      <c r="N1184" t="s">
        <v>88</v>
      </c>
      <c r="O1184" t="s">
        <v>23</v>
      </c>
      <c r="P1184" t="s">
        <v>52</v>
      </c>
    </row>
    <row r="1185" spans="1:16" ht="14.4" hidden="1" customHeight="1" x14ac:dyDescent="0.3">
      <c r="C1185" t="s">
        <v>1642</v>
      </c>
      <c r="D1185" t="s">
        <v>429</v>
      </c>
      <c r="E1185" t="s">
        <v>2631</v>
      </c>
      <c r="F1185" t="s">
        <v>2632</v>
      </c>
      <c r="G1185" t="s">
        <v>18</v>
      </c>
      <c r="H1185" s="1">
        <v>43132</v>
      </c>
      <c r="I1185" s="2">
        <v>43147.469444444447</v>
      </c>
      <c r="J1185" t="s">
        <v>455</v>
      </c>
      <c r="K1185" t="s">
        <v>268</v>
      </c>
      <c r="L1185" t="s">
        <v>269</v>
      </c>
    </row>
    <row r="1186" spans="1:16" ht="14.4" hidden="1" customHeight="1" x14ac:dyDescent="0.3">
      <c r="C1186" t="s">
        <v>1642</v>
      </c>
      <c r="D1186" t="s">
        <v>429</v>
      </c>
      <c r="E1186" t="s">
        <v>2633</v>
      </c>
      <c r="F1186" t="s">
        <v>2634</v>
      </c>
      <c r="G1186" t="s">
        <v>18</v>
      </c>
      <c r="H1186" s="1">
        <v>43132</v>
      </c>
      <c r="I1186" s="2">
        <v>43148.145138888889</v>
      </c>
      <c r="J1186" t="s">
        <v>455</v>
      </c>
      <c r="K1186" t="s">
        <v>1836</v>
      </c>
      <c r="L1186" t="s">
        <v>1837</v>
      </c>
    </row>
    <row r="1187" spans="1:16" ht="14.4" hidden="1" customHeight="1" x14ac:dyDescent="0.3">
      <c r="C1187" t="s">
        <v>1642</v>
      </c>
      <c r="D1187" t="s">
        <v>429</v>
      </c>
      <c r="E1187" t="s">
        <v>2635</v>
      </c>
      <c r="F1187" t="s">
        <v>2636</v>
      </c>
      <c r="G1187" t="s">
        <v>18</v>
      </c>
      <c r="H1187" s="1">
        <v>43132</v>
      </c>
      <c r="I1187" s="2">
        <v>43148.145138888889</v>
      </c>
      <c r="J1187" t="s">
        <v>455</v>
      </c>
      <c r="K1187" t="s">
        <v>1836</v>
      </c>
      <c r="L1187" t="s">
        <v>1837</v>
      </c>
    </row>
    <row r="1188" spans="1:16" ht="14.4" hidden="1" customHeight="1" x14ac:dyDescent="0.3">
      <c r="C1188" t="s">
        <v>1642</v>
      </c>
      <c r="D1188" t="s">
        <v>429</v>
      </c>
      <c r="E1188" t="s">
        <v>2637</v>
      </c>
      <c r="F1188" t="s">
        <v>2638</v>
      </c>
      <c r="G1188" t="s">
        <v>18</v>
      </c>
      <c r="H1188" s="1">
        <v>43132</v>
      </c>
      <c r="I1188" s="2">
        <v>43148.145138888889</v>
      </c>
      <c r="J1188" t="s">
        <v>455</v>
      </c>
      <c r="K1188" t="s">
        <v>166</v>
      </c>
      <c r="L1188" t="s">
        <v>151</v>
      </c>
    </row>
    <row r="1189" spans="1:16" ht="14.4" hidden="1" customHeight="1" x14ac:dyDescent="0.3">
      <c r="C1189" t="s">
        <v>1642</v>
      </c>
      <c r="D1189" t="s">
        <v>429</v>
      </c>
      <c r="E1189" t="s">
        <v>2639</v>
      </c>
      <c r="F1189" t="s">
        <v>2640</v>
      </c>
      <c r="G1189" t="s">
        <v>18</v>
      </c>
      <c r="H1189" s="1">
        <v>43132</v>
      </c>
      <c r="I1189" s="2">
        <v>43148.145138888889</v>
      </c>
      <c r="J1189" t="s">
        <v>455</v>
      </c>
      <c r="K1189" t="s">
        <v>1836</v>
      </c>
      <c r="L1189" t="s">
        <v>1837</v>
      </c>
    </row>
    <row r="1190" spans="1:16" ht="14.4" hidden="1" customHeight="1" x14ac:dyDescent="0.3">
      <c r="C1190" t="s">
        <v>1642</v>
      </c>
      <c r="D1190" t="s">
        <v>429</v>
      </c>
      <c r="E1190" t="s">
        <v>2641</v>
      </c>
      <c r="F1190" t="s">
        <v>2642</v>
      </c>
      <c r="G1190" t="s">
        <v>18</v>
      </c>
      <c r="H1190" s="1">
        <v>43132</v>
      </c>
      <c r="I1190" s="2">
        <v>43148.145138888889</v>
      </c>
      <c r="J1190" t="s">
        <v>455</v>
      </c>
      <c r="K1190" t="s">
        <v>166</v>
      </c>
      <c r="L1190" t="s">
        <v>151</v>
      </c>
    </row>
    <row r="1191" spans="1:16" ht="14.4" hidden="1" customHeight="1" x14ac:dyDescent="0.3">
      <c r="C1191" t="s">
        <v>1642</v>
      </c>
      <c r="D1191" t="s">
        <v>429</v>
      </c>
      <c r="E1191" t="s">
        <v>2643</v>
      </c>
      <c r="F1191" t="s">
        <v>2644</v>
      </c>
      <c r="G1191" t="s">
        <v>18</v>
      </c>
      <c r="H1191" s="1">
        <v>43132</v>
      </c>
      <c r="I1191" s="2">
        <v>43148.145138888889</v>
      </c>
      <c r="J1191" t="s">
        <v>455</v>
      </c>
      <c r="K1191" t="s">
        <v>322</v>
      </c>
      <c r="L1191" t="s">
        <v>323</v>
      </c>
    </row>
    <row r="1192" spans="1:16" ht="14.4" hidden="1" customHeight="1" x14ac:dyDescent="0.3">
      <c r="C1192" t="s">
        <v>1642</v>
      </c>
      <c r="D1192" t="s">
        <v>429</v>
      </c>
      <c r="E1192" t="s">
        <v>2651</v>
      </c>
      <c r="F1192" t="s">
        <v>2652</v>
      </c>
      <c r="G1192" t="s">
        <v>18</v>
      </c>
      <c r="H1192" s="1">
        <v>43132</v>
      </c>
      <c r="I1192" s="2">
        <v>43132.350694444445</v>
      </c>
      <c r="J1192" t="s">
        <v>1770</v>
      </c>
      <c r="K1192" t="s">
        <v>709</v>
      </c>
      <c r="L1192" t="s">
        <v>1858</v>
      </c>
    </row>
    <row r="1193" spans="1:16" ht="14.4" hidden="1" customHeight="1" x14ac:dyDescent="0.3">
      <c r="C1193" t="s">
        <v>1642</v>
      </c>
      <c r="D1193" t="s">
        <v>429</v>
      </c>
      <c r="E1193" t="s">
        <v>2653</v>
      </c>
      <c r="F1193" t="s">
        <v>2654</v>
      </c>
      <c r="G1193" t="s">
        <v>179</v>
      </c>
      <c r="H1193" s="1">
        <v>43132</v>
      </c>
      <c r="I1193" s="2">
        <v>43132.354861111111</v>
      </c>
      <c r="J1193" t="s">
        <v>1770</v>
      </c>
      <c r="K1193" t="s">
        <v>369</v>
      </c>
      <c r="L1193" t="s">
        <v>812</v>
      </c>
    </row>
    <row r="1194" spans="1:16" ht="14.4" hidden="1" customHeight="1" x14ac:dyDescent="0.3">
      <c r="C1194" t="s">
        <v>1642</v>
      </c>
      <c r="D1194" t="s">
        <v>429</v>
      </c>
      <c r="E1194" t="s">
        <v>2655</v>
      </c>
      <c r="F1194" t="s">
        <v>2656</v>
      </c>
      <c r="G1194" t="s">
        <v>18</v>
      </c>
      <c r="H1194" s="1">
        <v>43132</v>
      </c>
      <c r="I1194" s="2">
        <v>43132.570138888892</v>
      </c>
      <c r="J1194" t="s">
        <v>1770</v>
      </c>
      <c r="K1194" t="s">
        <v>1004</v>
      </c>
      <c r="L1194" t="s">
        <v>1005</v>
      </c>
    </row>
    <row r="1195" spans="1:16" ht="14.4" hidden="1" customHeight="1" x14ac:dyDescent="0.3">
      <c r="C1195" t="s">
        <v>1642</v>
      </c>
      <c r="D1195" t="s">
        <v>429</v>
      </c>
      <c r="E1195" t="s">
        <v>2657</v>
      </c>
      <c r="F1195" t="s">
        <v>2658</v>
      </c>
      <c r="G1195" t="s">
        <v>18</v>
      </c>
      <c r="H1195" s="1">
        <v>43132</v>
      </c>
      <c r="I1195" s="2">
        <v>43148.145138888889</v>
      </c>
      <c r="J1195" t="s">
        <v>455</v>
      </c>
      <c r="K1195" t="s">
        <v>1836</v>
      </c>
      <c r="L1195" t="s">
        <v>1837</v>
      </c>
    </row>
    <row r="1196" spans="1:16" ht="14.4" hidden="1" customHeight="1" x14ac:dyDescent="0.3">
      <c r="C1196" t="s">
        <v>76</v>
      </c>
      <c r="D1196" t="s">
        <v>429</v>
      </c>
      <c r="E1196" t="s">
        <v>638</v>
      </c>
      <c r="F1196" t="s">
        <v>639</v>
      </c>
      <c r="G1196" t="s">
        <v>18</v>
      </c>
      <c r="H1196" s="1">
        <v>43133</v>
      </c>
      <c r="I1196" s="2">
        <v>43149.085416666669</v>
      </c>
      <c r="J1196" t="s">
        <v>439</v>
      </c>
      <c r="K1196" t="s">
        <v>595</v>
      </c>
      <c r="L1196" t="s">
        <v>596</v>
      </c>
      <c r="N1196" t="s">
        <v>95</v>
      </c>
      <c r="O1196" t="s">
        <v>611</v>
      </c>
      <c r="P1196" t="s">
        <v>612</v>
      </c>
    </row>
    <row r="1197" spans="1:16" ht="14.4" hidden="1" customHeight="1" x14ac:dyDescent="0.3">
      <c r="C1197" t="s">
        <v>1642</v>
      </c>
      <c r="D1197" t="s">
        <v>429</v>
      </c>
      <c r="E1197" t="s">
        <v>2645</v>
      </c>
      <c r="F1197" t="s">
        <v>2646</v>
      </c>
      <c r="G1197" t="s">
        <v>18</v>
      </c>
      <c r="H1197" s="1">
        <v>43133</v>
      </c>
      <c r="I1197" s="2">
        <v>43149.114583333336</v>
      </c>
      <c r="J1197" t="s">
        <v>455</v>
      </c>
      <c r="K1197" t="s">
        <v>1836</v>
      </c>
      <c r="L1197" t="s">
        <v>1837</v>
      </c>
    </row>
    <row r="1198" spans="1:16" ht="14.4" hidden="1" customHeight="1" x14ac:dyDescent="0.3">
      <c r="C1198" t="s">
        <v>1642</v>
      </c>
      <c r="D1198" t="s">
        <v>429</v>
      </c>
      <c r="E1198" t="s">
        <v>2647</v>
      </c>
      <c r="F1198" t="s">
        <v>2648</v>
      </c>
      <c r="G1198" t="s">
        <v>18</v>
      </c>
      <c r="H1198" s="1">
        <v>43133</v>
      </c>
      <c r="I1198" s="2">
        <v>43138.55</v>
      </c>
      <c r="J1198" t="s">
        <v>1770</v>
      </c>
      <c r="K1198" t="s">
        <v>487</v>
      </c>
      <c r="L1198" t="s">
        <v>488</v>
      </c>
    </row>
    <row r="1199" spans="1:16" ht="28.8" hidden="1" customHeight="1" x14ac:dyDescent="0.3">
      <c r="C1199" t="s">
        <v>1642</v>
      </c>
      <c r="D1199" t="s">
        <v>429</v>
      </c>
      <c r="E1199" t="s">
        <v>2649</v>
      </c>
      <c r="F1199" s="3" t="s">
        <v>2650</v>
      </c>
      <c r="G1199" t="s">
        <v>18</v>
      </c>
      <c r="H1199" s="1">
        <v>43133</v>
      </c>
      <c r="I1199" s="2">
        <v>43133.438888888886</v>
      </c>
      <c r="J1199" t="s">
        <v>1770</v>
      </c>
      <c r="K1199" t="s">
        <v>487</v>
      </c>
      <c r="L1199" t="s">
        <v>488</v>
      </c>
    </row>
    <row r="1200" spans="1:16" ht="14.4" customHeight="1" x14ac:dyDescent="0.3">
      <c r="A1200">
        <v>32</v>
      </c>
      <c r="B1200">
        <v>4</v>
      </c>
      <c r="C1200" t="s">
        <v>76</v>
      </c>
      <c r="D1200" t="s">
        <v>44</v>
      </c>
      <c r="E1200" t="s">
        <v>1620</v>
      </c>
      <c r="F1200" t="s">
        <v>1621</v>
      </c>
      <c r="G1200" t="s">
        <v>179</v>
      </c>
      <c r="H1200" s="1">
        <v>43133</v>
      </c>
      <c r="I1200" s="2">
        <v>43140.685416666667</v>
      </c>
      <c r="J1200" t="s">
        <v>47</v>
      </c>
      <c r="K1200" t="s">
        <v>260</v>
      </c>
      <c r="L1200" t="s">
        <v>261</v>
      </c>
      <c r="M1200" t="s">
        <v>57</v>
      </c>
      <c r="N1200" t="s">
        <v>88</v>
      </c>
      <c r="O1200" t="s">
        <v>23</v>
      </c>
      <c r="P1200" t="s">
        <v>52</v>
      </c>
    </row>
    <row r="1201" spans="1:16" ht="14.4" customHeight="1" x14ac:dyDescent="0.3">
      <c r="C1201" t="s">
        <v>1642</v>
      </c>
      <c r="D1201" t="s">
        <v>44</v>
      </c>
      <c r="E1201" t="s">
        <v>3086</v>
      </c>
      <c r="F1201" t="s">
        <v>3087</v>
      </c>
      <c r="G1201" t="s">
        <v>18</v>
      </c>
      <c r="H1201" s="1">
        <v>43133</v>
      </c>
      <c r="I1201" s="2">
        <v>43153.114583333336</v>
      </c>
      <c r="J1201" t="s">
        <v>47</v>
      </c>
      <c r="K1201" t="s">
        <v>189</v>
      </c>
      <c r="L1201" t="s">
        <v>2180</v>
      </c>
      <c r="M1201" t="s">
        <v>3088</v>
      </c>
    </row>
    <row r="1202" spans="1:16" ht="14.4" customHeight="1" x14ac:dyDescent="0.3">
      <c r="C1202" t="s">
        <v>1642</v>
      </c>
      <c r="D1202" t="s">
        <v>44</v>
      </c>
      <c r="E1202" t="s">
        <v>3089</v>
      </c>
      <c r="F1202" t="s">
        <v>3090</v>
      </c>
      <c r="G1202" t="s">
        <v>18</v>
      </c>
      <c r="H1202" s="1">
        <v>43133</v>
      </c>
      <c r="I1202" s="2">
        <v>43153.114583333336</v>
      </c>
      <c r="J1202" t="s">
        <v>47</v>
      </c>
      <c r="K1202" t="s">
        <v>189</v>
      </c>
      <c r="L1202" t="s">
        <v>2180</v>
      </c>
      <c r="M1202" t="s">
        <v>3088</v>
      </c>
    </row>
    <row r="1203" spans="1:16" ht="14.4" hidden="1" customHeight="1" x14ac:dyDescent="0.3">
      <c r="C1203" t="s">
        <v>76</v>
      </c>
      <c r="D1203" t="s">
        <v>15</v>
      </c>
      <c r="E1203" t="s">
        <v>420</v>
      </c>
      <c r="F1203" t="s">
        <v>421</v>
      </c>
      <c r="G1203" t="s">
        <v>18</v>
      </c>
      <c r="H1203" s="1">
        <v>43136</v>
      </c>
      <c r="I1203" s="2">
        <v>43139.37222222222</v>
      </c>
      <c r="J1203" t="s">
        <v>19</v>
      </c>
      <c r="K1203" t="s">
        <v>422</v>
      </c>
      <c r="L1203" t="s">
        <v>423</v>
      </c>
      <c r="N1203" t="s">
        <v>95</v>
      </c>
      <c r="O1203" t="s">
        <v>23</v>
      </c>
      <c r="P1203" t="s">
        <v>96</v>
      </c>
    </row>
    <row r="1204" spans="1:16" ht="14.4" hidden="1" customHeight="1" x14ac:dyDescent="0.3">
      <c r="C1204" t="s">
        <v>76</v>
      </c>
      <c r="D1204" t="s">
        <v>429</v>
      </c>
      <c r="E1204" t="s">
        <v>640</v>
      </c>
      <c r="F1204" t="s">
        <v>641</v>
      </c>
      <c r="G1204" t="s">
        <v>18</v>
      </c>
      <c r="H1204" s="1">
        <v>43136</v>
      </c>
      <c r="I1204" s="2">
        <v>43136.627083333333</v>
      </c>
      <c r="J1204" t="s">
        <v>518</v>
      </c>
      <c r="K1204" t="s">
        <v>473</v>
      </c>
      <c r="L1204" t="s">
        <v>474</v>
      </c>
      <c r="N1204" t="s">
        <v>95</v>
      </c>
      <c r="O1204" t="s">
        <v>141</v>
      </c>
      <c r="P1204" t="s">
        <v>96</v>
      </c>
    </row>
    <row r="1205" spans="1:16" ht="14.4" customHeight="1" x14ac:dyDescent="0.3">
      <c r="A1205">
        <v>4</v>
      </c>
      <c r="B1205">
        <v>2</v>
      </c>
      <c r="C1205" t="s">
        <v>1642</v>
      </c>
      <c r="D1205" t="s">
        <v>44</v>
      </c>
      <c r="E1205" t="s">
        <v>3093</v>
      </c>
      <c r="F1205" t="s">
        <v>3094</v>
      </c>
      <c r="G1205" t="s">
        <v>109</v>
      </c>
      <c r="H1205" s="1">
        <v>43136</v>
      </c>
      <c r="I1205" s="2">
        <v>43136.587500000001</v>
      </c>
      <c r="J1205" t="s">
        <v>678</v>
      </c>
      <c r="K1205" t="s">
        <v>440</v>
      </c>
      <c r="L1205" t="s">
        <v>2878</v>
      </c>
    </row>
    <row r="1206" spans="1:16" ht="14.4" hidden="1" customHeight="1" x14ac:dyDescent="0.3">
      <c r="C1206" t="s">
        <v>1642</v>
      </c>
      <c r="D1206" t="s">
        <v>15</v>
      </c>
      <c r="E1206" t="s">
        <v>1752</v>
      </c>
      <c r="F1206" t="s">
        <v>1753</v>
      </c>
      <c r="G1206" t="s">
        <v>18</v>
      </c>
      <c r="H1206" s="1">
        <v>43136</v>
      </c>
      <c r="I1206" s="2">
        <v>43138.347916666666</v>
      </c>
      <c r="J1206" t="s">
        <v>28</v>
      </c>
      <c r="K1206" t="s">
        <v>1754</v>
      </c>
      <c r="L1206" t="s">
        <v>1755</v>
      </c>
    </row>
    <row r="1207" spans="1:16" ht="14.4" hidden="1" customHeight="1" x14ac:dyDescent="0.3">
      <c r="C1207" t="s">
        <v>1642</v>
      </c>
      <c r="D1207" t="s">
        <v>15</v>
      </c>
      <c r="E1207" t="s">
        <v>1756</v>
      </c>
      <c r="F1207" t="s">
        <v>1757</v>
      </c>
      <c r="G1207" t="s">
        <v>179</v>
      </c>
      <c r="H1207" s="1">
        <v>43136</v>
      </c>
      <c r="I1207" s="2">
        <v>43139.474999999999</v>
      </c>
      <c r="J1207" t="s">
        <v>28</v>
      </c>
      <c r="K1207" t="s">
        <v>665</v>
      </c>
      <c r="L1207" t="s">
        <v>666</v>
      </c>
    </row>
    <row r="1208" spans="1:16" ht="14.4" hidden="1" customHeight="1" x14ac:dyDescent="0.3">
      <c r="C1208" t="s">
        <v>1642</v>
      </c>
      <c r="D1208" t="s">
        <v>429</v>
      </c>
      <c r="E1208" t="s">
        <v>2659</v>
      </c>
      <c r="F1208" t="s">
        <v>2660</v>
      </c>
      <c r="G1208" t="s">
        <v>18</v>
      </c>
      <c r="H1208" s="1">
        <v>43136</v>
      </c>
      <c r="I1208" s="2">
        <v>43153.114583333336</v>
      </c>
      <c r="J1208" t="s">
        <v>455</v>
      </c>
      <c r="K1208" t="s">
        <v>80</v>
      </c>
      <c r="L1208" t="s">
        <v>444</v>
      </c>
    </row>
    <row r="1209" spans="1:16" ht="14.4" hidden="1" customHeight="1" x14ac:dyDescent="0.3">
      <c r="C1209" t="s">
        <v>1642</v>
      </c>
      <c r="D1209" t="s">
        <v>429</v>
      </c>
      <c r="E1209" t="s">
        <v>2661</v>
      </c>
      <c r="F1209" t="s">
        <v>2375</v>
      </c>
      <c r="G1209" t="s">
        <v>18</v>
      </c>
      <c r="H1209" s="1">
        <v>43136</v>
      </c>
      <c r="I1209" s="2">
        <v>43153.114583333336</v>
      </c>
      <c r="J1209" t="s">
        <v>455</v>
      </c>
      <c r="K1209" t="s">
        <v>166</v>
      </c>
      <c r="L1209" t="s">
        <v>151</v>
      </c>
    </row>
    <row r="1210" spans="1:16" ht="14.4" hidden="1" customHeight="1" x14ac:dyDescent="0.3">
      <c r="C1210" t="s">
        <v>1642</v>
      </c>
      <c r="D1210" t="s">
        <v>429</v>
      </c>
      <c r="E1210" t="s">
        <v>2662</v>
      </c>
      <c r="F1210" t="s">
        <v>2663</v>
      </c>
      <c r="G1210" t="s">
        <v>18</v>
      </c>
      <c r="H1210" s="1">
        <v>43136</v>
      </c>
      <c r="I1210" s="2">
        <v>43153.114583333336</v>
      </c>
      <c r="J1210" t="s">
        <v>455</v>
      </c>
      <c r="K1210" t="s">
        <v>166</v>
      </c>
      <c r="L1210" t="s">
        <v>151</v>
      </c>
    </row>
    <row r="1211" spans="1:16" ht="14.4" customHeight="1" x14ac:dyDescent="0.3">
      <c r="A1211">
        <v>1</v>
      </c>
      <c r="B1211">
        <v>1</v>
      </c>
      <c r="C1211" t="s">
        <v>1642</v>
      </c>
      <c r="D1211" t="s">
        <v>44</v>
      </c>
      <c r="E1211" t="s">
        <v>3095</v>
      </c>
      <c r="F1211" t="s">
        <v>3096</v>
      </c>
      <c r="G1211" t="s">
        <v>179</v>
      </c>
      <c r="H1211" s="1">
        <v>43136</v>
      </c>
      <c r="I1211" s="2">
        <v>43137.453472222223</v>
      </c>
      <c r="J1211" t="s">
        <v>47</v>
      </c>
      <c r="K1211" t="s">
        <v>184</v>
      </c>
      <c r="L1211" t="s">
        <v>3097</v>
      </c>
      <c r="M1211" t="s">
        <v>137</v>
      </c>
    </row>
    <row r="1212" spans="1:16" ht="14.4" customHeight="1" x14ac:dyDescent="0.3">
      <c r="A1212">
        <v>8</v>
      </c>
      <c r="B1212">
        <v>3</v>
      </c>
      <c r="C1212" t="s">
        <v>1642</v>
      </c>
      <c r="D1212" t="s">
        <v>44</v>
      </c>
      <c r="E1212" t="s">
        <v>3091</v>
      </c>
      <c r="F1212" t="s">
        <v>3092</v>
      </c>
      <c r="G1212" t="s">
        <v>109</v>
      </c>
      <c r="H1212" s="1">
        <v>43136</v>
      </c>
      <c r="I1212" s="2">
        <v>43136.586805555555</v>
      </c>
      <c r="J1212" t="s">
        <v>678</v>
      </c>
      <c r="K1212" t="s">
        <v>532</v>
      </c>
      <c r="L1212" t="s">
        <v>533</v>
      </c>
    </row>
    <row r="1213" spans="1:16" ht="14.4" customHeight="1" x14ac:dyDescent="0.3">
      <c r="A1213">
        <v>32</v>
      </c>
      <c r="B1213">
        <v>4</v>
      </c>
      <c r="C1213" t="s">
        <v>1642</v>
      </c>
      <c r="D1213" t="s">
        <v>44</v>
      </c>
      <c r="E1213" t="s">
        <v>3098</v>
      </c>
      <c r="F1213" t="s">
        <v>3099</v>
      </c>
      <c r="G1213" t="s">
        <v>179</v>
      </c>
      <c r="H1213" s="1">
        <v>43136</v>
      </c>
      <c r="I1213" s="2">
        <v>43136.713888888888</v>
      </c>
      <c r="J1213" t="s">
        <v>47</v>
      </c>
      <c r="K1213" t="s">
        <v>48</v>
      </c>
      <c r="L1213" t="s">
        <v>49</v>
      </c>
      <c r="M1213" t="s">
        <v>57</v>
      </c>
    </row>
    <row r="1214" spans="1:16" ht="43.2" hidden="1" customHeight="1" x14ac:dyDescent="0.3">
      <c r="C1214" t="s">
        <v>1642</v>
      </c>
      <c r="D1214" t="s">
        <v>429</v>
      </c>
      <c r="E1214" t="s">
        <v>2664</v>
      </c>
      <c r="F1214" s="3" t="s">
        <v>2665</v>
      </c>
      <c r="G1214" t="s">
        <v>18</v>
      </c>
      <c r="H1214" s="1">
        <v>43137</v>
      </c>
      <c r="I1214" s="2">
        <v>43137.408333333333</v>
      </c>
      <c r="J1214" t="s">
        <v>1770</v>
      </c>
      <c r="K1214" t="s">
        <v>487</v>
      </c>
      <c r="L1214" t="s">
        <v>488</v>
      </c>
    </row>
    <row r="1215" spans="1:16" ht="14.4" hidden="1" customHeight="1" x14ac:dyDescent="0.3">
      <c r="C1215" t="s">
        <v>1642</v>
      </c>
      <c r="D1215" t="s">
        <v>429</v>
      </c>
      <c r="E1215" t="s">
        <v>2666</v>
      </c>
      <c r="F1215" t="s">
        <v>2667</v>
      </c>
      <c r="G1215" t="s">
        <v>18</v>
      </c>
      <c r="H1215" s="1">
        <v>43137</v>
      </c>
      <c r="I1215" s="2">
        <v>43137.413194444445</v>
      </c>
      <c r="J1215" t="s">
        <v>1770</v>
      </c>
      <c r="K1215" t="s">
        <v>487</v>
      </c>
      <c r="L1215" t="s">
        <v>488</v>
      </c>
    </row>
    <row r="1216" spans="1:16" ht="14.4" hidden="1" customHeight="1" x14ac:dyDescent="0.3">
      <c r="C1216" t="s">
        <v>1642</v>
      </c>
      <c r="D1216" t="s">
        <v>429</v>
      </c>
      <c r="E1216" t="s">
        <v>2668</v>
      </c>
      <c r="F1216" t="s">
        <v>2669</v>
      </c>
      <c r="G1216" t="s">
        <v>18</v>
      </c>
      <c r="H1216" s="1">
        <v>43137</v>
      </c>
      <c r="I1216" s="2">
        <v>43153.114583333336</v>
      </c>
      <c r="J1216" t="s">
        <v>455</v>
      </c>
      <c r="K1216" t="s">
        <v>1836</v>
      </c>
      <c r="L1216" t="s">
        <v>1837</v>
      </c>
    </row>
    <row r="1217" spans="1:16" ht="14.4" hidden="1" customHeight="1" x14ac:dyDescent="0.3">
      <c r="C1217" t="s">
        <v>1642</v>
      </c>
      <c r="D1217" t="s">
        <v>429</v>
      </c>
      <c r="E1217" t="s">
        <v>2670</v>
      </c>
      <c r="F1217" t="s">
        <v>2671</v>
      </c>
      <c r="G1217" t="s">
        <v>18</v>
      </c>
      <c r="H1217" s="1">
        <v>43137</v>
      </c>
      <c r="I1217" s="2">
        <v>43153.114583333336</v>
      </c>
      <c r="J1217" t="s">
        <v>455</v>
      </c>
      <c r="K1217" t="s">
        <v>268</v>
      </c>
      <c r="L1217" t="s">
        <v>269</v>
      </c>
    </row>
    <row r="1218" spans="1:16" ht="14.4" hidden="1" customHeight="1" x14ac:dyDescent="0.3">
      <c r="C1218" t="s">
        <v>1642</v>
      </c>
      <c r="D1218" t="s">
        <v>429</v>
      </c>
      <c r="E1218" t="s">
        <v>2672</v>
      </c>
      <c r="F1218" t="s">
        <v>2673</v>
      </c>
      <c r="G1218" t="s">
        <v>18</v>
      </c>
      <c r="H1218" s="1">
        <v>43137</v>
      </c>
      <c r="I1218" s="2">
        <v>43153.114583333336</v>
      </c>
      <c r="J1218" t="s">
        <v>455</v>
      </c>
      <c r="K1218" t="s">
        <v>297</v>
      </c>
      <c r="L1218" t="s">
        <v>2460</v>
      </c>
    </row>
    <row r="1219" spans="1:16" ht="14.4" hidden="1" customHeight="1" x14ac:dyDescent="0.3">
      <c r="C1219" t="s">
        <v>1642</v>
      </c>
      <c r="D1219" t="s">
        <v>429</v>
      </c>
      <c r="E1219" t="s">
        <v>2674</v>
      </c>
      <c r="F1219" t="s">
        <v>2675</v>
      </c>
      <c r="G1219" t="s">
        <v>18</v>
      </c>
      <c r="H1219" s="1">
        <v>43137</v>
      </c>
      <c r="I1219" s="2">
        <v>43137.447916666664</v>
      </c>
      <c r="J1219" t="s">
        <v>1770</v>
      </c>
      <c r="K1219" t="s">
        <v>1410</v>
      </c>
      <c r="L1219" t="s">
        <v>946</v>
      </c>
    </row>
    <row r="1220" spans="1:16" ht="14.4" hidden="1" customHeight="1" x14ac:dyDescent="0.3">
      <c r="C1220" t="s">
        <v>1642</v>
      </c>
      <c r="D1220" t="s">
        <v>429</v>
      </c>
      <c r="E1220" t="s">
        <v>2676</v>
      </c>
      <c r="F1220" t="s">
        <v>2677</v>
      </c>
      <c r="G1220" t="s">
        <v>18</v>
      </c>
      <c r="H1220" s="1">
        <v>43137</v>
      </c>
      <c r="I1220" s="2">
        <v>43153.114583333336</v>
      </c>
      <c r="J1220" t="s">
        <v>455</v>
      </c>
      <c r="K1220" t="s">
        <v>80</v>
      </c>
      <c r="L1220" t="s">
        <v>444</v>
      </c>
    </row>
    <row r="1221" spans="1:16" ht="14.4" hidden="1" customHeight="1" x14ac:dyDescent="0.3">
      <c r="C1221" t="s">
        <v>1642</v>
      </c>
      <c r="D1221" t="s">
        <v>429</v>
      </c>
      <c r="E1221" t="s">
        <v>2678</v>
      </c>
      <c r="F1221" t="s">
        <v>2679</v>
      </c>
      <c r="G1221" t="s">
        <v>18</v>
      </c>
      <c r="H1221" s="1">
        <v>43138</v>
      </c>
      <c r="I1221" s="2">
        <v>43154.114583333336</v>
      </c>
      <c r="J1221" t="s">
        <v>455</v>
      </c>
      <c r="K1221" t="s">
        <v>1818</v>
      </c>
      <c r="L1221" t="s">
        <v>1819</v>
      </c>
    </row>
    <row r="1222" spans="1:16" ht="14.4" hidden="1" customHeight="1" x14ac:dyDescent="0.3">
      <c r="C1222" t="s">
        <v>1642</v>
      </c>
      <c r="D1222" t="s">
        <v>429</v>
      </c>
      <c r="E1222" t="s">
        <v>2685</v>
      </c>
      <c r="F1222" t="s">
        <v>2686</v>
      </c>
      <c r="G1222" t="s">
        <v>18</v>
      </c>
      <c r="H1222" s="1">
        <v>43138</v>
      </c>
      <c r="I1222" s="2">
        <v>43154.114583333336</v>
      </c>
      <c r="J1222" t="s">
        <v>455</v>
      </c>
      <c r="K1222" t="s">
        <v>1836</v>
      </c>
      <c r="L1222" t="s">
        <v>1837</v>
      </c>
    </row>
    <row r="1223" spans="1:16" ht="14.4" hidden="1" customHeight="1" x14ac:dyDescent="0.3">
      <c r="C1223" t="s">
        <v>1642</v>
      </c>
      <c r="D1223" t="s">
        <v>429</v>
      </c>
      <c r="E1223" t="s">
        <v>2687</v>
      </c>
      <c r="F1223" t="s">
        <v>2157</v>
      </c>
      <c r="G1223" t="s">
        <v>18</v>
      </c>
      <c r="H1223" s="1">
        <v>43138</v>
      </c>
      <c r="I1223" s="2">
        <v>43154.114583333336</v>
      </c>
      <c r="J1223" t="s">
        <v>455</v>
      </c>
      <c r="K1223" t="s">
        <v>268</v>
      </c>
      <c r="L1223" t="s">
        <v>269</v>
      </c>
    </row>
    <row r="1224" spans="1:16" ht="14.4" hidden="1" customHeight="1" x14ac:dyDescent="0.3">
      <c r="C1224" t="s">
        <v>1642</v>
      </c>
      <c r="D1224" t="s">
        <v>429</v>
      </c>
      <c r="E1224" t="s">
        <v>2688</v>
      </c>
      <c r="F1224" t="s">
        <v>2689</v>
      </c>
      <c r="G1224" t="s">
        <v>18</v>
      </c>
      <c r="H1224" s="1">
        <v>43138</v>
      </c>
      <c r="I1224" s="2">
        <v>43154.114583333336</v>
      </c>
      <c r="J1224" t="s">
        <v>455</v>
      </c>
      <c r="K1224" t="s">
        <v>1836</v>
      </c>
      <c r="L1224" t="s">
        <v>1837</v>
      </c>
    </row>
    <row r="1225" spans="1:16" ht="14.4" hidden="1" customHeight="1" x14ac:dyDescent="0.3">
      <c r="C1225" t="s">
        <v>1642</v>
      </c>
      <c r="D1225" t="s">
        <v>429</v>
      </c>
      <c r="E1225" t="s">
        <v>2690</v>
      </c>
      <c r="F1225" t="s">
        <v>2691</v>
      </c>
      <c r="G1225" t="s">
        <v>18</v>
      </c>
      <c r="H1225" s="1">
        <v>43138</v>
      </c>
      <c r="I1225" s="2">
        <v>43154.114583333336</v>
      </c>
      <c r="J1225" t="s">
        <v>455</v>
      </c>
      <c r="K1225" t="s">
        <v>268</v>
      </c>
      <c r="L1225" t="s">
        <v>269</v>
      </c>
    </row>
    <row r="1226" spans="1:16" ht="14.4" customHeight="1" x14ac:dyDescent="0.3">
      <c r="A1226">
        <v>1</v>
      </c>
      <c r="B1226">
        <v>1</v>
      </c>
      <c r="C1226" t="s">
        <v>76</v>
      </c>
      <c r="D1226" t="s">
        <v>44</v>
      </c>
      <c r="E1226" t="s">
        <v>1622</v>
      </c>
      <c r="F1226" t="s">
        <v>1623</v>
      </c>
      <c r="G1226" t="s">
        <v>353</v>
      </c>
      <c r="H1226" s="1">
        <v>43138</v>
      </c>
      <c r="I1226" s="2">
        <v>43145.680555555555</v>
      </c>
      <c r="J1226" t="s">
        <v>47</v>
      </c>
      <c r="K1226" t="s">
        <v>1624</v>
      </c>
      <c r="L1226" t="s">
        <v>1625</v>
      </c>
      <c r="N1226" t="s">
        <v>95</v>
      </c>
      <c r="O1226" t="s">
        <v>141</v>
      </c>
      <c r="P1226" t="s">
        <v>96</v>
      </c>
    </row>
    <row r="1227" spans="1:16" ht="14.4" customHeight="1" x14ac:dyDescent="0.3">
      <c r="C1227" t="s">
        <v>1642</v>
      </c>
      <c r="D1227" t="s">
        <v>44</v>
      </c>
      <c r="E1227" t="s">
        <v>3102</v>
      </c>
      <c r="F1227" t="s">
        <v>3103</v>
      </c>
      <c r="G1227" t="s">
        <v>179</v>
      </c>
      <c r="H1227" s="1">
        <v>43138</v>
      </c>
      <c r="I1227" s="2">
        <v>43138.612500000003</v>
      </c>
      <c r="J1227" t="s">
        <v>140</v>
      </c>
      <c r="K1227" t="s">
        <v>571</v>
      </c>
      <c r="L1227" t="s">
        <v>958</v>
      </c>
    </row>
    <row r="1228" spans="1:16" ht="14.4" customHeight="1" x14ac:dyDescent="0.3">
      <c r="A1228">
        <v>4</v>
      </c>
      <c r="B1228">
        <v>2</v>
      </c>
      <c r="C1228" t="s">
        <v>1642</v>
      </c>
      <c r="D1228" t="s">
        <v>44</v>
      </c>
      <c r="E1228" t="s">
        <v>3100</v>
      </c>
      <c r="F1228" t="s">
        <v>3101</v>
      </c>
      <c r="G1228" t="s">
        <v>353</v>
      </c>
      <c r="H1228" s="1">
        <v>43138</v>
      </c>
      <c r="I1228" s="2">
        <v>43139.616666666669</v>
      </c>
      <c r="J1228" t="s">
        <v>47</v>
      </c>
      <c r="K1228" t="s">
        <v>1032</v>
      </c>
      <c r="L1228" t="s">
        <v>1033</v>
      </c>
      <c r="M1228" t="s">
        <v>94</v>
      </c>
      <c r="N1228" t="s">
        <v>95</v>
      </c>
    </row>
    <row r="1229" spans="1:16" ht="14.4" customHeight="1" x14ac:dyDescent="0.3">
      <c r="C1229" t="s">
        <v>76</v>
      </c>
      <c r="D1229" t="s">
        <v>44</v>
      </c>
      <c r="E1229" t="s">
        <v>1628</v>
      </c>
      <c r="F1229" t="s">
        <v>1629</v>
      </c>
      <c r="G1229" t="s">
        <v>1413</v>
      </c>
      <c r="H1229" s="1">
        <v>43139</v>
      </c>
      <c r="I1229" s="2">
        <v>43140.552083333336</v>
      </c>
      <c r="J1229" t="s">
        <v>47</v>
      </c>
      <c r="K1229" t="s">
        <v>1618</v>
      </c>
      <c r="L1229" t="s">
        <v>1619</v>
      </c>
      <c r="M1229" t="s">
        <v>62</v>
      </c>
      <c r="N1229" t="s">
        <v>88</v>
      </c>
      <c r="O1229" t="s">
        <v>23</v>
      </c>
      <c r="P1229" t="s">
        <v>52</v>
      </c>
    </row>
    <row r="1230" spans="1:16" ht="14.4" customHeight="1" x14ac:dyDescent="0.3">
      <c r="A1230">
        <v>32</v>
      </c>
      <c r="B1230">
        <v>4</v>
      </c>
      <c r="C1230" t="s">
        <v>76</v>
      </c>
      <c r="D1230" t="s">
        <v>44</v>
      </c>
      <c r="E1230" t="s">
        <v>1630</v>
      </c>
      <c r="F1230" t="s">
        <v>1631</v>
      </c>
      <c r="G1230" t="s">
        <v>353</v>
      </c>
      <c r="H1230" s="1">
        <v>43139</v>
      </c>
      <c r="I1230" s="2">
        <v>43146.5</v>
      </c>
      <c r="J1230" t="s">
        <v>47</v>
      </c>
      <c r="K1230" t="s">
        <v>1618</v>
      </c>
      <c r="L1230" t="s">
        <v>1619</v>
      </c>
      <c r="M1230" t="s">
        <v>62</v>
      </c>
      <c r="N1230" t="s">
        <v>88</v>
      </c>
      <c r="O1230" t="s">
        <v>23</v>
      </c>
      <c r="P1230" t="s">
        <v>52</v>
      </c>
    </row>
    <row r="1231" spans="1:16" ht="43.2" hidden="1" customHeight="1" x14ac:dyDescent="0.3">
      <c r="C1231" t="s">
        <v>1642</v>
      </c>
      <c r="D1231" t="s">
        <v>429</v>
      </c>
      <c r="E1231" t="s">
        <v>2680</v>
      </c>
      <c r="F1231" s="3" t="s">
        <v>2681</v>
      </c>
      <c r="G1231" t="s">
        <v>18</v>
      </c>
      <c r="H1231" s="1">
        <v>43139</v>
      </c>
      <c r="I1231" s="2">
        <v>43139.355555555558</v>
      </c>
      <c r="J1231" t="s">
        <v>1770</v>
      </c>
      <c r="K1231" t="s">
        <v>487</v>
      </c>
      <c r="L1231" t="s">
        <v>488</v>
      </c>
    </row>
    <row r="1232" spans="1:16" ht="14.4" hidden="1" customHeight="1" x14ac:dyDescent="0.3">
      <c r="C1232" t="s">
        <v>1642</v>
      </c>
      <c r="D1232" t="s">
        <v>429</v>
      </c>
      <c r="E1232" t="s">
        <v>2682</v>
      </c>
      <c r="F1232" t="s">
        <v>2642</v>
      </c>
      <c r="G1232" t="s">
        <v>2291</v>
      </c>
      <c r="H1232" s="1">
        <v>43139</v>
      </c>
      <c r="I1232" s="2">
        <v>43139.458333333336</v>
      </c>
      <c r="J1232" t="s">
        <v>455</v>
      </c>
      <c r="K1232" t="s">
        <v>166</v>
      </c>
      <c r="L1232" t="s">
        <v>151</v>
      </c>
    </row>
    <row r="1233" spans="1:16" ht="43.2" hidden="1" customHeight="1" x14ac:dyDescent="0.3">
      <c r="C1233" t="s">
        <v>1642</v>
      </c>
      <c r="D1233" t="s">
        <v>429</v>
      </c>
      <c r="E1233" t="s">
        <v>2683</v>
      </c>
      <c r="F1233" s="3" t="s">
        <v>2684</v>
      </c>
      <c r="G1233" t="s">
        <v>18</v>
      </c>
      <c r="H1233" s="1">
        <v>43139</v>
      </c>
      <c r="I1233" s="2">
        <v>43139.384722222225</v>
      </c>
      <c r="J1233" t="s">
        <v>1770</v>
      </c>
      <c r="K1233" t="s">
        <v>487</v>
      </c>
      <c r="L1233" t="s">
        <v>488</v>
      </c>
    </row>
    <row r="1234" spans="1:16" ht="14.4" hidden="1" customHeight="1" x14ac:dyDescent="0.3">
      <c r="C1234" t="s">
        <v>1642</v>
      </c>
      <c r="D1234" t="s">
        <v>429</v>
      </c>
      <c r="E1234" t="s">
        <v>2692</v>
      </c>
      <c r="F1234" t="s">
        <v>2693</v>
      </c>
      <c r="G1234" t="s">
        <v>2291</v>
      </c>
      <c r="H1234" s="1">
        <v>43139</v>
      </c>
      <c r="I1234" s="2">
        <v>43139.488888888889</v>
      </c>
      <c r="J1234" t="s">
        <v>455</v>
      </c>
      <c r="K1234" t="s">
        <v>1836</v>
      </c>
      <c r="L1234" t="s">
        <v>1837</v>
      </c>
    </row>
    <row r="1235" spans="1:16" ht="14.4" hidden="1" customHeight="1" x14ac:dyDescent="0.3">
      <c r="C1235" t="s">
        <v>1642</v>
      </c>
      <c r="D1235" t="s">
        <v>429</v>
      </c>
      <c r="E1235" t="s">
        <v>2694</v>
      </c>
      <c r="F1235" t="s">
        <v>2695</v>
      </c>
      <c r="G1235" t="s">
        <v>2291</v>
      </c>
      <c r="H1235" s="1">
        <v>43139</v>
      </c>
      <c r="I1235" s="2">
        <v>43139.569444444445</v>
      </c>
      <c r="J1235" t="s">
        <v>455</v>
      </c>
      <c r="K1235" t="s">
        <v>166</v>
      </c>
      <c r="L1235" t="s">
        <v>151</v>
      </c>
    </row>
    <row r="1236" spans="1:16" ht="14.4" customHeight="1" x14ac:dyDescent="0.3">
      <c r="A1236">
        <v>4</v>
      </c>
      <c r="B1236">
        <v>2</v>
      </c>
      <c r="C1236" t="s">
        <v>76</v>
      </c>
      <c r="D1236" t="s">
        <v>44</v>
      </c>
      <c r="E1236" t="s">
        <v>1626</v>
      </c>
      <c r="F1236" t="s">
        <v>1627</v>
      </c>
      <c r="G1236" t="s">
        <v>353</v>
      </c>
      <c r="H1236" s="1">
        <v>43139</v>
      </c>
      <c r="I1236" s="2">
        <v>43146.354166666664</v>
      </c>
      <c r="J1236" t="s">
        <v>47</v>
      </c>
      <c r="K1236" t="s">
        <v>1603</v>
      </c>
      <c r="L1236" t="s">
        <v>1604</v>
      </c>
      <c r="M1236" t="s">
        <v>137</v>
      </c>
      <c r="N1236" t="s">
        <v>88</v>
      </c>
      <c r="O1236" t="s">
        <v>23</v>
      </c>
      <c r="P1236" t="s">
        <v>52</v>
      </c>
    </row>
    <row r="1237" spans="1:16" ht="14.4" customHeight="1" x14ac:dyDescent="0.3">
      <c r="A1237">
        <v>32</v>
      </c>
      <c r="B1237">
        <v>4</v>
      </c>
      <c r="C1237" t="s">
        <v>1642</v>
      </c>
      <c r="D1237" t="s">
        <v>44</v>
      </c>
      <c r="E1237" t="s">
        <v>3106</v>
      </c>
      <c r="F1237" t="s">
        <v>3107</v>
      </c>
      <c r="G1237" t="s">
        <v>179</v>
      </c>
      <c r="H1237" s="1">
        <v>43139</v>
      </c>
      <c r="I1237" s="2">
        <v>43143.44027777778</v>
      </c>
      <c r="J1237" t="s">
        <v>725</v>
      </c>
      <c r="K1237" t="s">
        <v>3108</v>
      </c>
      <c r="L1237" t="s">
        <v>3109</v>
      </c>
      <c r="M1237" t="s">
        <v>137</v>
      </c>
    </row>
    <row r="1238" spans="1:16" ht="14.4" customHeight="1" x14ac:dyDescent="0.3">
      <c r="C1238" t="s">
        <v>1642</v>
      </c>
      <c r="D1238" t="s">
        <v>44</v>
      </c>
      <c r="E1238" t="s">
        <v>3104</v>
      </c>
      <c r="F1238" t="s">
        <v>3105</v>
      </c>
      <c r="G1238" t="s">
        <v>2291</v>
      </c>
      <c r="H1238" s="1">
        <v>43139</v>
      </c>
      <c r="I1238" s="2">
        <v>43139.597916666666</v>
      </c>
      <c r="J1238" t="s">
        <v>725</v>
      </c>
      <c r="K1238" t="s">
        <v>1162</v>
      </c>
      <c r="L1238" t="s">
        <v>1163</v>
      </c>
    </row>
    <row r="1239" spans="1:16" ht="14.4" hidden="1" customHeight="1" x14ac:dyDescent="0.3">
      <c r="C1239" t="s">
        <v>76</v>
      </c>
      <c r="D1239" t="s">
        <v>15</v>
      </c>
      <c r="E1239" t="s">
        <v>424</v>
      </c>
      <c r="F1239" t="s">
        <v>296</v>
      </c>
      <c r="G1239" t="s">
        <v>18</v>
      </c>
      <c r="H1239" s="1">
        <v>43140</v>
      </c>
      <c r="I1239" s="2">
        <v>43140.570833333331</v>
      </c>
      <c r="J1239" t="s">
        <v>19</v>
      </c>
      <c r="K1239" t="s">
        <v>425</v>
      </c>
      <c r="L1239" t="s">
        <v>426</v>
      </c>
      <c r="M1239" t="s">
        <v>62</v>
      </c>
      <c r="N1239" t="s">
        <v>88</v>
      </c>
      <c r="O1239" t="s">
        <v>23</v>
      </c>
      <c r="P1239" t="s">
        <v>52</v>
      </c>
    </row>
    <row r="1240" spans="1:16" ht="14.4" customHeight="1" x14ac:dyDescent="0.3">
      <c r="A1240">
        <v>8</v>
      </c>
      <c r="B1240">
        <v>3</v>
      </c>
      <c r="C1240" t="s">
        <v>76</v>
      </c>
      <c r="D1240" t="s">
        <v>44</v>
      </c>
      <c r="E1240" t="s">
        <v>1636</v>
      </c>
      <c r="F1240" t="s">
        <v>1637</v>
      </c>
      <c r="G1240" t="s">
        <v>353</v>
      </c>
      <c r="H1240" s="1">
        <v>43140</v>
      </c>
      <c r="I1240" s="2">
        <v>43147.445138888892</v>
      </c>
      <c r="J1240" t="s">
        <v>47</v>
      </c>
      <c r="K1240" t="s">
        <v>1547</v>
      </c>
      <c r="L1240" t="s">
        <v>1548</v>
      </c>
      <c r="M1240" t="s">
        <v>62</v>
      </c>
      <c r="N1240" t="s">
        <v>88</v>
      </c>
      <c r="O1240" t="s">
        <v>23</v>
      </c>
      <c r="P1240" t="s">
        <v>52</v>
      </c>
    </row>
    <row r="1241" spans="1:16" ht="14.4" customHeight="1" x14ac:dyDescent="0.3">
      <c r="A1241">
        <v>8</v>
      </c>
      <c r="B1241">
        <v>3</v>
      </c>
      <c r="C1241" t="s">
        <v>1642</v>
      </c>
      <c r="D1241" t="s">
        <v>44</v>
      </c>
      <c r="E1241" t="s">
        <v>3112</v>
      </c>
      <c r="F1241" t="s">
        <v>3113</v>
      </c>
      <c r="G1241" t="s">
        <v>179</v>
      </c>
      <c r="H1241" s="1">
        <v>43140</v>
      </c>
      <c r="I1241" s="2">
        <v>43140.665277777778</v>
      </c>
      <c r="J1241" t="s">
        <v>47</v>
      </c>
      <c r="K1241" t="s">
        <v>3051</v>
      </c>
      <c r="L1241" t="s">
        <v>3052</v>
      </c>
      <c r="M1241" t="s">
        <v>73</v>
      </c>
    </row>
    <row r="1242" spans="1:16" ht="14.4" customHeight="1" x14ac:dyDescent="0.3">
      <c r="A1242">
        <v>32</v>
      </c>
      <c r="B1242">
        <v>4</v>
      </c>
      <c r="C1242" t="s">
        <v>1642</v>
      </c>
      <c r="D1242" t="s">
        <v>44</v>
      </c>
      <c r="E1242" t="s">
        <v>3110</v>
      </c>
      <c r="F1242" t="s">
        <v>3111</v>
      </c>
      <c r="G1242" t="s">
        <v>109</v>
      </c>
      <c r="H1242" s="1">
        <v>43140</v>
      </c>
      <c r="I1242" s="2">
        <v>43140.586805555555</v>
      </c>
      <c r="J1242" t="s">
        <v>708</v>
      </c>
      <c r="K1242" t="s">
        <v>458</v>
      </c>
      <c r="L1242" t="s">
        <v>459</v>
      </c>
    </row>
    <row r="1243" spans="1:16" ht="14.4" customHeight="1" x14ac:dyDescent="0.3">
      <c r="A1243">
        <v>4</v>
      </c>
      <c r="B1243">
        <v>2</v>
      </c>
      <c r="C1243" t="s">
        <v>76</v>
      </c>
      <c r="D1243" t="s">
        <v>44</v>
      </c>
      <c r="E1243" t="s">
        <v>1632</v>
      </c>
      <c r="F1243" t="s">
        <v>1633</v>
      </c>
      <c r="G1243" t="s">
        <v>179</v>
      </c>
      <c r="H1243" s="1">
        <v>43140</v>
      </c>
      <c r="I1243" s="2">
        <v>43147.387499999997</v>
      </c>
      <c r="J1243" t="s">
        <v>859</v>
      </c>
      <c r="K1243" t="s">
        <v>1547</v>
      </c>
      <c r="L1243" t="s">
        <v>1548</v>
      </c>
      <c r="M1243" t="s">
        <v>62</v>
      </c>
      <c r="N1243" t="s">
        <v>88</v>
      </c>
      <c r="O1243" t="s">
        <v>23</v>
      </c>
      <c r="P1243" t="s">
        <v>52</v>
      </c>
    </row>
    <row r="1244" spans="1:16" ht="14.4" customHeight="1" x14ac:dyDescent="0.3">
      <c r="A1244">
        <v>32</v>
      </c>
      <c r="B1244">
        <v>4</v>
      </c>
      <c r="C1244" t="s">
        <v>76</v>
      </c>
      <c r="D1244" t="s">
        <v>44</v>
      </c>
      <c r="E1244" t="s">
        <v>1634</v>
      </c>
      <c r="F1244" t="s">
        <v>1635</v>
      </c>
      <c r="G1244" t="s">
        <v>179</v>
      </c>
      <c r="H1244" s="1">
        <v>43140</v>
      </c>
      <c r="I1244" s="2">
        <v>43147.445138888892</v>
      </c>
      <c r="J1244" t="s">
        <v>47</v>
      </c>
      <c r="K1244" t="s">
        <v>1547</v>
      </c>
      <c r="L1244" t="s">
        <v>1548</v>
      </c>
      <c r="M1244" t="s">
        <v>62</v>
      </c>
      <c r="N1244" t="s">
        <v>88</v>
      </c>
      <c r="O1244" t="s">
        <v>23</v>
      </c>
      <c r="P1244" t="s">
        <v>52</v>
      </c>
    </row>
    <row r="1245" spans="1:16" ht="14.4" customHeight="1" x14ac:dyDescent="0.3">
      <c r="A1245">
        <v>32</v>
      </c>
      <c r="B1245">
        <v>4</v>
      </c>
      <c r="C1245" t="s">
        <v>1642</v>
      </c>
      <c r="D1245" t="s">
        <v>44</v>
      </c>
      <c r="E1245" t="s">
        <v>3114</v>
      </c>
      <c r="F1245" t="s">
        <v>3115</v>
      </c>
      <c r="G1245" t="s">
        <v>179</v>
      </c>
      <c r="H1245" s="1">
        <v>43140</v>
      </c>
      <c r="I1245" s="2">
        <v>43143.339583333334</v>
      </c>
      <c r="J1245" t="s">
        <v>47</v>
      </c>
      <c r="K1245" t="s">
        <v>3116</v>
      </c>
      <c r="L1245" t="s">
        <v>342</v>
      </c>
      <c r="M1245" t="s">
        <v>73</v>
      </c>
    </row>
    <row r="1246" spans="1:16" ht="14.4" hidden="1" customHeight="1" x14ac:dyDescent="0.3">
      <c r="C1246" t="s">
        <v>76</v>
      </c>
      <c r="D1246" t="s">
        <v>15</v>
      </c>
      <c r="E1246" t="s">
        <v>427</v>
      </c>
      <c r="F1246" t="s">
        <v>428</v>
      </c>
      <c r="G1246" t="s">
        <v>179</v>
      </c>
      <c r="H1246" s="1">
        <v>43143</v>
      </c>
      <c r="I1246" s="2">
        <v>43150.487500000003</v>
      </c>
      <c r="J1246" t="s">
        <v>19</v>
      </c>
      <c r="K1246" t="s">
        <v>250</v>
      </c>
      <c r="L1246" t="s">
        <v>251</v>
      </c>
      <c r="M1246" t="s">
        <v>101</v>
      </c>
      <c r="N1246" t="s">
        <v>88</v>
      </c>
      <c r="O1246" t="s">
        <v>23</v>
      </c>
      <c r="P1246" t="s">
        <v>52</v>
      </c>
    </row>
    <row r="1247" spans="1:16" ht="14.4" customHeight="1" x14ac:dyDescent="0.3">
      <c r="A1247">
        <v>8</v>
      </c>
      <c r="B1247">
        <v>3</v>
      </c>
      <c r="C1247" t="s">
        <v>1642</v>
      </c>
      <c r="D1247" t="s">
        <v>44</v>
      </c>
      <c r="E1247" t="s">
        <v>3117</v>
      </c>
      <c r="F1247" t="s">
        <v>3118</v>
      </c>
      <c r="G1247" t="s">
        <v>179</v>
      </c>
      <c r="H1247" s="1">
        <v>43143</v>
      </c>
      <c r="I1247" s="2">
        <v>43143.351388888892</v>
      </c>
      <c r="J1247" t="s">
        <v>140</v>
      </c>
      <c r="K1247" t="s">
        <v>48</v>
      </c>
      <c r="L1247" t="s">
        <v>49</v>
      </c>
      <c r="M1247" t="s">
        <v>57</v>
      </c>
    </row>
    <row r="1248" spans="1:16" ht="14.4" hidden="1" customHeight="1" x14ac:dyDescent="0.3">
      <c r="C1248" t="s">
        <v>1642</v>
      </c>
      <c r="D1248" t="s">
        <v>429</v>
      </c>
      <c r="E1248" t="s">
        <v>2696</v>
      </c>
      <c r="F1248" t="s">
        <v>2697</v>
      </c>
      <c r="G1248" t="s">
        <v>2291</v>
      </c>
      <c r="H1248" s="1">
        <v>43143</v>
      </c>
      <c r="I1248" s="2">
        <v>43143.46875</v>
      </c>
      <c r="J1248" t="s">
        <v>455</v>
      </c>
      <c r="K1248" t="s">
        <v>322</v>
      </c>
      <c r="L1248" t="s">
        <v>323</v>
      </c>
    </row>
    <row r="1249" spans="1:15" ht="14.4" hidden="1" customHeight="1" x14ac:dyDescent="0.3">
      <c r="C1249" t="s">
        <v>1642</v>
      </c>
      <c r="D1249" t="s">
        <v>429</v>
      </c>
      <c r="E1249" t="s">
        <v>2698</v>
      </c>
      <c r="F1249" t="s">
        <v>2699</v>
      </c>
      <c r="G1249" t="s">
        <v>2291</v>
      </c>
      <c r="H1249" s="1">
        <v>43143</v>
      </c>
      <c r="I1249" s="2">
        <v>43143.47152777778</v>
      </c>
      <c r="J1249" t="s">
        <v>455</v>
      </c>
      <c r="K1249" t="s">
        <v>297</v>
      </c>
      <c r="L1249" t="s">
        <v>2460</v>
      </c>
    </row>
    <row r="1250" spans="1:15" ht="14.4" hidden="1" customHeight="1" x14ac:dyDescent="0.3">
      <c r="C1250" t="s">
        <v>1642</v>
      </c>
      <c r="D1250" t="s">
        <v>429</v>
      </c>
      <c r="E1250" t="s">
        <v>2700</v>
      </c>
      <c r="F1250" t="s">
        <v>2701</v>
      </c>
      <c r="G1250" t="s">
        <v>109</v>
      </c>
      <c r="H1250" s="1">
        <v>43143</v>
      </c>
      <c r="I1250" s="2">
        <v>43143.499305555553</v>
      </c>
      <c r="J1250" t="s">
        <v>496</v>
      </c>
      <c r="K1250" t="s">
        <v>505</v>
      </c>
      <c r="L1250" t="s">
        <v>506</v>
      </c>
    </row>
    <row r="1251" spans="1:15" ht="14.4" hidden="1" customHeight="1" x14ac:dyDescent="0.3">
      <c r="C1251" t="s">
        <v>1642</v>
      </c>
      <c r="D1251" t="s">
        <v>429</v>
      </c>
      <c r="E1251" t="s">
        <v>2702</v>
      </c>
      <c r="F1251" t="s">
        <v>2642</v>
      </c>
      <c r="G1251" t="s">
        <v>109</v>
      </c>
      <c r="H1251" s="1">
        <v>43143</v>
      </c>
      <c r="I1251" s="2">
        <v>43143.520833333336</v>
      </c>
      <c r="K1251" t="s">
        <v>166</v>
      </c>
      <c r="L1251" t="s">
        <v>151</v>
      </c>
    </row>
    <row r="1252" spans="1:15" ht="14.4" customHeight="1" x14ac:dyDescent="0.3">
      <c r="A1252">
        <v>32</v>
      </c>
      <c r="B1252">
        <v>4</v>
      </c>
      <c r="C1252" t="s">
        <v>1642</v>
      </c>
      <c r="D1252" t="s">
        <v>44</v>
      </c>
      <c r="E1252" t="s">
        <v>3119</v>
      </c>
      <c r="F1252" t="s">
        <v>3120</v>
      </c>
      <c r="G1252" t="s">
        <v>109</v>
      </c>
      <c r="H1252" s="1">
        <v>43143</v>
      </c>
      <c r="I1252" s="2">
        <v>43143.451388888891</v>
      </c>
      <c r="J1252" t="s">
        <v>725</v>
      </c>
      <c r="K1252" t="s">
        <v>440</v>
      </c>
      <c r="L1252" t="s">
        <v>441</v>
      </c>
      <c r="M1252" t="s">
        <v>137</v>
      </c>
    </row>
    <row r="1253" spans="1:15" ht="14.4" hidden="1" customHeight="1" x14ac:dyDescent="0.3">
      <c r="C1253" t="s">
        <v>1642</v>
      </c>
      <c r="D1253" t="s">
        <v>15</v>
      </c>
      <c r="E1253" t="s">
        <v>3232</v>
      </c>
      <c r="F1253" t="s">
        <v>3231</v>
      </c>
      <c r="G1253" t="s">
        <v>179</v>
      </c>
      <c r="H1253" s="1">
        <v>43143</v>
      </c>
      <c r="I1253" s="2">
        <v>43152.35833333333</v>
      </c>
      <c r="J1253" t="s">
        <v>28</v>
      </c>
      <c r="K1253" t="s">
        <v>189</v>
      </c>
      <c r="L1253" t="s">
        <v>696</v>
      </c>
    </row>
    <row r="1254" spans="1:15" ht="14.4" hidden="1" customHeight="1" x14ac:dyDescent="0.3">
      <c r="C1254" t="s">
        <v>1642</v>
      </c>
      <c r="D1254" t="s">
        <v>429</v>
      </c>
      <c r="E1254" t="s">
        <v>3220</v>
      </c>
      <c r="F1254" t="s">
        <v>3219</v>
      </c>
      <c r="G1254" t="s">
        <v>18</v>
      </c>
      <c r="H1254" s="1">
        <v>43143</v>
      </c>
      <c r="I1254" s="2">
        <v>43159.114583333336</v>
      </c>
      <c r="J1254" t="s">
        <v>455</v>
      </c>
      <c r="K1254" t="s">
        <v>2333</v>
      </c>
      <c r="L1254" t="s">
        <v>1437</v>
      </c>
    </row>
    <row r="1255" spans="1:15" ht="14.4" hidden="1" customHeight="1" x14ac:dyDescent="0.3">
      <c r="C1255" t="s">
        <v>1642</v>
      </c>
      <c r="D1255" t="s">
        <v>429</v>
      </c>
      <c r="E1255" t="s">
        <v>3218</v>
      </c>
      <c r="F1255" t="s">
        <v>3217</v>
      </c>
      <c r="G1255" t="s">
        <v>18</v>
      </c>
      <c r="H1255" s="1">
        <v>43143</v>
      </c>
      <c r="I1255" s="2">
        <v>43159.114583333336</v>
      </c>
      <c r="J1255" t="s">
        <v>455</v>
      </c>
      <c r="K1255" t="s">
        <v>322</v>
      </c>
      <c r="L1255" t="s">
        <v>323</v>
      </c>
    </row>
    <row r="1256" spans="1:15" ht="14.4" hidden="1" customHeight="1" x14ac:dyDescent="0.3">
      <c r="C1256" t="s">
        <v>76</v>
      </c>
      <c r="D1256" t="s">
        <v>15</v>
      </c>
      <c r="E1256" t="s">
        <v>3290</v>
      </c>
      <c r="F1256" t="s">
        <v>3289</v>
      </c>
      <c r="G1256" t="s">
        <v>179</v>
      </c>
      <c r="H1256" s="1">
        <v>43144</v>
      </c>
      <c r="I1256" s="2">
        <v>43151.515277777777</v>
      </c>
      <c r="J1256" t="s">
        <v>19</v>
      </c>
      <c r="K1256" t="s">
        <v>1150</v>
      </c>
      <c r="L1256" t="s">
        <v>3288</v>
      </c>
      <c r="M1256" t="s">
        <v>1318</v>
      </c>
      <c r="N1256" t="s">
        <v>88</v>
      </c>
      <c r="O1256" t="s">
        <v>52</v>
      </c>
    </row>
    <row r="1257" spans="1:15" ht="14.4" hidden="1" customHeight="1" x14ac:dyDescent="0.3">
      <c r="C1257" t="s">
        <v>76</v>
      </c>
      <c r="D1257" t="s">
        <v>429</v>
      </c>
      <c r="E1257" t="s">
        <v>3276</v>
      </c>
      <c r="F1257" t="s">
        <v>3275</v>
      </c>
      <c r="G1257" t="s">
        <v>353</v>
      </c>
      <c r="H1257" s="1">
        <v>43144</v>
      </c>
      <c r="I1257" s="2">
        <v>43151.68472222222</v>
      </c>
      <c r="J1257" t="s">
        <v>509</v>
      </c>
      <c r="K1257" t="s">
        <v>3274</v>
      </c>
      <c r="L1257" t="s">
        <v>2924</v>
      </c>
      <c r="N1257" t="s">
        <v>95</v>
      </c>
      <c r="O1257" t="s">
        <v>96</v>
      </c>
    </row>
    <row r="1258" spans="1:15" ht="14.4" customHeight="1" x14ac:dyDescent="0.3">
      <c r="A1258">
        <v>4</v>
      </c>
      <c r="B1258">
        <v>2</v>
      </c>
      <c r="C1258" t="s">
        <v>76</v>
      </c>
      <c r="D1258" t="s">
        <v>44</v>
      </c>
      <c r="E1258" t="s">
        <v>3269</v>
      </c>
      <c r="F1258" t="s">
        <v>3268</v>
      </c>
      <c r="G1258" t="s">
        <v>353</v>
      </c>
      <c r="H1258" s="1">
        <v>43144</v>
      </c>
      <c r="I1258" s="2">
        <v>43153.643055555556</v>
      </c>
      <c r="J1258" t="s">
        <v>779</v>
      </c>
      <c r="K1258" t="s">
        <v>3267</v>
      </c>
      <c r="L1258" t="s">
        <v>3266</v>
      </c>
      <c r="M1258" t="s">
        <v>62</v>
      </c>
      <c r="N1258" t="s">
        <v>88</v>
      </c>
      <c r="O1258" t="s">
        <v>52</v>
      </c>
    </row>
    <row r="1259" spans="1:15" ht="14.4" customHeight="1" x14ac:dyDescent="0.3">
      <c r="C1259" t="s">
        <v>76</v>
      </c>
      <c r="D1259" t="s">
        <v>44</v>
      </c>
      <c r="E1259" t="s">
        <v>3265</v>
      </c>
      <c r="F1259" t="s">
        <v>3264</v>
      </c>
      <c r="G1259" t="s">
        <v>1413</v>
      </c>
      <c r="H1259" s="1">
        <v>43144</v>
      </c>
      <c r="I1259" s="2">
        <v>43144.681250000001</v>
      </c>
      <c r="J1259" t="s">
        <v>47</v>
      </c>
      <c r="K1259" t="s">
        <v>250</v>
      </c>
      <c r="L1259" t="s">
        <v>251</v>
      </c>
      <c r="M1259" t="s">
        <v>117</v>
      </c>
      <c r="N1259" t="s">
        <v>95</v>
      </c>
      <c r="O1259" t="s">
        <v>96</v>
      </c>
    </row>
    <row r="1260" spans="1:15" ht="14.4" customHeight="1" x14ac:dyDescent="0.3">
      <c r="C1260" t="s">
        <v>76</v>
      </c>
      <c r="D1260" t="s">
        <v>44</v>
      </c>
      <c r="E1260" t="s">
        <v>3263</v>
      </c>
      <c r="F1260" t="s">
        <v>3262</v>
      </c>
      <c r="G1260" t="s">
        <v>1413</v>
      </c>
      <c r="H1260" s="1">
        <v>43144</v>
      </c>
      <c r="I1260" s="2">
        <v>43144.512499999997</v>
      </c>
      <c r="J1260" t="s">
        <v>725</v>
      </c>
      <c r="K1260" t="s">
        <v>1303</v>
      </c>
      <c r="L1260" t="s">
        <v>1304</v>
      </c>
      <c r="M1260" t="s">
        <v>62</v>
      </c>
      <c r="N1260" t="s">
        <v>88</v>
      </c>
      <c r="O1260" t="s">
        <v>52</v>
      </c>
    </row>
    <row r="1261" spans="1:15" ht="14.4" customHeight="1" x14ac:dyDescent="0.3">
      <c r="C1261" t="s">
        <v>76</v>
      </c>
      <c r="D1261" t="s">
        <v>44</v>
      </c>
      <c r="E1261" t="s">
        <v>3261</v>
      </c>
      <c r="F1261" t="s">
        <v>3260</v>
      </c>
      <c r="G1261" t="s">
        <v>1413</v>
      </c>
      <c r="H1261" s="1">
        <v>43144</v>
      </c>
      <c r="I1261" s="2">
        <v>43144.614583333336</v>
      </c>
      <c r="J1261" t="s">
        <v>725</v>
      </c>
      <c r="K1261" t="s">
        <v>1600</v>
      </c>
      <c r="L1261" t="s">
        <v>1858</v>
      </c>
      <c r="M1261" t="s">
        <v>62</v>
      </c>
      <c r="N1261" t="s">
        <v>88</v>
      </c>
      <c r="O1261" t="s">
        <v>52</v>
      </c>
    </row>
    <row r="1262" spans="1:15" ht="14.4" hidden="1" customHeight="1" x14ac:dyDescent="0.3">
      <c r="C1262" t="s">
        <v>1642</v>
      </c>
      <c r="D1262" t="s">
        <v>429</v>
      </c>
      <c r="E1262" t="s">
        <v>3216</v>
      </c>
      <c r="F1262" t="s">
        <v>3215</v>
      </c>
      <c r="G1262" t="s">
        <v>179</v>
      </c>
      <c r="H1262" s="1">
        <v>43144</v>
      </c>
      <c r="I1262" s="2">
        <v>43144.65347222222</v>
      </c>
      <c r="J1262" t="s">
        <v>509</v>
      </c>
      <c r="K1262" t="s">
        <v>487</v>
      </c>
      <c r="L1262" t="s">
        <v>488</v>
      </c>
    </row>
    <row r="1263" spans="1:15" ht="14.4" customHeight="1" x14ac:dyDescent="0.3">
      <c r="A1263">
        <v>32</v>
      </c>
      <c r="B1263">
        <v>4</v>
      </c>
      <c r="C1263" t="s">
        <v>1642</v>
      </c>
      <c r="D1263" t="s">
        <v>44</v>
      </c>
      <c r="E1263" t="s">
        <v>3170</v>
      </c>
      <c r="F1263" t="s">
        <v>3169</v>
      </c>
      <c r="G1263" t="s">
        <v>109</v>
      </c>
      <c r="H1263" s="1">
        <v>43144</v>
      </c>
      <c r="I1263" s="2">
        <v>43144.685416666667</v>
      </c>
      <c r="J1263" t="s">
        <v>47</v>
      </c>
      <c r="K1263" t="s">
        <v>403</v>
      </c>
      <c r="L1263" t="s">
        <v>404</v>
      </c>
    </row>
    <row r="1264" spans="1:15" ht="14.4" hidden="1" customHeight="1" x14ac:dyDescent="0.3">
      <c r="C1264" t="s">
        <v>1642</v>
      </c>
      <c r="D1264" t="s">
        <v>429</v>
      </c>
      <c r="E1264" t="s">
        <v>3214</v>
      </c>
      <c r="F1264" t="s">
        <v>3213</v>
      </c>
      <c r="G1264" t="s">
        <v>18</v>
      </c>
      <c r="H1264" s="1">
        <v>43145</v>
      </c>
      <c r="I1264" s="2">
        <v>43145.556250000001</v>
      </c>
      <c r="J1264" t="s">
        <v>1770</v>
      </c>
      <c r="K1264" t="s">
        <v>487</v>
      </c>
      <c r="L1264" t="s">
        <v>488</v>
      </c>
    </row>
    <row r="1265" spans="1:15" ht="14.4" hidden="1" customHeight="1" x14ac:dyDescent="0.3">
      <c r="C1265" t="s">
        <v>1642</v>
      </c>
      <c r="D1265" t="s">
        <v>429</v>
      </c>
      <c r="E1265" t="s">
        <v>3212</v>
      </c>
      <c r="F1265" t="s">
        <v>3211</v>
      </c>
      <c r="G1265" t="s">
        <v>18</v>
      </c>
      <c r="H1265" s="1">
        <v>43145</v>
      </c>
      <c r="I1265" s="2">
        <v>43145.586805555555</v>
      </c>
      <c r="J1265" t="s">
        <v>1770</v>
      </c>
      <c r="K1265" t="s">
        <v>487</v>
      </c>
      <c r="L1265" t="s">
        <v>488</v>
      </c>
    </row>
    <row r="1266" spans="1:15" ht="14.4" hidden="1" customHeight="1" x14ac:dyDescent="0.3">
      <c r="C1266" t="s">
        <v>1642</v>
      </c>
      <c r="D1266" t="s">
        <v>429</v>
      </c>
      <c r="E1266" t="s">
        <v>3210</v>
      </c>
      <c r="F1266" t="s">
        <v>3200</v>
      </c>
      <c r="G1266" t="s">
        <v>2291</v>
      </c>
      <c r="H1266" s="1">
        <v>43145</v>
      </c>
      <c r="I1266" s="2">
        <v>43145.599305555559</v>
      </c>
      <c r="J1266" t="s">
        <v>455</v>
      </c>
      <c r="K1266" t="s">
        <v>322</v>
      </c>
      <c r="L1266" t="s">
        <v>323</v>
      </c>
    </row>
    <row r="1267" spans="1:15" ht="14.4" customHeight="1" x14ac:dyDescent="0.3">
      <c r="A1267">
        <v>8</v>
      </c>
      <c r="B1267">
        <v>3</v>
      </c>
      <c r="C1267" t="s">
        <v>1642</v>
      </c>
      <c r="D1267" t="s">
        <v>44</v>
      </c>
      <c r="E1267" t="s">
        <v>3168</v>
      </c>
      <c r="F1267" t="s">
        <v>3167</v>
      </c>
      <c r="G1267" t="s">
        <v>353</v>
      </c>
      <c r="H1267" s="1">
        <v>43145</v>
      </c>
      <c r="I1267" s="2">
        <v>43159.303472222222</v>
      </c>
      <c r="J1267" t="s">
        <v>725</v>
      </c>
      <c r="K1267" t="s">
        <v>1303</v>
      </c>
      <c r="L1267" t="s">
        <v>1304</v>
      </c>
      <c r="M1267" t="s">
        <v>73</v>
      </c>
    </row>
    <row r="1268" spans="1:15" ht="14.4" customHeight="1" x14ac:dyDescent="0.3">
      <c r="C1268" t="s">
        <v>1642</v>
      </c>
      <c r="D1268" t="s">
        <v>44</v>
      </c>
      <c r="E1268" t="s">
        <v>3166</v>
      </c>
      <c r="F1268" t="s">
        <v>3165</v>
      </c>
      <c r="G1268" t="s">
        <v>2291</v>
      </c>
      <c r="H1268" s="1">
        <v>43145</v>
      </c>
      <c r="I1268" s="2">
        <v>43146.604861111111</v>
      </c>
      <c r="J1268" t="s">
        <v>725</v>
      </c>
      <c r="K1268" t="s">
        <v>1703</v>
      </c>
      <c r="L1268" t="s">
        <v>1708</v>
      </c>
    </row>
    <row r="1269" spans="1:15" ht="14.4" customHeight="1" x14ac:dyDescent="0.3">
      <c r="C1269" t="s">
        <v>76</v>
      </c>
      <c r="D1269" t="s">
        <v>44</v>
      </c>
      <c r="E1269" t="s">
        <v>3259</v>
      </c>
      <c r="F1269" t="s">
        <v>3258</v>
      </c>
      <c r="G1269" t="s">
        <v>1413</v>
      </c>
      <c r="H1269" s="1">
        <v>43146</v>
      </c>
      <c r="I1269" s="2">
        <v>43153.345138888886</v>
      </c>
      <c r="J1269" t="s">
        <v>678</v>
      </c>
      <c r="K1269" t="s">
        <v>166</v>
      </c>
      <c r="L1269" t="s">
        <v>1053</v>
      </c>
      <c r="M1269" t="s">
        <v>73</v>
      </c>
      <c r="N1269" t="s">
        <v>88</v>
      </c>
      <c r="O1269" t="s">
        <v>52</v>
      </c>
    </row>
    <row r="1270" spans="1:15" ht="14.4" customHeight="1" x14ac:dyDescent="0.3">
      <c r="C1270" t="s">
        <v>76</v>
      </c>
      <c r="D1270" t="s">
        <v>44</v>
      </c>
      <c r="E1270" t="s">
        <v>3257</v>
      </c>
      <c r="F1270" t="s">
        <v>3256</v>
      </c>
      <c r="G1270" t="s">
        <v>1413</v>
      </c>
      <c r="H1270" s="1">
        <v>43146</v>
      </c>
      <c r="I1270" s="2">
        <v>43147.352777777778</v>
      </c>
      <c r="J1270" t="s">
        <v>47</v>
      </c>
      <c r="K1270" t="s">
        <v>3255</v>
      </c>
      <c r="L1270" t="s">
        <v>163</v>
      </c>
      <c r="M1270" t="s">
        <v>23</v>
      </c>
      <c r="N1270" t="s">
        <v>95</v>
      </c>
      <c r="O1270" t="s">
        <v>96</v>
      </c>
    </row>
    <row r="1271" spans="1:15" ht="14.4" customHeight="1" x14ac:dyDescent="0.3">
      <c r="C1271" t="s">
        <v>76</v>
      </c>
      <c r="D1271" t="s">
        <v>44</v>
      </c>
      <c r="E1271" t="s">
        <v>3254</v>
      </c>
      <c r="F1271" t="s">
        <v>3253</v>
      </c>
      <c r="G1271" t="s">
        <v>1413</v>
      </c>
      <c r="H1271" s="1">
        <v>43146</v>
      </c>
      <c r="I1271" s="2">
        <v>43147.353472222225</v>
      </c>
      <c r="J1271" t="s">
        <v>47</v>
      </c>
      <c r="K1271" t="s">
        <v>1317</v>
      </c>
      <c r="L1271" t="s">
        <v>709</v>
      </c>
      <c r="M1271" t="s">
        <v>73</v>
      </c>
      <c r="N1271" t="s">
        <v>95</v>
      </c>
      <c r="O1271" t="s">
        <v>96</v>
      </c>
    </row>
    <row r="1272" spans="1:15" ht="14.4" customHeight="1" x14ac:dyDescent="0.3">
      <c r="A1272">
        <v>32</v>
      </c>
      <c r="B1272">
        <v>4</v>
      </c>
      <c r="C1272" t="s">
        <v>76</v>
      </c>
      <c r="D1272" t="s">
        <v>44</v>
      </c>
      <c r="E1272" t="s">
        <v>3252</v>
      </c>
      <c r="F1272" t="s">
        <v>3251</v>
      </c>
      <c r="G1272" t="s">
        <v>179</v>
      </c>
      <c r="H1272" s="1">
        <v>43146</v>
      </c>
      <c r="I1272" s="2">
        <v>43159.329861111109</v>
      </c>
      <c r="J1272" t="s">
        <v>725</v>
      </c>
      <c r="K1272" t="s">
        <v>1536</v>
      </c>
      <c r="L1272" t="s">
        <v>3248</v>
      </c>
      <c r="N1272" t="s">
        <v>95</v>
      </c>
      <c r="O1272" t="s">
        <v>96</v>
      </c>
    </row>
    <row r="1273" spans="1:15" ht="14.4" customHeight="1" x14ac:dyDescent="0.3">
      <c r="A1273">
        <v>32</v>
      </c>
      <c r="B1273">
        <v>4</v>
      </c>
      <c r="C1273" t="s">
        <v>76</v>
      </c>
      <c r="D1273" t="s">
        <v>44</v>
      </c>
      <c r="E1273" t="s">
        <v>3250</v>
      </c>
      <c r="F1273" t="s">
        <v>3249</v>
      </c>
      <c r="G1273" t="s">
        <v>353</v>
      </c>
      <c r="H1273" s="1">
        <v>43146</v>
      </c>
      <c r="I1273" s="2">
        <v>43159.329861111109</v>
      </c>
      <c r="J1273" t="s">
        <v>725</v>
      </c>
      <c r="K1273" t="s">
        <v>1536</v>
      </c>
      <c r="L1273" t="s">
        <v>3248</v>
      </c>
      <c r="N1273" t="s">
        <v>95</v>
      </c>
      <c r="O1273" t="s">
        <v>96</v>
      </c>
    </row>
    <row r="1274" spans="1:15" ht="14.4" hidden="1" customHeight="1" x14ac:dyDescent="0.3">
      <c r="C1274" t="s">
        <v>1642</v>
      </c>
      <c r="D1274" t="s">
        <v>429</v>
      </c>
      <c r="E1274" t="s">
        <v>3209</v>
      </c>
      <c r="F1274" t="s">
        <v>3208</v>
      </c>
      <c r="G1274" t="s">
        <v>2291</v>
      </c>
      <c r="H1274" s="1">
        <v>43146</v>
      </c>
      <c r="I1274" s="2">
        <v>43152.685416666667</v>
      </c>
      <c r="J1274" t="s">
        <v>455</v>
      </c>
      <c r="K1274" t="s">
        <v>80</v>
      </c>
      <c r="L1274" t="s">
        <v>444</v>
      </c>
    </row>
    <row r="1275" spans="1:15" ht="14.4" customHeight="1" x14ac:dyDescent="0.3">
      <c r="A1275">
        <v>32</v>
      </c>
      <c r="B1275">
        <v>4</v>
      </c>
      <c r="C1275" t="s">
        <v>1642</v>
      </c>
      <c r="D1275" t="s">
        <v>44</v>
      </c>
      <c r="E1275" t="s">
        <v>3164</v>
      </c>
      <c r="F1275" t="s">
        <v>3163</v>
      </c>
      <c r="G1275" t="s">
        <v>353</v>
      </c>
      <c r="H1275" s="1">
        <v>43146</v>
      </c>
      <c r="I1275" s="2">
        <v>43146.640972222223</v>
      </c>
      <c r="J1275" t="s">
        <v>725</v>
      </c>
      <c r="K1275" t="s">
        <v>877</v>
      </c>
      <c r="L1275" t="s">
        <v>1077</v>
      </c>
    </row>
    <row r="1276" spans="1:15" x14ac:dyDescent="0.3">
      <c r="C1276" t="s">
        <v>1642</v>
      </c>
      <c r="D1276" t="s">
        <v>44</v>
      </c>
      <c r="E1276" t="s">
        <v>3162</v>
      </c>
      <c r="F1276" t="s">
        <v>3161</v>
      </c>
      <c r="G1276" t="s">
        <v>109</v>
      </c>
      <c r="H1276" s="1">
        <v>43146</v>
      </c>
      <c r="I1276" s="2">
        <v>43147.365277777775</v>
      </c>
      <c r="J1276" t="s">
        <v>47</v>
      </c>
      <c r="K1276" t="s">
        <v>571</v>
      </c>
      <c r="L1276" t="s">
        <v>572</v>
      </c>
      <c r="M1276" t="s">
        <v>94</v>
      </c>
      <c r="N1276" t="s">
        <v>95</v>
      </c>
    </row>
    <row r="1277" spans="1:15" ht="28.8" hidden="1" customHeight="1" x14ac:dyDescent="0.3">
      <c r="C1277" t="s">
        <v>76</v>
      </c>
      <c r="D1277" t="s">
        <v>15</v>
      </c>
      <c r="E1277" t="s">
        <v>3287</v>
      </c>
      <c r="F1277" s="3" t="s">
        <v>3286</v>
      </c>
      <c r="G1277" t="s">
        <v>18</v>
      </c>
      <c r="H1277" s="1">
        <v>43147</v>
      </c>
      <c r="I1277" s="2">
        <v>43158.517361111109</v>
      </c>
      <c r="J1277" t="s">
        <v>79</v>
      </c>
      <c r="K1277" t="s">
        <v>286</v>
      </c>
      <c r="L1277" t="s">
        <v>3285</v>
      </c>
      <c r="N1277" t="s">
        <v>95</v>
      </c>
      <c r="O1277" t="s">
        <v>96</v>
      </c>
    </row>
    <row r="1278" spans="1:15" ht="14.4" hidden="1" customHeight="1" x14ac:dyDescent="0.3">
      <c r="C1278" t="s">
        <v>1642</v>
      </c>
      <c r="D1278" t="s">
        <v>15</v>
      </c>
      <c r="E1278" t="s">
        <v>3230</v>
      </c>
      <c r="F1278" t="s">
        <v>3229</v>
      </c>
      <c r="G1278" t="s">
        <v>109</v>
      </c>
      <c r="H1278" s="1">
        <v>43147</v>
      </c>
      <c r="I1278" s="2">
        <v>43147.670138888891</v>
      </c>
      <c r="K1278" t="s">
        <v>1600</v>
      </c>
      <c r="L1278" t="s">
        <v>1673</v>
      </c>
      <c r="M1278" t="s">
        <v>62</v>
      </c>
      <c r="N1278" t="s">
        <v>95</v>
      </c>
      <c r="O1278" t="s">
        <v>96</v>
      </c>
    </row>
    <row r="1279" spans="1:15" ht="14.4" hidden="1" customHeight="1" x14ac:dyDescent="0.3">
      <c r="C1279" t="s">
        <v>1642</v>
      </c>
      <c r="D1279" t="s">
        <v>429</v>
      </c>
      <c r="E1279" t="s">
        <v>3207</v>
      </c>
      <c r="F1279" t="s">
        <v>3206</v>
      </c>
      <c r="G1279" t="s">
        <v>2291</v>
      </c>
      <c r="H1279" s="1">
        <v>43147</v>
      </c>
      <c r="I1279" s="2">
        <v>43147.385416666664</v>
      </c>
      <c r="J1279" t="s">
        <v>455</v>
      </c>
      <c r="K1279" t="s">
        <v>322</v>
      </c>
      <c r="L1279" t="s">
        <v>323</v>
      </c>
    </row>
    <row r="1280" spans="1:15" ht="14.4" hidden="1" customHeight="1" x14ac:dyDescent="0.3">
      <c r="C1280" t="s">
        <v>1642</v>
      </c>
      <c r="D1280" t="s">
        <v>429</v>
      </c>
      <c r="E1280" t="s">
        <v>3205</v>
      </c>
      <c r="F1280" t="s">
        <v>3204</v>
      </c>
      <c r="G1280" t="s">
        <v>2291</v>
      </c>
      <c r="H1280" s="1">
        <v>43147</v>
      </c>
      <c r="I1280" s="2">
        <v>43150.620833333334</v>
      </c>
      <c r="J1280" t="s">
        <v>455</v>
      </c>
      <c r="K1280" t="s">
        <v>166</v>
      </c>
      <c r="L1280" t="s">
        <v>151</v>
      </c>
    </row>
    <row r="1281" spans="1:15" ht="14.4" customHeight="1" x14ac:dyDescent="0.3">
      <c r="C1281" t="s">
        <v>76</v>
      </c>
      <c r="D1281" t="s">
        <v>44</v>
      </c>
      <c r="E1281" t="s">
        <v>3247</v>
      </c>
      <c r="F1281" t="s">
        <v>296</v>
      </c>
      <c r="G1281" t="s">
        <v>1413</v>
      </c>
      <c r="H1281" s="1">
        <v>43150</v>
      </c>
      <c r="I1281" s="2">
        <v>43150.404166666667</v>
      </c>
      <c r="J1281" t="s">
        <v>779</v>
      </c>
      <c r="K1281" t="s">
        <v>399</v>
      </c>
      <c r="L1281" t="s">
        <v>999</v>
      </c>
      <c r="M1281" t="s">
        <v>62</v>
      </c>
      <c r="N1281" t="s">
        <v>88</v>
      </c>
      <c r="O1281" t="s">
        <v>52</v>
      </c>
    </row>
    <row r="1282" spans="1:15" ht="14.4" hidden="1" customHeight="1" x14ac:dyDescent="0.3">
      <c r="C1282" t="s">
        <v>1642</v>
      </c>
      <c r="D1282" t="s">
        <v>429</v>
      </c>
      <c r="E1282" t="s">
        <v>3203</v>
      </c>
      <c r="F1282" t="s">
        <v>3202</v>
      </c>
      <c r="G1282" t="s">
        <v>2291</v>
      </c>
      <c r="H1282" s="1">
        <v>43150</v>
      </c>
      <c r="I1282" s="2">
        <v>43152.488888888889</v>
      </c>
      <c r="J1282" t="s">
        <v>455</v>
      </c>
      <c r="K1282" t="s">
        <v>627</v>
      </c>
      <c r="L1282" t="s">
        <v>335</v>
      </c>
      <c r="M1282" t="s">
        <v>2421</v>
      </c>
    </row>
    <row r="1283" spans="1:15" ht="14.4" hidden="1" customHeight="1" x14ac:dyDescent="0.3">
      <c r="C1283" t="s">
        <v>1642</v>
      </c>
      <c r="D1283" t="s">
        <v>429</v>
      </c>
      <c r="E1283" t="s">
        <v>3201</v>
      </c>
      <c r="F1283" t="s">
        <v>3200</v>
      </c>
      <c r="G1283" t="s">
        <v>2291</v>
      </c>
      <c r="H1283" s="1">
        <v>43150</v>
      </c>
      <c r="I1283" s="2">
        <v>43150.70416666667</v>
      </c>
      <c r="J1283" t="s">
        <v>455</v>
      </c>
      <c r="K1283" t="s">
        <v>322</v>
      </c>
      <c r="L1283" t="s">
        <v>323</v>
      </c>
    </row>
    <row r="1284" spans="1:15" ht="14.4" customHeight="1" x14ac:dyDescent="0.3">
      <c r="A1284">
        <v>4</v>
      </c>
      <c r="B1284">
        <v>2</v>
      </c>
      <c r="C1284" t="s">
        <v>1642</v>
      </c>
      <c r="D1284" t="s">
        <v>44</v>
      </c>
      <c r="E1284" t="s">
        <v>3160</v>
      </c>
      <c r="F1284" t="s">
        <v>3159</v>
      </c>
      <c r="G1284" t="s">
        <v>179</v>
      </c>
      <c r="H1284" s="1">
        <v>43150</v>
      </c>
      <c r="I1284" s="2">
        <v>43158.453472222223</v>
      </c>
      <c r="J1284" t="s">
        <v>1238</v>
      </c>
      <c r="K1284" t="s">
        <v>166</v>
      </c>
      <c r="L1284" t="s">
        <v>1053</v>
      </c>
      <c r="M1284" t="s">
        <v>73</v>
      </c>
    </row>
    <row r="1285" spans="1:15" x14ac:dyDescent="0.3">
      <c r="C1285" t="s">
        <v>1642</v>
      </c>
      <c r="D1285" t="s">
        <v>44</v>
      </c>
      <c r="E1285" t="s">
        <v>3149</v>
      </c>
      <c r="F1285" t="s">
        <v>3148</v>
      </c>
      <c r="G1285" t="s">
        <v>109</v>
      </c>
      <c r="H1285" s="1">
        <v>43150</v>
      </c>
      <c r="I1285" s="2">
        <v>43152.474305555559</v>
      </c>
      <c r="J1285" t="s">
        <v>47</v>
      </c>
      <c r="K1285" t="s">
        <v>571</v>
      </c>
      <c r="L1285" t="s">
        <v>572</v>
      </c>
      <c r="M1285" t="s">
        <v>94</v>
      </c>
      <c r="N1285" t="s">
        <v>95</v>
      </c>
    </row>
    <row r="1286" spans="1:15" ht="14.4" hidden="1" customHeight="1" x14ac:dyDescent="0.3">
      <c r="C1286" t="s">
        <v>76</v>
      </c>
      <c r="D1286" t="s">
        <v>15</v>
      </c>
      <c r="E1286" t="s">
        <v>3284</v>
      </c>
      <c r="F1286" t="s">
        <v>296</v>
      </c>
      <c r="G1286" t="s">
        <v>109</v>
      </c>
      <c r="H1286" s="1">
        <v>43151</v>
      </c>
      <c r="I1286" s="2">
        <v>43158.671527777777</v>
      </c>
      <c r="J1286" t="s">
        <v>293</v>
      </c>
      <c r="K1286" t="s">
        <v>3283</v>
      </c>
      <c r="L1286" t="s">
        <v>286</v>
      </c>
      <c r="M1286" t="s">
        <v>62</v>
      </c>
      <c r="N1286" t="s">
        <v>88</v>
      </c>
      <c r="O1286" t="s">
        <v>52</v>
      </c>
    </row>
    <row r="1287" spans="1:15" ht="14.4" hidden="1" customHeight="1" x14ac:dyDescent="0.3">
      <c r="C1287" t="s">
        <v>76</v>
      </c>
      <c r="D1287" t="s">
        <v>15</v>
      </c>
      <c r="E1287" t="s">
        <v>3282</v>
      </c>
      <c r="F1287" t="s">
        <v>3281</v>
      </c>
      <c r="G1287" t="s">
        <v>179</v>
      </c>
      <c r="H1287" s="1">
        <v>43151</v>
      </c>
      <c r="I1287" s="2">
        <v>43158.584027777775</v>
      </c>
      <c r="J1287" t="s">
        <v>28</v>
      </c>
      <c r="K1287" t="s">
        <v>1083</v>
      </c>
      <c r="L1287" t="s">
        <v>3280</v>
      </c>
      <c r="M1287" t="s">
        <v>111</v>
      </c>
      <c r="N1287" t="s">
        <v>88</v>
      </c>
      <c r="O1287" t="s">
        <v>52</v>
      </c>
    </row>
    <row r="1288" spans="1:15" ht="14.4" customHeight="1" x14ac:dyDescent="0.3">
      <c r="C1288" t="s">
        <v>76</v>
      </c>
      <c r="D1288" t="s">
        <v>44</v>
      </c>
      <c r="E1288" t="s">
        <v>3246</v>
      </c>
      <c r="F1288" t="s">
        <v>3245</v>
      </c>
      <c r="G1288" t="s">
        <v>1413</v>
      </c>
      <c r="H1288" s="1">
        <v>43151</v>
      </c>
      <c r="I1288" s="2">
        <v>43151.374305555553</v>
      </c>
      <c r="J1288" t="s">
        <v>47</v>
      </c>
      <c r="K1288" t="s">
        <v>225</v>
      </c>
      <c r="L1288" t="s">
        <v>226</v>
      </c>
      <c r="M1288" t="s">
        <v>23</v>
      </c>
      <c r="N1288" t="s">
        <v>88</v>
      </c>
      <c r="O1288" t="s">
        <v>52</v>
      </c>
    </row>
    <row r="1289" spans="1:15" ht="14.4" customHeight="1" x14ac:dyDescent="0.3">
      <c r="A1289">
        <v>8</v>
      </c>
      <c r="B1289">
        <v>3</v>
      </c>
      <c r="C1289" t="s">
        <v>76</v>
      </c>
      <c r="D1289" t="s">
        <v>44</v>
      </c>
      <c r="E1289" t="s">
        <v>3244</v>
      </c>
      <c r="F1289" t="s">
        <v>3243</v>
      </c>
      <c r="G1289" t="s">
        <v>179</v>
      </c>
      <c r="H1289" s="1">
        <v>43151</v>
      </c>
      <c r="I1289" s="2">
        <v>43158.581250000003</v>
      </c>
      <c r="J1289" t="s">
        <v>140</v>
      </c>
      <c r="K1289" t="s">
        <v>115</v>
      </c>
      <c r="L1289" t="s">
        <v>791</v>
      </c>
      <c r="M1289" t="s">
        <v>69</v>
      </c>
      <c r="N1289" t="s">
        <v>88</v>
      </c>
      <c r="O1289" t="s">
        <v>278</v>
      </c>
    </row>
    <row r="1290" spans="1:15" ht="14.4" hidden="1" customHeight="1" x14ac:dyDescent="0.3">
      <c r="C1290" t="s">
        <v>1642</v>
      </c>
      <c r="D1290" t="s">
        <v>15</v>
      </c>
      <c r="E1290" t="s">
        <v>3228</v>
      </c>
      <c r="F1290" t="s">
        <v>3227</v>
      </c>
      <c r="G1290" t="s">
        <v>18</v>
      </c>
      <c r="H1290" s="1">
        <v>43151</v>
      </c>
      <c r="I1290" s="2">
        <v>43157.570833333331</v>
      </c>
      <c r="J1290" t="s">
        <v>28</v>
      </c>
      <c r="K1290" t="s">
        <v>3226</v>
      </c>
      <c r="L1290" t="s">
        <v>3225</v>
      </c>
    </row>
    <row r="1291" spans="1:15" ht="14.4" hidden="1" customHeight="1" x14ac:dyDescent="0.3">
      <c r="C1291" t="s">
        <v>1642</v>
      </c>
      <c r="D1291" t="s">
        <v>429</v>
      </c>
      <c r="E1291" t="s">
        <v>3199</v>
      </c>
      <c r="F1291" t="s">
        <v>3198</v>
      </c>
      <c r="G1291" t="s">
        <v>2291</v>
      </c>
      <c r="H1291" s="1">
        <v>43151</v>
      </c>
      <c r="I1291" s="2">
        <v>43151.554166666669</v>
      </c>
      <c r="J1291" t="s">
        <v>455</v>
      </c>
      <c r="K1291" t="s">
        <v>166</v>
      </c>
      <c r="L1291" t="s">
        <v>151</v>
      </c>
    </row>
    <row r="1292" spans="1:15" ht="14.4" hidden="1" customHeight="1" x14ac:dyDescent="0.3">
      <c r="C1292" t="s">
        <v>1642</v>
      </c>
      <c r="D1292" t="s">
        <v>429</v>
      </c>
      <c r="E1292" t="s">
        <v>3197</v>
      </c>
      <c r="F1292" t="s">
        <v>3196</v>
      </c>
      <c r="G1292" t="s">
        <v>2291</v>
      </c>
      <c r="H1292" s="1">
        <v>43151</v>
      </c>
      <c r="I1292" s="2">
        <v>43154.626388888886</v>
      </c>
      <c r="J1292" t="s">
        <v>455</v>
      </c>
      <c r="K1292" t="s">
        <v>166</v>
      </c>
      <c r="L1292" t="s">
        <v>151</v>
      </c>
    </row>
    <row r="1293" spans="1:15" ht="14.4" hidden="1" customHeight="1" x14ac:dyDescent="0.3">
      <c r="C1293" t="s">
        <v>1642</v>
      </c>
      <c r="D1293" t="s">
        <v>429</v>
      </c>
      <c r="E1293" t="s">
        <v>3195</v>
      </c>
      <c r="F1293" t="s">
        <v>2375</v>
      </c>
      <c r="G1293" t="s">
        <v>2291</v>
      </c>
      <c r="H1293" s="1">
        <v>43151</v>
      </c>
      <c r="I1293" s="2">
        <v>43151.722916666666</v>
      </c>
      <c r="J1293" t="s">
        <v>455</v>
      </c>
      <c r="K1293" t="s">
        <v>166</v>
      </c>
      <c r="L1293" t="s">
        <v>151</v>
      </c>
    </row>
    <row r="1294" spans="1:15" ht="72" hidden="1" customHeight="1" x14ac:dyDescent="0.3">
      <c r="C1294" t="s">
        <v>1642</v>
      </c>
      <c r="D1294" t="s">
        <v>429</v>
      </c>
      <c r="E1294" t="s">
        <v>3190</v>
      </c>
      <c r="F1294" s="3" t="s">
        <v>3189</v>
      </c>
      <c r="G1294" t="s">
        <v>18</v>
      </c>
      <c r="H1294" s="1">
        <v>43151</v>
      </c>
      <c r="I1294" s="2">
        <v>43151.415972222225</v>
      </c>
      <c r="J1294" t="s">
        <v>1770</v>
      </c>
      <c r="K1294" t="s">
        <v>487</v>
      </c>
      <c r="L1294" t="s">
        <v>488</v>
      </c>
    </row>
    <row r="1295" spans="1:15" ht="14.4" hidden="1" customHeight="1" x14ac:dyDescent="0.3">
      <c r="C1295" t="s">
        <v>1642</v>
      </c>
      <c r="D1295" t="s">
        <v>429</v>
      </c>
      <c r="E1295" t="s">
        <v>3188</v>
      </c>
      <c r="F1295" t="s">
        <v>3187</v>
      </c>
      <c r="G1295" t="s">
        <v>2291</v>
      </c>
      <c r="H1295" s="1">
        <v>43151</v>
      </c>
      <c r="I1295" s="2">
        <v>43158.380555555559</v>
      </c>
      <c r="J1295" t="s">
        <v>566</v>
      </c>
      <c r="K1295" t="s">
        <v>627</v>
      </c>
      <c r="L1295" t="s">
        <v>335</v>
      </c>
    </row>
    <row r="1296" spans="1:15" ht="14.4" customHeight="1" x14ac:dyDescent="0.3">
      <c r="C1296" t="s">
        <v>1642</v>
      </c>
      <c r="D1296" t="s">
        <v>44</v>
      </c>
      <c r="E1296" t="s">
        <v>3158</v>
      </c>
      <c r="F1296" t="s">
        <v>3157</v>
      </c>
      <c r="G1296" t="s">
        <v>2291</v>
      </c>
      <c r="H1296" s="1">
        <v>43151</v>
      </c>
      <c r="I1296" s="2">
        <v>43152.472916666666</v>
      </c>
      <c r="J1296" t="s">
        <v>47</v>
      </c>
      <c r="K1296" t="s">
        <v>189</v>
      </c>
      <c r="L1296" t="s">
        <v>2180</v>
      </c>
      <c r="M1296" t="s">
        <v>73</v>
      </c>
    </row>
    <row r="1297" spans="1:15" ht="14.4" hidden="1" customHeight="1" x14ac:dyDescent="0.3">
      <c r="C1297" t="s">
        <v>1642</v>
      </c>
      <c r="D1297" t="s">
        <v>15</v>
      </c>
      <c r="E1297" t="s">
        <v>3224</v>
      </c>
      <c r="F1297" t="s">
        <v>3223</v>
      </c>
      <c r="G1297" t="s">
        <v>18</v>
      </c>
      <c r="H1297" s="1">
        <v>43152</v>
      </c>
      <c r="I1297" s="2">
        <v>43153.363194444442</v>
      </c>
      <c r="J1297" t="s">
        <v>28</v>
      </c>
      <c r="K1297" t="s">
        <v>1655</v>
      </c>
      <c r="L1297" t="s">
        <v>1656</v>
      </c>
    </row>
    <row r="1298" spans="1:15" ht="14.4" hidden="1" customHeight="1" x14ac:dyDescent="0.3">
      <c r="C1298" t="s">
        <v>1642</v>
      </c>
      <c r="D1298" t="s">
        <v>429</v>
      </c>
      <c r="E1298" t="s">
        <v>3194</v>
      </c>
      <c r="F1298" t="s">
        <v>3193</v>
      </c>
      <c r="G1298" t="s">
        <v>2291</v>
      </c>
      <c r="H1298" s="1">
        <v>43152</v>
      </c>
      <c r="I1298" s="2">
        <v>43152.686805555553</v>
      </c>
      <c r="J1298" t="s">
        <v>455</v>
      </c>
      <c r="K1298" t="s">
        <v>166</v>
      </c>
      <c r="L1298" t="s">
        <v>151</v>
      </c>
    </row>
    <row r="1299" spans="1:15" ht="14.4" customHeight="1" x14ac:dyDescent="0.3">
      <c r="C1299" t="s">
        <v>1642</v>
      </c>
      <c r="D1299" t="s">
        <v>44</v>
      </c>
      <c r="E1299" t="s">
        <v>3156</v>
      </c>
      <c r="F1299" t="s">
        <v>3155</v>
      </c>
      <c r="G1299" t="s">
        <v>2291</v>
      </c>
      <c r="H1299" s="1">
        <v>43152</v>
      </c>
      <c r="I1299" s="2">
        <v>43153.699305555558</v>
      </c>
      <c r="J1299" t="s">
        <v>725</v>
      </c>
      <c r="K1299" t="s">
        <v>80</v>
      </c>
      <c r="L1299" t="s">
        <v>444</v>
      </c>
    </row>
    <row r="1300" spans="1:15" ht="14.4" customHeight="1" x14ac:dyDescent="0.3">
      <c r="C1300" t="s">
        <v>1642</v>
      </c>
      <c r="D1300" t="s">
        <v>44</v>
      </c>
      <c r="E1300" t="s">
        <v>3154</v>
      </c>
      <c r="F1300" t="s">
        <v>3153</v>
      </c>
      <c r="G1300" t="s">
        <v>2291</v>
      </c>
      <c r="H1300" s="1">
        <v>43152</v>
      </c>
      <c r="I1300" s="2">
        <v>43158.427083333336</v>
      </c>
      <c r="J1300" t="s">
        <v>1238</v>
      </c>
      <c r="K1300" t="s">
        <v>1317</v>
      </c>
      <c r="L1300" t="s">
        <v>3152</v>
      </c>
      <c r="M1300" t="s">
        <v>73</v>
      </c>
    </row>
    <row r="1301" spans="1:15" ht="14.4" customHeight="1" x14ac:dyDescent="0.3">
      <c r="C1301" t="s">
        <v>1642</v>
      </c>
      <c r="D1301" t="s">
        <v>44</v>
      </c>
      <c r="E1301" t="s">
        <v>3151</v>
      </c>
      <c r="F1301" t="s">
        <v>3150</v>
      </c>
      <c r="G1301" t="s">
        <v>41</v>
      </c>
      <c r="H1301" s="1">
        <v>43152</v>
      </c>
      <c r="I1301" s="2">
        <v>43152.706944444442</v>
      </c>
      <c r="J1301" t="s">
        <v>140</v>
      </c>
      <c r="K1301" t="s">
        <v>48</v>
      </c>
      <c r="L1301" t="s">
        <v>49</v>
      </c>
      <c r="M1301" t="s">
        <v>137</v>
      </c>
    </row>
    <row r="1302" spans="1:15" ht="14.4" customHeight="1" x14ac:dyDescent="0.3">
      <c r="C1302" t="s">
        <v>76</v>
      </c>
      <c r="D1302" t="s">
        <v>44</v>
      </c>
      <c r="E1302" t="s">
        <v>3242</v>
      </c>
      <c r="F1302" t="s">
        <v>3241</v>
      </c>
      <c r="G1302" t="s">
        <v>1413</v>
      </c>
      <c r="H1302" s="1">
        <v>43153</v>
      </c>
      <c r="I1302" s="2">
        <v>43158.499305555553</v>
      </c>
      <c r="J1302" t="s">
        <v>47</v>
      </c>
      <c r="K1302" t="s">
        <v>1303</v>
      </c>
      <c r="L1302" t="s">
        <v>1304</v>
      </c>
      <c r="M1302" t="s">
        <v>62</v>
      </c>
      <c r="N1302" t="s">
        <v>88</v>
      </c>
      <c r="O1302" t="s">
        <v>52</v>
      </c>
    </row>
    <row r="1303" spans="1:15" ht="14.4" hidden="1" customHeight="1" x14ac:dyDescent="0.3">
      <c r="C1303" t="s">
        <v>1642</v>
      </c>
      <c r="D1303" t="s">
        <v>15</v>
      </c>
      <c r="E1303" t="s">
        <v>3222</v>
      </c>
      <c r="F1303" t="s">
        <v>3221</v>
      </c>
      <c r="G1303" t="s">
        <v>109</v>
      </c>
      <c r="H1303" s="1">
        <v>43153</v>
      </c>
      <c r="I1303" s="2">
        <v>43153.628472222219</v>
      </c>
      <c r="J1303" t="s">
        <v>28</v>
      </c>
      <c r="K1303" t="s">
        <v>665</v>
      </c>
      <c r="L1303" t="s">
        <v>666</v>
      </c>
    </row>
    <row r="1304" spans="1:15" ht="14.4" hidden="1" customHeight="1" x14ac:dyDescent="0.3">
      <c r="C1304" t="s">
        <v>1642</v>
      </c>
      <c r="D1304" t="s">
        <v>429</v>
      </c>
      <c r="E1304" t="s">
        <v>3192</v>
      </c>
      <c r="F1304" t="s">
        <v>3191</v>
      </c>
      <c r="G1304" t="s">
        <v>2291</v>
      </c>
      <c r="H1304" s="1">
        <v>43153</v>
      </c>
      <c r="I1304" s="2">
        <v>43153.439583333333</v>
      </c>
      <c r="J1304" t="s">
        <v>455</v>
      </c>
      <c r="K1304" t="s">
        <v>683</v>
      </c>
      <c r="L1304" t="s">
        <v>684</v>
      </c>
    </row>
    <row r="1305" spans="1:15" ht="14.4" customHeight="1" x14ac:dyDescent="0.3">
      <c r="A1305">
        <v>32</v>
      </c>
      <c r="B1305">
        <v>4</v>
      </c>
      <c r="C1305" t="s">
        <v>76</v>
      </c>
      <c r="D1305" t="s">
        <v>44</v>
      </c>
      <c r="E1305" t="s">
        <v>3240</v>
      </c>
      <c r="F1305" t="s">
        <v>3239</v>
      </c>
      <c r="G1305" t="s">
        <v>179</v>
      </c>
      <c r="H1305" s="1">
        <v>43154</v>
      </c>
      <c r="I1305" s="2">
        <v>43154.558333333334</v>
      </c>
      <c r="J1305" t="s">
        <v>859</v>
      </c>
      <c r="K1305" t="s">
        <v>115</v>
      </c>
      <c r="L1305" t="s">
        <v>3238</v>
      </c>
      <c r="M1305" t="s">
        <v>452</v>
      </c>
      <c r="N1305" t="s">
        <v>95</v>
      </c>
      <c r="O1305" t="s">
        <v>96</v>
      </c>
    </row>
    <row r="1306" spans="1:15" x14ac:dyDescent="0.3">
      <c r="C1306" t="s">
        <v>1642</v>
      </c>
      <c r="D1306" t="s">
        <v>44</v>
      </c>
      <c r="E1306" t="s">
        <v>3147</v>
      </c>
      <c r="F1306" t="s">
        <v>3146</v>
      </c>
      <c r="G1306" t="s">
        <v>109</v>
      </c>
      <c r="H1306" s="1">
        <v>43154</v>
      </c>
      <c r="I1306" s="2">
        <v>43158.524305555555</v>
      </c>
      <c r="J1306" t="s">
        <v>47</v>
      </c>
      <c r="K1306" t="s">
        <v>571</v>
      </c>
      <c r="L1306" t="s">
        <v>572</v>
      </c>
      <c r="M1306" t="s">
        <v>94</v>
      </c>
      <c r="N1306" t="s">
        <v>95</v>
      </c>
    </row>
    <row r="1307" spans="1:15" ht="14.4" customHeight="1" x14ac:dyDescent="0.3">
      <c r="A1307">
        <v>32</v>
      </c>
      <c r="B1307">
        <v>4</v>
      </c>
      <c r="C1307" t="s">
        <v>1642</v>
      </c>
      <c r="D1307" t="s">
        <v>44</v>
      </c>
      <c r="E1307" t="s">
        <v>3143</v>
      </c>
      <c r="F1307" t="s">
        <v>3142</v>
      </c>
      <c r="G1307" t="s">
        <v>109</v>
      </c>
      <c r="H1307" s="1">
        <v>43154</v>
      </c>
      <c r="I1307" s="2">
        <v>43159.32916666667</v>
      </c>
      <c r="J1307" t="s">
        <v>1238</v>
      </c>
      <c r="K1307" t="s">
        <v>48</v>
      </c>
      <c r="L1307" t="s">
        <v>49</v>
      </c>
      <c r="M1307" t="s">
        <v>3141</v>
      </c>
    </row>
    <row r="1308" spans="1:15" ht="14.4" customHeight="1" x14ac:dyDescent="0.3">
      <c r="A1308">
        <v>4</v>
      </c>
      <c r="B1308">
        <v>2</v>
      </c>
      <c r="C1308" t="s">
        <v>1642</v>
      </c>
      <c r="D1308" t="s">
        <v>44</v>
      </c>
      <c r="E1308" t="s">
        <v>3140</v>
      </c>
      <c r="F1308" t="s">
        <v>3139</v>
      </c>
      <c r="G1308" t="s">
        <v>109</v>
      </c>
      <c r="H1308" s="1">
        <v>43154</v>
      </c>
      <c r="I1308" s="2">
        <v>43157.717361111114</v>
      </c>
      <c r="J1308" t="s">
        <v>47</v>
      </c>
      <c r="K1308" t="s">
        <v>184</v>
      </c>
      <c r="L1308" t="s">
        <v>2897</v>
      </c>
      <c r="M1308" t="s">
        <v>73</v>
      </c>
    </row>
    <row r="1309" spans="1:15" ht="14.4" customHeight="1" x14ac:dyDescent="0.3">
      <c r="A1309">
        <v>8</v>
      </c>
      <c r="B1309">
        <v>3</v>
      </c>
      <c r="C1309" t="s">
        <v>76</v>
      </c>
      <c r="D1309" t="s">
        <v>44</v>
      </c>
      <c r="E1309" t="s">
        <v>3237</v>
      </c>
      <c r="F1309" t="s">
        <v>3236</v>
      </c>
      <c r="G1309" t="s">
        <v>353</v>
      </c>
      <c r="H1309" s="1">
        <v>43157</v>
      </c>
      <c r="I1309" s="2">
        <v>43158.529861111114</v>
      </c>
      <c r="J1309" t="s">
        <v>47</v>
      </c>
      <c r="K1309" t="s">
        <v>3235</v>
      </c>
      <c r="L1309" t="s">
        <v>3234</v>
      </c>
      <c r="M1309" t="s">
        <v>57</v>
      </c>
      <c r="N1309" t="s">
        <v>88</v>
      </c>
      <c r="O1309" t="s">
        <v>3233</v>
      </c>
    </row>
    <row r="1310" spans="1:15" ht="28.8" hidden="1" customHeight="1" x14ac:dyDescent="0.3">
      <c r="C1310" t="s">
        <v>1642</v>
      </c>
      <c r="D1310" t="s">
        <v>429</v>
      </c>
      <c r="E1310" t="s">
        <v>3186</v>
      </c>
      <c r="F1310" s="3" t="s">
        <v>3185</v>
      </c>
      <c r="G1310" t="s">
        <v>18</v>
      </c>
      <c r="H1310" s="1">
        <v>43157</v>
      </c>
      <c r="I1310" s="2">
        <v>43157.543055555558</v>
      </c>
      <c r="J1310" t="s">
        <v>1770</v>
      </c>
      <c r="K1310" t="s">
        <v>487</v>
      </c>
      <c r="L1310" t="s">
        <v>488</v>
      </c>
    </row>
    <row r="1311" spans="1:15" ht="28.8" hidden="1" customHeight="1" x14ac:dyDescent="0.3">
      <c r="C1311" t="s">
        <v>1642</v>
      </c>
      <c r="D1311" t="s">
        <v>429</v>
      </c>
      <c r="E1311" t="s">
        <v>3184</v>
      </c>
      <c r="F1311" s="3" t="s">
        <v>3183</v>
      </c>
      <c r="G1311" t="s">
        <v>18</v>
      </c>
      <c r="H1311" s="1">
        <v>43157</v>
      </c>
      <c r="I1311" s="2">
        <v>43157.631249999999</v>
      </c>
      <c r="J1311" t="s">
        <v>1770</v>
      </c>
      <c r="K1311" t="s">
        <v>487</v>
      </c>
      <c r="L1311" t="s">
        <v>488</v>
      </c>
    </row>
    <row r="1312" spans="1:15" ht="14.4" hidden="1" customHeight="1" x14ac:dyDescent="0.3">
      <c r="C1312" t="s">
        <v>1642</v>
      </c>
      <c r="D1312" t="s">
        <v>429</v>
      </c>
      <c r="E1312" t="s">
        <v>3182</v>
      </c>
      <c r="F1312" t="s">
        <v>3181</v>
      </c>
      <c r="G1312" t="s">
        <v>179</v>
      </c>
      <c r="H1312" s="1">
        <v>43157</v>
      </c>
      <c r="I1312" s="2">
        <v>43158.538194444445</v>
      </c>
      <c r="J1312" t="s">
        <v>509</v>
      </c>
      <c r="K1312" t="s">
        <v>487</v>
      </c>
      <c r="L1312" t="s">
        <v>488</v>
      </c>
    </row>
    <row r="1313" spans="1:15" ht="14.4" hidden="1" customHeight="1" x14ac:dyDescent="0.3">
      <c r="C1313" t="s">
        <v>1642</v>
      </c>
      <c r="D1313" t="s">
        <v>429</v>
      </c>
      <c r="E1313" t="s">
        <v>3180</v>
      </c>
      <c r="F1313" t="s">
        <v>3179</v>
      </c>
      <c r="G1313" t="s">
        <v>2291</v>
      </c>
      <c r="H1313" s="1">
        <v>43157</v>
      </c>
      <c r="I1313" s="2">
        <v>43157.689583333333</v>
      </c>
      <c r="J1313" t="s">
        <v>455</v>
      </c>
      <c r="K1313" t="s">
        <v>166</v>
      </c>
      <c r="L1313" t="s">
        <v>151</v>
      </c>
    </row>
    <row r="1314" spans="1:15" hidden="1" x14ac:dyDescent="0.3">
      <c r="C1314" t="s">
        <v>1642</v>
      </c>
      <c r="D1314" t="s">
        <v>429</v>
      </c>
      <c r="E1314" t="s">
        <v>3174</v>
      </c>
      <c r="F1314" t="s">
        <v>3173</v>
      </c>
      <c r="G1314" t="s">
        <v>109</v>
      </c>
      <c r="H1314" s="1">
        <v>43157</v>
      </c>
      <c r="I1314" s="2">
        <v>43157.456250000003</v>
      </c>
      <c r="J1314" t="s">
        <v>496</v>
      </c>
      <c r="K1314" t="s">
        <v>505</v>
      </c>
      <c r="L1314" t="s">
        <v>506</v>
      </c>
    </row>
    <row r="1315" spans="1:15" ht="28.8" customHeight="1" x14ac:dyDescent="0.3">
      <c r="C1315" t="s">
        <v>1642</v>
      </c>
      <c r="D1315" t="s">
        <v>44</v>
      </c>
      <c r="E1315" t="s">
        <v>3145</v>
      </c>
      <c r="F1315" s="3" t="s">
        <v>3144</v>
      </c>
      <c r="G1315" t="s">
        <v>2291</v>
      </c>
      <c r="H1315" s="1">
        <v>43157</v>
      </c>
      <c r="I1315" s="2">
        <v>43158.524305555555</v>
      </c>
      <c r="J1315" t="s">
        <v>47</v>
      </c>
      <c r="K1315" t="s">
        <v>487</v>
      </c>
      <c r="L1315" t="s">
        <v>488</v>
      </c>
    </row>
    <row r="1316" spans="1:15" ht="14.4" customHeight="1" x14ac:dyDescent="0.3">
      <c r="A1316">
        <v>32</v>
      </c>
      <c r="B1316">
        <v>4</v>
      </c>
      <c r="C1316" t="s">
        <v>1642</v>
      </c>
      <c r="D1316" t="s">
        <v>44</v>
      </c>
      <c r="E1316" t="s">
        <v>3138</v>
      </c>
      <c r="F1316" t="s">
        <v>3137</v>
      </c>
      <c r="G1316" t="s">
        <v>109</v>
      </c>
      <c r="H1316" s="1">
        <v>43157</v>
      </c>
      <c r="I1316" s="2">
        <v>43157.341666666667</v>
      </c>
      <c r="J1316" t="s">
        <v>725</v>
      </c>
      <c r="K1316" t="s">
        <v>2333</v>
      </c>
      <c r="L1316" t="s">
        <v>1437</v>
      </c>
    </row>
    <row r="1317" spans="1:15" ht="14.4" hidden="1" customHeight="1" x14ac:dyDescent="0.3">
      <c r="C1317" t="s">
        <v>76</v>
      </c>
      <c r="D1317" t="s">
        <v>15</v>
      </c>
      <c r="E1317" t="s">
        <v>3279</v>
      </c>
      <c r="F1317" t="s">
        <v>3278</v>
      </c>
      <c r="G1317" t="s">
        <v>41</v>
      </c>
      <c r="H1317" s="1">
        <v>43158</v>
      </c>
      <c r="I1317" s="2">
        <v>43158.441666666666</v>
      </c>
      <c r="K1317" t="s">
        <v>166</v>
      </c>
      <c r="L1317" t="s">
        <v>3277</v>
      </c>
      <c r="N1317" t="s">
        <v>22</v>
      </c>
      <c r="O1317" t="s">
        <v>1267</v>
      </c>
    </row>
    <row r="1318" spans="1:15" ht="14.4" hidden="1" customHeight="1" x14ac:dyDescent="0.3">
      <c r="C1318" t="s">
        <v>1642</v>
      </c>
      <c r="D1318" t="s">
        <v>429</v>
      </c>
      <c r="E1318" t="s">
        <v>3178</v>
      </c>
      <c r="F1318" t="s">
        <v>3177</v>
      </c>
      <c r="G1318" t="s">
        <v>2291</v>
      </c>
      <c r="H1318" s="1">
        <v>43158</v>
      </c>
      <c r="I1318" s="2">
        <v>43158.688888888886</v>
      </c>
      <c r="J1318" t="s">
        <v>455</v>
      </c>
      <c r="K1318" t="s">
        <v>322</v>
      </c>
      <c r="L1318" t="s">
        <v>323</v>
      </c>
    </row>
    <row r="1319" spans="1:15" ht="14.4" hidden="1" customHeight="1" x14ac:dyDescent="0.3">
      <c r="C1319" t="s">
        <v>1642</v>
      </c>
      <c r="D1319" t="s">
        <v>429</v>
      </c>
      <c r="E1319" t="s">
        <v>3176</v>
      </c>
      <c r="F1319" t="s">
        <v>3175</v>
      </c>
      <c r="G1319" t="s">
        <v>2291</v>
      </c>
      <c r="H1319" s="1">
        <v>43158</v>
      </c>
      <c r="I1319" s="2">
        <v>43158.524305555555</v>
      </c>
      <c r="K1319" t="s">
        <v>166</v>
      </c>
      <c r="L1319" t="s">
        <v>151</v>
      </c>
    </row>
    <row r="1320" spans="1:15" x14ac:dyDescent="0.3">
      <c r="C1320" t="s">
        <v>1642</v>
      </c>
      <c r="D1320" t="s">
        <v>44</v>
      </c>
      <c r="E1320" t="s">
        <v>3136</v>
      </c>
      <c r="F1320" t="s">
        <v>3135</v>
      </c>
      <c r="G1320" t="s">
        <v>109</v>
      </c>
      <c r="H1320" s="1">
        <v>43158</v>
      </c>
      <c r="I1320" s="2">
        <v>43158.723611111112</v>
      </c>
      <c r="J1320" t="s">
        <v>47</v>
      </c>
      <c r="K1320" t="s">
        <v>571</v>
      </c>
      <c r="L1320" t="s">
        <v>572</v>
      </c>
      <c r="M1320" t="s">
        <v>94</v>
      </c>
      <c r="N1320" t="s">
        <v>95</v>
      </c>
    </row>
    <row r="1321" spans="1:15" ht="14.4" customHeight="1" x14ac:dyDescent="0.3">
      <c r="C1321" t="s">
        <v>1642</v>
      </c>
      <c r="D1321" t="s">
        <v>44</v>
      </c>
      <c r="E1321" t="s">
        <v>3134</v>
      </c>
      <c r="F1321" t="s">
        <v>3133</v>
      </c>
      <c r="G1321" t="s">
        <v>2291</v>
      </c>
      <c r="H1321" s="1">
        <v>43158</v>
      </c>
      <c r="I1321" s="2">
        <v>43159.304166666669</v>
      </c>
      <c r="J1321" t="s">
        <v>725</v>
      </c>
      <c r="K1321" t="s">
        <v>1703</v>
      </c>
      <c r="L1321" t="s">
        <v>1708</v>
      </c>
    </row>
  </sheetData>
  <autoFilter ref="A1:P1321">
    <filterColumn colId="3">
      <filters>
        <filter val="Operational Business Intelligence"/>
      </filters>
    </filterColumn>
  </autoFilter>
  <sortState ref="A2:P1321">
    <sortCondition ref="H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16F06E7-9C36-4FAC-93E7-F1A89F15CA2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 by Service Line </vt:lpstr>
      <vt:lpstr>Summary by KTLO vs Project</vt:lpstr>
      <vt:lpstr>Sheet1</vt:lpstr>
      <vt:lpstr>Sheet2</vt:lpstr>
      <vt:lpstr>ITSM</vt:lpstr>
      <vt:lpstr>'Summary by KTLO vs Project'!Print_Area</vt:lpstr>
      <vt:lpstr>'Summary by Service Line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Costello, Brian J *HS</dc:creator>
  <cp:lastModifiedBy>Costello, Brian J *HS</cp:lastModifiedBy>
  <cp:lastPrinted>2018-03-10T20:49:26Z</cp:lastPrinted>
  <dcterms:created xsi:type="dcterms:W3CDTF">2018-02-23T17:12:28Z</dcterms:created>
  <dcterms:modified xsi:type="dcterms:W3CDTF">2018-03-10T20:49:44Z</dcterms:modified>
</cp:coreProperties>
</file>